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bookViews>
    <workbookView xWindow="0" yWindow="0" windowWidth="24000" windowHeight="9735" firstSheet="1" activeTab="2"/>
  </bookViews>
  <sheets>
    <sheet name="xxx" sheetId="14" state="hidden" r:id="rId1"/>
    <sheet name="RESUMEN" sheetId="33" r:id="rId2"/>
    <sheet name="Anexo 1" sheetId="34" r:id="rId3"/>
    <sheet name="Anexo N° 2" sheetId="30" r:id="rId4"/>
    <sheet name="Anexo N° 3" sheetId="31" r:id="rId5"/>
    <sheet name="CD_CT" sheetId="12" state="hidden" r:id="rId6"/>
    <sheet name="Ficha prioriz" sheetId="8"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c">#REF!</definedName>
    <definedName name="\x">#REF!</definedName>
    <definedName name="\z">#REF!</definedName>
    <definedName name="__123Graph_A" hidden="1">#REF!</definedName>
    <definedName name="__123Graph_B" hidden="1">#REF!</definedName>
    <definedName name="__123Graph_X" hidden="1">#REF!</definedName>
    <definedName name="__por07">'[2]Hoja3'!$G$45</definedName>
    <definedName name="_Fill" hidden="1">#REF!</definedName>
    <definedName name="_xlnm._FilterDatabase" localSheetId="0" hidden="1">'xxx'!$A$9:$WWC$9</definedName>
    <definedName name="_Key1" hidden="1">#REF!</definedName>
    <definedName name="_Key2" hidden="1">#REF!</definedName>
    <definedName name="_Order1" hidden="1">0</definedName>
    <definedName name="_Order2" hidden="1">0</definedName>
    <definedName name="_PAG1">#REF!</definedName>
    <definedName name="_por07">'[2]Hoja3'!$G$45</definedName>
    <definedName name="_REC1">#REF!</definedName>
    <definedName name="_REC3">#REF!</definedName>
    <definedName name="_REC4">#REF!</definedName>
    <definedName name="_Sort" hidden="1">#REF!</definedName>
    <definedName name="A">#REF!</definedName>
    <definedName name="A_IMPRESIÓN_IM">#REF!</definedName>
    <definedName name="abc">#REF!</definedName>
    <definedName name="ADICIONAL">#REF!</definedName>
    <definedName name="Adicional_Supervision_Rate">'[5]Inputs'!$D$607</definedName>
    <definedName name="ADMINISTRACION">#REF!</definedName>
    <definedName name="Advance_CT_min_rate">'[5]Inputs'!$D$906</definedName>
    <definedName name="ANDRADE.PUCUSAN">#REF!</definedName>
    <definedName name="APERTURA">#REF!</definedName>
    <definedName name="Aporte_Regulacion">'[5]Inputs'!$D$604</definedName>
    <definedName name="ARAMSA.HUAYRE">#REF!</definedName>
    <definedName name="_xlnm.Print_Area" localSheetId="0">'xxx'!$A$1:$N$512</definedName>
    <definedName name="asasdasda" hidden="1">#REF!</definedName>
    <definedName name="asd">#REF!</definedName>
    <definedName name="asdad" hidden="1">#REF!</definedName>
    <definedName name="asdasd">#REF!</definedName>
    <definedName name="asdasdad">#REF!</definedName>
    <definedName name="ASESORIA">#REF!</definedName>
    <definedName name="B">#REF!</definedName>
    <definedName name="BANCOS">#REF!</definedName>
    <definedName name="BASE">#REF!</definedName>
    <definedName name="Bond_Amount">'[5]Inputs'!$D$707</definedName>
    <definedName name="Bond_Day_Count">'[5]Inputs'!$D$724</definedName>
    <definedName name="Bond_FC">'[5]Inputs'!$D$36</definedName>
    <definedName name="Bond_IDCs?">'[5]Inputs'!$D$716</definedName>
    <definedName name="Bond_Repayment_Check">'[5]SV Bond'!$D$100</definedName>
    <definedName name="Bond_Sizing_Check">'[5]SVs Constr'!$D$259</definedName>
    <definedName name="Bond_UpF">'[5]Inputs'!$D$710</definedName>
    <definedName name="Bond_Yrly_IR">'[5]Inputs'!$D$714</definedName>
    <definedName name="Bond1_Closing_Costs">'[5]Inputs'!$D$709</definedName>
    <definedName name="Bond2_Amount">'[7]Inputs'!$D$740</definedName>
    <definedName name="Bond2_Day_Count">'[7]Inputs'!$D$756</definedName>
    <definedName name="Bond2_FC">'[7]Inputs'!$D$37</definedName>
    <definedName name="Bond2_IDCs?">'[7]Inputs'!$D$748</definedName>
    <definedName name="Bond2_Repayment_Check">'[7]SV Bond 2'!$D$100</definedName>
    <definedName name="Bond2_Sizing_Check">'[7]SVs Constr'!$D$577</definedName>
    <definedName name="Bond2_UpF">'[7]Inputs'!$D$742</definedName>
    <definedName name="Bond2_Yrly_IR">'[7]Inputs'!$D$746</definedName>
    <definedName name="Bond3_Amount">'[7]Inputs'!$D$775</definedName>
    <definedName name="Bond3_Day_Count">'[7]Inputs'!$D$791</definedName>
    <definedName name="Bond3_FC">'[7]Inputs'!$D$38</definedName>
    <definedName name="Bond3_IDCs?">'[7]Inputs'!$D$783</definedName>
    <definedName name="Bond3_Repayment_Check">'[7]SV Bond 3'!$D$100</definedName>
    <definedName name="Bond3_Sizing_Check">'[7]SVs Constr'!$D$664</definedName>
    <definedName name="Bond3_UpF">'[7]Inputs'!$D$777</definedName>
    <definedName name="Bond3_Yrly_IR">'[7]Inputs'!$D$781</definedName>
    <definedName name="bps">'[5]Inputs'!$D$978</definedName>
    <definedName name="Bridge_Amount">'[5]Inputs'!$D$441</definedName>
    <definedName name="Bridge_Amount_Tolerance">'[5]Inputs'!$D$442</definedName>
    <definedName name="Bridge_Commit">'[5]Inputs'!$D$447</definedName>
    <definedName name="Bridge_Day_Count">'[5]Inputs'!$D$454</definedName>
    <definedName name="Bridge_FC">'[5]Inputs'!$D$32</definedName>
    <definedName name="Bridge_Payment_Periodicity">'[5]Inputs'!$D$444</definedName>
    <definedName name="Bridge_Repayment_Check">'[5]Constr'!$D$1659</definedName>
    <definedName name="Bridge_Sizing">'[5]Inputs'!$D$1013</definedName>
    <definedName name="Bridge_Sizing_Check">'[5]Constr'!$D$1673</definedName>
    <definedName name="Bridge_UpF">'[5]Inputs'!$D$446</definedName>
    <definedName name="Bridge_Yrly_IR">'[5]Inputs'!$D$452</definedName>
    <definedName name="BuiltIn_Print_Area">#REF!</definedName>
    <definedName name="BuiltIn_Print_Area___0">#REF!</definedName>
    <definedName name="BuiltIn_Print_Titles">#REF!</definedName>
    <definedName name="BuiltIn_Print_Titles___0">#REF!</definedName>
    <definedName name="Calc_RPI_Start">'[5]Inputs'!$D$515</definedName>
    <definedName name="CALENDARIO">#REF!</definedName>
    <definedName name="CAO_Certification_buffer">'[5]Inputs'!$D$497</definedName>
    <definedName name="CAO_Delay">'[5]Inputs'!$D$493</definedName>
    <definedName name="CAOs_Implicit_IRRs">'[5]CAOs IRR'!$D$34:$D$78</definedName>
    <definedName name="CAP">#REF!</definedName>
    <definedName name="CARTERA">#REF!</definedName>
    <definedName name="Cash_EoP_Check">'[5]Constr'!$D$2187</definedName>
    <definedName name="CC_Date">'[5]Inputs'!$D$11</definedName>
    <definedName name="CE_AC">'[5]Inputs'!$D$567</definedName>
    <definedName name="CE_FG">'[5]Inputs'!$D$568</definedName>
    <definedName name="CECEGESA.MOROCO">#REF!</definedName>
    <definedName name="CECEGESA.OROYA">#REF!</definedName>
    <definedName name="cinco">#REF!</definedName>
    <definedName name="Circu_Check">'[5]Inputs'!$H$1016</definedName>
    <definedName name="CM_AC">'[5]Inputs'!$D$575</definedName>
    <definedName name="CM_FG">'[5]Inputs'!$D$576</definedName>
    <definedName name="CODIGO">#REF!</definedName>
    <definedName name="Cofin_Schedule_Amount">'[5]Inputs'!$D$505:$D$510</definedName>
    <definedName name="Cofinancing_Cap_Check">'[5]Constr'!$D$1451</definedName>
    <definedName name="Cofinancing_Check">'[5]Constr'!$D$1452</definedName>
    <definedName name="COFmax">'[5]Inputs'!$D$504</definedName>
    <definedName name="COFo">'[5]Inputs'!$D$501</definedName>
    <definedName name="COFo_wo_VAT">'[5]Inputs'!$D$502</definedName>
    <definedName name="COMPEN_POR_TENSION" hidden="1">{"CONCABL1.1",#N/A,FALSE,"1.1.1a1.1.3 ACSR";"AISL1.2",#N/A,FALSE,"1.1.1a1.1.3 ACSR";"torr1.1.3",#N/A,FALSE,"1.1.1a1.1.3 ACSR";"cm1.2",#N/A,FALSE,"1.2 ACSR";"cm2.2",#N/A,FALSE,"1.2 ACSR";#N/A,#N/A,FALSE,"1.3 ACSR";#N/A,#N/A,FALSE,"2.1.1A2.1.3 ACAR";"ac2.1",#N/A,FALSE,"1.2 ACAR";"ac2.2",#N/A,FALSE,"1.2 ACAR";#N/A,#N/A,FALSE,"2.3 ACAR"}</definedName>
    <definedName name="Completion_Schedule_List">'[5]Inputs'!$G$992:$K$992</definedName>
    <definedName name="Completion_Schedule_Real">'[5]Inputs'!$G$993:$K$993</definedName>
    <definedName name="Conc_Struct_Costs">'[5]Inputs'!$D$169</definedName>
    <definedName name="Cons">'[5]Inputs'!$D$564</definedName>
    <definedName name="Constr_BS">'[5]Constr'!$D$2243</definedName>
    <definedName name="Constr_Margin_for_Eq">'[5]Inputs'!$D$1006</definedName>
    <definedName name="Constr_MarkUp_Copy">'[5]Constr'!$G$1588:$CZ$1588</definedName>
    <definedName name="Constr_MarkUp_Paste">'[5]Constr'!$G$1590:$CZ$1590</definedName>
    <definedName name="Constr_Min_WC_Amount">'[5]Inputs'!$D$173</definedName>
    <definedName name="Constr_Start">'[5]Inputs'!$D$13</definedName>
    <definedName name="CONSULTORIAFIRMAS1">'[2]Hoja3'!$C$35</definedName>
    <definedName name="CONSULTORIAINDIVIDUAL1">'[2]Hoja3'!$C$40</definedName>
    <definedName name="COSAPI.CHOCLOCOCHA">#REF!</definedName>
    <definedName name="COSAPI.LAMBAYEQ">#REF!</definedName>
    <definedName name="COYM_AC">'[5]Inputs'!$D$553</definedName>
    <definedName name="COYM_AC_1A">'[5]Inputs'!$D$555</definedName>
    <definedName name="COYM_AC_1B">'[5]Inputs'!$D$556</definedName>
    <definedName name="COYM_FG">'[5]Inputs'!$D$558</definedName>
    <definedName name="CRG_AC">'[5]Inputs'!$D$586</definedName>
    <definedName name="CRG_FG">'[5]Inputs'!$D$587</definedName>
    <definedName name="CRITERIA" localSheetId="0">'xxx'!#REF!</definedName>
    <definedName name="CT_Rate">'[5]Inputs'!$D$904</definedName>
    <definedName name="CTE_EAP_End">'[5]CTE Protection'!$D$65</definedName>
    <definedName name="CTE_EAP_Expected_months">'[5]CTE Protection'!$D$66</definedName>
    <definedName name="CTE_EAP_Real_Months">'[5]CTE Protection'!$D$67</definedName>
    <definedName name="CTE_Payment_Termination?">#REF!</definedName>
    <definedName name="CTE_Reinv_Break_Perc">'[5]CTE Protection'!$D$69</definedName>
    <definedName name="CTE_RPI_Delay">'[5]CTE Protection'!$D$63</definedName>
    <definedName name="ctoed">'[2]Hoja3'!$F$17</definedName>
    <definedName name="ctoef">'[2]Hoja3'!$F$16</definedName>
    <definedName name="ctoetmp">'[2]Hoja3'!$F$18</definedName>
    <definedName name="cuatro">#REF!</definedName>
    <definedName name="CuE">'[5]Inputs'!$D$565</definedName>
    <definedName name="CuM">'[5]Inputs'!$D$573</definedName>
    <definedName name="CuRG">'[5]Inputs'!$D$584</definedName>
    <definedName name="data">#REF!</definedName>
    <definedName name="DATA_2">#REF!</definedName>
    <definedName name="DATA_3">#REF!</definedName>
    <definedName name="DDD">#REF!</definedName>
    <definedName name="de">#REF!</definedName>
    <definedName name="Demand_Scenario">'[5]Inputs'!$G$1000:$N$1000</definedName>
    <definedName name="Demand_Scenario?">'[5]Inputs'!$D$597</definedName>
    <definedName name="Detraction_PPO_Rate">'[5]Inputs'!$D$914</definedName>
    <definedName name="Detraction_Retention_Period">'[5]Inputs'!$D$915</definedName>
    <definedName name="DEUDAS">#REF!</definedName>
    <definedName name="diez">#REF!</definedName>
    <definedName name="DIRECREC">#REF!</definedName>
    <definedName name="Div_Distrib_Perc">'[5]Inputs'!$D$437</definedName>
    <definedName name="Dividend_Timing?">'[5]Inputs'!$D$421</definedName>
    <definedName name="dona">#REF!</definedName>
    <definedName name="DONAC">#REF!</definedName>
    <definedName name="DOS">#REF!</definedName>
    <definedName name="dwqdqw">#REF!</definedName>
    <definedName name="EDI_Approval">'[5]Inputs'!$D$469</definedName>
    <definedName name="EDIs_Completion_Check">'[5]Inputs Constr'!$E$270</definedName>
    <definedName name="EDIs_Schedule?">'[5]Inputs'!$D$47</definedName>
    <definedName name="EDIs_Schedule_List">'[5]Inputs'!$G$994:$K$994</definedName>
    <definedName name="eeeeee">#REF!</definedName>
    <definedName name="EJECUCION">#REF!</definedName>
    <definedName name="encabezado">#REF!</definedName>
    <definedName name="ENGIL.NIÑACHA">#REF!</definedName>
    <definedName name="Eq_1st_Y">'[5]Inputs'!$D$416</definedName>
    <definedName name="Eq_from_2nd_Stage_COD">'[5]Inputs'!$D$418</definedName>
    <definedName name="Eq_from_2nd_Y">'[5]Inputs'!$D$417</definedName>
    <definedName name="Eq_Init">#REF!</definedName>
    <definedName name="Eq_LC_Amount_Y1">'[5]Inputs'!$D$430</definedName>
    <definedName name="Eq_LC_Amount_Y2">'[5]Inputs'!$D$431</definedName>
    <definedName name="Eq_LC_Amount_Y3on">'[5]Inputs'!$D$432</definedName>
    <definedName name="Eq_LC_Cost">'[5]Inputs'!$D$425</definedName>
    <definedName name="Eq_LC_Day_Count">'[5]Inputs'!$D$426</definedName>
    <definedName name="ESCALA">#REF!</definedName>
    <definedName name="Escrow_Draw_Check">'[5]SVs Constr'!$D$294</definedName>
    <definedName name="Escrow_Yrly_IR">'[5]Inputs'!$D$720</definedName>
    <definedName name="Escrow2_Draw_Check">'[7]SVs Constr'!$D$612</definedName>
    <definedName name="Escrow2_Yrly_IR">'[7]Inputs'!$D$752</definedName>
    <definedName name="Escrow3_Draw_Check">'[7]SVs Constr'!$D$699</definedName>
    <definedName name="Escrow3_Yrly_IR">'[7]Inputs'!$D$787</definedName>
    <definedName name="EST">#REF!</definedName>
    <definedName name="ESTUDIO">#REF!</definedName>
    <definedName name="EVAL">#REF!</definedName>
    <definedName name="Fin_Source_1">'[5]Inputs'!$D$531</definedName>
    <definedName name="Fin_Source_2">'[7]Inputs'!$D$408</definedName>
    <definedName name="Fin_Source_3">'[7]Inputs'!$D$409</definedName>
    <definedName name="Fin_Source_4">'[5]Inputs'!$D$532</definedName>
    <definedName name="Fin_Source_5">'[7]Inputs'!$D$411</definedName>
    <definedName name="Fin_Source_6">'[7]Inputs'!$D$412</definedName>
    <definedName name="Fin_Sources_List">'[5]Inputs'!$G$999:$H$999</definedName>
    <definedName name="First_StageA_COD">'[5]Inputs'!$D$21</definedName>
    <definedName name="First_StageA_COD_from_CC">'[5]Inputs'!$D$15</definedName>
    <definedName name="First_StageB_COD">'[5]Inputs'!$D$22</definedName>
    <definedName name="First_StageB_COD_from_CC">'[5]Inputs'!$D$16</definedName>
    <definedName name="FM_Start">'[5]Inputs'!$D$972</definedName>
    <definedName name="FORMT">#REF!</definedName>
    <definedName name="FORTALECIMIENTO">#REF!</definedName>
    <definedName name="FTT_Rate">'[5]Inputs'!$D$937</definedName>
    <definedName name="GG">'[5]Inputs'!$D$592</definedName>
    <definedName name="gh" hidden="1">#REF!</definedName>
    <definedName name="GRRR" hidden="1">#REF!</definedName>
    <definedName name="Guar_Compli_Conc_Min">'[5]Inputs'!$D$475</definedName>
    <definedName name="Guar_Cumpli_Constr">#REF!</definedName>
    <definedName name="Guar_Cumpli_PreConstr">'[5]Inputs'!$D$467</definedName>
    <definedName name="Guar_Day_Count">'[5]Inputs'!$D$463</definedName>
    <definedName name="Guar_IR">'[5]Inputs'!$D$461</definedName>
    <definedName name="Guar_RS_PostY3">'[5]Inputs'!$D$486</definedName>
    <definedName name="Guar_Works_PostY5">'[5]Inputs'!$D$482</definedName>
    <definedName name="Guar_Works_Y1and2">'[5]Inputs'!$D$479</definedName>
    <definedName name="Guar_Works_Y3">'[5]Inputs'!$D$480</definedName>
    <definedName name="Guar_Works_Y4">'[5]Inputs'!$D$481</definedName>
    <definedName name="HdO_1">'[5]Inputs'!$D$51</definedName>
    <definedName name="HdO_1_Fin_Source">'[5]Inputs'!$D$186</definedName>
    <definedName name="HdO_1_VAT">'[5]Inputs'!$D$747</definedName>
    <definedName name="HdO_10">'[5]Inputs'!$D$60</definedName>
    <definedName name="HdO_10_Fin_Source">'[5]Inputs'!$D$195</definedName>
    <definedName name="HdO_10_VAT">'[5]Inputs'!$D$756</definedName>
    <definedName name="HdO_100">'[5]Inputs'!$D$150</definedName>
    <definedName name="HdO_100_Fin_Source">'[5]Inputs'!$D$285</definedName>
    <definedName name="HdO_100_VAT">'[5]Inputs'!$D$846</definedName>
    <definedName name="HdO_11">'[5]Inputs'!$D$61</definedName>
    <definedName name="HdO_11_Fin_Source">'[5]Inputs'!$D$196</definedName>
    <definedName name="HdO_11_VAT">'[5]Inputs'!$D$757</definedName>
    <definedName name="HdO_12">'[5]Inputs'!$D$62</definedName>
    <definedName name="HdO_12_Fin_Source">'[5]Inputs'!$D$197</definedName>
    <definedName name="HdO_12_VAT">'[5]Inputs'!$D$758</definedName>
    <definedName name="HdO_13">'[5]Inputs'!$D$63</definedName>
    <definedName name="HdO_13_Fin_Source">'[5]Inputs'!$D$198</definedName>
    <definedName name="HdO_13_VAT">'[5]Inputs'!$D$759</definedName>
    <definedName name="HdO_14">'[5]Inputs'!$D$64</definedName>
    <definedName name="HdO_14_Fin_Source">'[5]Inputs'!$D$199</definedName>
    <definedName name="HdO_14_VAT">'[5]Inputs'!$D$760</definedName>
    <definedName name="HdO_15">'[5]Inputs'!$D$65</definedName>
    <definedName name="HdO_15_Fin_Source">'[5]Inputs'!$D$200</definedName>
    <definedName name="HdO_15_VAT">'[5]Inputs'!$D$761</definedName>
    <definedName name="HdO_16">'[5]Inputs'!$D$66</definedName>
    <definedName name="HdO_16_Fin_Source">'[5]Inputs'!$D$201</definedName>
    <definedName name="HdO_16_VAT">'[5]Inputs'!$D$762</definedName>
    <definedName name="HdO_17">'[5]Inputs'!$D$67</definedName>
    <definedName name="HdO_17_Fin_Source">'[5]Inputs'!$D$202</definedName>
    <definedName name="HdO_17_VAT">'[5]Inputs'!$D$763</definedName>
    <definedName name="HdO_18">'[5]Inputs'!$D$68</definedName>
    <definedName name="HdO_18_Fin_Source">'[5]Inputs'!$D$203</definedName>
    <definedName name="HdO_18_VAT">'[5]Inputs'!$D$764</definedName>
    <definedName name="HdO_19">'[5]Inputs'!$D$69</definedName>
    <definedName name="HdO_19_Fin_Source">'[5]Inputs'!$D$204</definedName>
    <definedName name="HdO_19_VAT">'[5]Inputs'!$D$765</definedName>
    <definedName name="HdO_2">'[5]Inputs'!$D$52</definedName>
    <definedName name="HdO_2_Fin_Source">'[5]Inputs'!$D$187</definedName>
    <definedName name="HdO_2_VAT">'[5]Inputs'!$D$748</definedName>
    <definedName name="HdO_20">'[5]Inputs'!$D$70</definedName>
    <definedName name="HdO_20_Fin_Source">'[5]Inputs'!$D$205</definedName>
    <definedName name="HdO_20_VAT">'[5]Inputs'!$D$766</definedName>
    <definedName name="HdO_21">'[5]Inputs'!$D$71</definedName>
    <definedName name="HdO_21_Fin_Source">'[5]Inputs'!$D$206</definedName>
    <definedName name="HdO_21_VAT">'[5]Inputs'!$D$767</definedName>
    <definedName name="HdO_22">'[5]Inputs'!$D$72</definedName>
    <definedName name="HdO_22_Fin_Source">'[5]Inputs'!$D$207</definedName>
    <definedName name="HdO_22_VAT">'[5]Inputs'!$D$768</definedName>
    <definedName name="HdO_23">'[5]Inputs'!$D$73</definedName>
    <definedName name="HdO_23_Fin_Source">'[5]Inputs'!$D$208</definedName>
    <definedName name="HdO_23_VAT">'[5]Inputs'!$D$769</definedName>
    <definedName name="HdO_24">'[5]Inputs'!$D$74</definedName>
    <definedName name="HdO_24_Fin_Source">'[5]Inputs'!$D$209</definedName>
    <definedName name="HdO_24_VAT">'[5]Inputs'!$D$770</definedName>
    <definedName name="HdO_25">'[5]Inputs'!$D$75</definedName>
    <definedName name="HdO_25_Fin_Source">'[5]Inputs'!$D$210</definedName>
    <definedName name="HdO_25_VAT">'[5]Inputs'!$D$771</definedName>
    <definedName name="HdO_26">'[5]Inputs'!$D$76</definedName>
    <definedName name="HdO_26_Fin_Source">'[5]Inputs'!$D$211</definedName>
    <definedName name="HdO_26_VAT">'[5]Inputs'!$D$772</definedName>
    <definedName name="HdO_27">'[5]Inputs'!$D$77</definedName>
    <definedName name="HdO_27_Fin_Source">'[5]Inputs'!$D$212</definedName>
    <definedName name="HdO_27_VAT">'[5]Inputs'!$D$773</definedName>
    <definedName name="HdO_28">'[5]Inputs'!$D$78</definedName>
    <definedName name="HdO_28_Fin_Source">'[5]Inputs'!$D$213</definedName>
    <definedName name="HdO_28_VAT">'[5]Inputs'!$D$774</definedName>
    <definedName name="HdO_29">'[5]Inputs'!$D$79</definedName>
    <definedName name="HdO_29_Fin_Source">'[5]Inputs'!$D$214</definedName>
    <definedName name="HdO_29_VAT">'[5]Inputs'!$D$775</definedName>
    <definedName name="HdO_3">'[5]Inputs'!$D$53</definedName>
    <definedName name="HdO_3_Fin_Source">'[5]Inputs'!$D$188</definedName>
    <definedName name="HdO_3_VAT">'[5]Inputs'!$D$749</definedName>
    <definedName name="HdO_30">'[5]Inputs'!$D$80</definedName>
    <definedName name="HdO_30_Fin_Source">'[5]Inputs'!$D$215</definedName>
    <definedName name="HdO_30_VAT">'[5]Inputs'!$D$776</definedName>
    <definedName name="HdO_31">'[5]Inputs'!$D$81</definedName>
    <definedName name="HdO_31_Fin_Source">'[5]Inputs'!$D$216</definedName>
    <definedName name="HdO_31_VAT">'[5]Inputs'!$D$777</definedName>
    <definedName name="HdO_32">'[5]Inputs'!$D$82</definedName>
    <definedName name="HdO_32_Fin_Source">'[5]Inputs'!$D$217</definedName>
    <definedName name="HdO_32_VAT">'[5]Inputs'!$D$778</definedName>
    <definedName name="HdO_33">'[5]Inputs'!$D$83</definedName>
    <definedName name="HdO_33_Fin_Source">'[5]Inputs'!$D$218</definedName>
    <definedName name="HdO_33_VAT">'[5]Inputs'!$D$779</definedName>
    <definedName name="HdO_34">'[5]Inputs'!$D$84</definedName>
    <definedName name="HdO_34_Fin_Source">'[5]Inputs'!$D$219</definedName>
    <definedName name="HdO_34_VAT">'[5]Inputs'!$D$780</definedName>
    <definedName name="HdO_35">'[5]Inputs'!$D$85</definedName>
    <definedName name="HdO_35_Fin_Source">'[5]Inputs'!$D$220</definedName>
    <definedName name="HdO_35_VAT">'[5]Inputs'!$D$781</definedName>
    <definedName name="HdO_36">'[5]Inputs'!$D$86</definedName>
    <definedName name="HdO_36_Fin_Source">'[5]Inputs'!$D$221</definedName>
    <definedName name="HdO_36_VAT">'[5]Inputs'!$D$782</definedName>
    <definedName name="HdO_37">'[5]Inputs'!$D$87</definedName>
    <definedName name="HdO_37_Fin_Source">'[5]Inputs'!$D$222</definedName>
    <definedName name="HdO_37_VAT">'[5]Inputs'!$D$783</definedName>
    <definedName name="HdO_38">'[5]Inputs'!$D$88</definedName>
    <definedName name="HdO_38_Fin_Source">'[5]Inputs'!$D$223</definedName>
    <definedName name="HdO_38_VAT">'[5]Inputs'!$D$784</definedName>
    <definedName name="HdO_39">'[5]Inputs'!$D$89</definedName>
    <definedName name="HdO_39_Fin_Source">'[5]Inputs'!$D$224</definedName>
    <definedName name="HdO_39_VAT">'[5]Inputs'!$D$785</definedName>
    <definedName name="HdO_4">'[5]Inputs'!$D$54</definedName>
    <definedName name="HdO_4_Fin_Source">'[5]Inputs'!$D$189</definedName>
    <definedName name="HdO_4_VAT">'[5]Inputs'!$D$750</definedName>
    <definedName name="HdO_40">'[5]Inputs'!$D$90</definedName>
    <definedName name="HdO_40_Fin_Source">'[5]Inputs'!$D$225</definedName>
    <definedName name="HdO_40_VAT">'[5]Inputs'!$D$786</definedName>
    <definedName name="HdO_41">'[5]Inputs'!$D$91</definedName>
    <definedName name="HdO_41_Fin_Source">'[5]Inputs'!$D$226</definedName>
    <definedName name="HdO_41_VAT">'[5]Inputs'!$D$787</definedName>
    <definedName name="HdO_42">'[5]Inputs'!$D$92</definedName>
    <definedName name="HdO_42_Fin_Source">'[5]Inputs'!$D$227</definedName>
    <definedName name="HdO_42_VAT">'[5]Inputs'!$D$788</definedName>
    <definedName name="HdO_43">'[5]Inputs'!$D$93</definedName>
    <definedName name="HdO_43_Fin_Source">'[5]Inputs'!$D$228</definedName>
    <definedName name="HdO_43_VAT">'[5]Inputs'!$D$789</definedName>
    <definedName name="HdO_44">'[5]Inputs'!$D$94</definedName>
    <definedName name="HdO_44_Fin_Source">'[5]Inputs'!$D$229</definedName>
    <definedName name="HdO_44_VAT">'[5]Inputs'!$D$790</definedName>
    <definedName name="HdO_45">'[5]Inputs'!$D$95</definedName>
    <definedName name="HdO_45_Fin_Source">'[5]Inputs'!$D$230</definedName>
    <definedName name="HdO_45_VAT">'[5]Inputs'!$D$791</definedName>
    <definedName name="HdO_46">'[5]Inputs'!$D$96</definedName>
    <definedName name="HdO_46_Fin_Source">'[5]Inputs'!$D$231</definedName>
    <definedName name="HdO_46_VAT">'[5]Inputs'!$D$792</definedName>
    <definedName name="HdO_47">'[5]Inputs'!$D$97</definedName>
    <definedName name="HdO_47_Fin_Source">'[5]Inputs'!$D$232</definedName>
    <definedName name="HdO_47_VAT">'[5]Inputs'!$D$793</definedName>
    <definedName name="HdO_48">'[5]Inputs'!$D$98</definedName>
    <definedName name="HdO_48_Fin_Source">'[5]Inputs'!$D$233</definedName>
    <definedName name="HdO_48_VAT">'[5]Inputs'!$D$794</definedName>
    <definedName name="HdO_49">'[5]Inputs'!$D$99</definedName>
    <definedName name="HdO_49_Fin_Source">'[5]Inputs'!$D$234</definedName>
    <definedName name="HdO_49_VAT">'[5]Inputs'!$D$795</definedName>
    <definedName name="HdO_5">'[5]Inputs'!$D$55</definedName>
    <definedName name="HdO_5_Fin_Source">'[5]Inputs'!$D$190</definedName>
    <definedName name="HdO_5_VAT">'[5]Inputs'!$D$751</definedName>
    <definedName name="HdO_50">'[5]Inputs'!$D$100</definedName>
    <definedName name="HdO_50_Fin_Source">'[5]Inputs'!$D$235</definedName>
    <definedName name="HdO_50_VAT">'[5]Inputs'!$D$796</definedName>
    <definedName name="HdO_51">'[5]Inputs'!$D$101</definedName>
    <definedName name="HdO_51_Fin_Source">'[5]Inputs'!$D$236</definedName>
    <definedName name="HdO_51_VAT">'[5]Inputs'!$D$797</definedName>
    <definedName name="HdO_52">'[5]Inputs'!$D$102</definedName>
    <definedName name="HdO_52_Fin_Source">'[5]Inputs'!$D$237</definedName>
    <definedName name="HdO_52_VAT">'[5]Inputs'!$D$798</definedName>
    <definedName name="HdO_53">'[5]Inputs'!$D$103</definedName>
    <definedName name="HdO_53_Fin_Source">'[5]Inputs'!$D$238</definedName>
    <definedName name="HdO_53_VAT">'[5]Inputs'!$D$799</definedName>
    <definedName name="HdO_54">'[5]Inputs'!$D$104</definedName>
    <definedName name="HdO_54_Fin_Source">'[5]Inputs'!$D$239</definedName>
    <definedName name="HdO_54_VAT">'[5]Inputs'!$D$800</definedName>
    <definedName name="HdO_55">'[5]Inputs'!$D$105</definedName>
    <definedName name="HdO_55_Fin_Source">'[5]Inputs'!$D$240</definedName>
    <definedName name="HdO_55_VAT">'[5]Inputs'!$D$801</definedName>
    <definedName name="HdO_56">'[5]Inputs'!$D$106</definedName>
    <definedName name="HdO_56_Fin_Source">'[5]Inputs'!$D$241</definedName>
    <definedName name="HdO_56_VAT">'[5]Inputs'!$D$802</definedName>
    <definedName name="HdO_57">'[5]Inputs'!$D$107</definedName>
    <definedName name="HdO_57_Fin_Source">'[5]Inputs'!$D$242</definedName>
    <definedName name="HdO_57_VAT">'[5]Inputs'!$D$803</definedName>
    <definedName name="HdO_58">'[5]Inputs'!$D$108</definedName>
    <definedName name="HdO_58_Fin_Source">'[5]Inputs'!$D$243</definedName>
    <definedName name="HdO_58_VAT">'[5]Inputs'!$D$804</definedName>
    <definedName name="HdO_59">'[5]Inputs'!$D$109</definedName>
    <definedName name="HdO_59_Fin_Source">'[5]Inputs'!$D$244</definedName>
    <definedName name="HdO_59_VAT">'[5]Inputs'!$D$805</definedName>
    <definedName name="HdO_6">'[5]Inputs'!$D$56</definedName>
    <definedName name="HdO_6_Fin_Source">'[5]Inputs'!$D$191</definedName>
    <definedName name="HdO_6_VAT">'[5]Inputs'!$D$752</definedName>
    <definedName name="HdO_60">'[5]Inputs'!$D$110</definedName>
    <definedName name="HdO_60_Fin_Source">'[5]Inputs'!$D$245</definedName>
    <definedName name="HdO_60_VAT">'[5]Inputs'!$D$806</definedName>
    <definedName name="HdO_61">'[5]Inputs'!$D$111</definedName>
    <definedName name="HdO_61_Fin_Source">'[5]Inputs'!$D$246</definedName>
    <definedName name="HdO_61_VAT">'[5]Inputs'!$D$807</definedName>
    <definedName name="HdO_62">'[5]Inputs'!$D$112</definedName>
    <definedName name="HdO_62_Fin_Source">'[5]Inputs'!$D$247</definedName>
    <definedName name="HdO_62_VAT">'[5]Inputs'!$D$808</definedName>
    <definedName name="HdO_63">'[5]Inputs'!$D$113</definedName>
    <definedName name="HdO_63_Fin_Source">'[5]Inputs'!$D$248</definedName>
    <definedName name="HdO_63_VAT">'[5]Inputs'!$D$809</definedName>
    <definedName name="HdO_64">'[5]Inputs'!$D$114</definedName>
    <definedName name="HdO_64_Fin_Source">'[5]Inputs'!$D$249</definedName>
    <definedName name="HdO_64_VAT">'[5]Inputs'!$D$810</definedName>
    <definedName name="HdO_65">'[5]Inputs'!$D$115</definedName>
    <definedName name="HdO_65_Fin_Source">'[5]Inputs'!$D$250</definedName>
    <definedName name="HdO_65_VAT">'[5]Inputs'!$D$811</definedName>
    <definedName name="HdO_66">'[5]Inputs'!$D$116</definedName>
    <definedName name="HdO_66_Fin_Source">'[5]Inputs'!$D$251</definedName>
    <definedName name="HdO_66_VAT">'[5]Inputs'!$D$812</definedName>
    <definedName name="HdO_67">'[5]Inputs'!$D$117</definedName>
    <definedName name="HdO_67_Fin_Source">'[5]Inputs'!$D$252</definedName>
    <definedName name="HdO_67_VAT">'[5]Inputs'!$D$813</definedName>
    <definedName name="HdO_68">'[5]Inputs'!$D$118</definedName>
    <definedName name="HdO_68_Fin_Source">'[5]Inputs'!$D$253</definedName>
    <definedName name="HdO_68_VAT">'[5]Inputs'!$D$814</definedName>
    <definedName name="HdO_69">'[5]Inputs'!$D$119</definedName>
    <definedName name="HdO_69_Fin_Source">'[5]Inputs'!$D$254</definedName>
    <definedName name="HdO_69_VAT">'[5]Inputs'!$D$815</definedName>
    <definedName name="HdO_7">'[5]Inputs'!$D$57</definedName>
    <definedName name="HdO_7_Fin_Source">'[5]Inputs'!$D$192</definedName>
    <definedName name="HdO_7_VAT">'[5]Inputs'!$D$753</definedName>
    <definedName name="HdO_70">'[5]Inputs'!$D$120</definedName>
    <definedName name="HdO_70_Fin_Source">'[5]Inputs'!$D$255</definedName>
    <definedName name="HdO_70_VAT">'[5]Inputs'!$D$816</definedName>
    <definedName name="HdO_71">'[5]Inputs'!$D$121</definedName>
    <definedName name="HdO_71_Fin_Source">'[5]Inputs'!$D$256</definedName>
    <definedName name="HdO_71_VAT">'[5]Inputs'!$D$817</definedName>
    <definedName name="HdO_72">'[5]Inputs'!$D$122</definedName>
    <definedName name="HdO_72_Fin_Source">'[5]Inputs'!$D$257</definedName>
    <definedName name="HdO_72_VAT">'[5]Inputs'!$D$818</definedName>
    <definedName name="HdO_73">'[5]Inputs'!$D$123</definedName>
    <definedName name="HdO_73_Fin_Source">'[5]Inputs'!$D$258</definedName>
    <definedName name="HdO_73_VAT">'[5]Inputs'!$D$819</definedName>
    <definedName name="HdO_74">'[5]Inputs'!$D$124</definedName>
    <definedName name="HdO_74_Fin_Source">'[5]Inputs'!$D$259</definedName>
    <definedName name="HdO_74_VAT">'[5]Inputs'!$D$820</definedName>
    <definedName name="HdO_75">'[5]Inputs'!$D$125</definedName>
    <definedName name="HdO_75_Fin_Source">'[5]Inputs'!$D$260</definedName>
    <definedName name="HdO_75_VAT">'[5]Inputs'!$D$821</definedName>
    <definedName name="HdO_76">'[5]Inputs'!$D$126</definedName>
    <definedName name="HdO_76_Fin_Source">'[5]Inputs'!$D$261</definedName>
    <definedName name="HdO_76_VAT">'[5]Inputs'!$D$822</definedName>
    <definedName name="HdO_77">'[5]Inputs'!$D$127</definedName>
    <definedName name="HdO_77_Fin_Source">'[5]Inputs'!$D$262</definedName>
    <definedName name="HdO_77_VAT">'[5]Inputs'!$D$823</definedName>
    <definedName name="HdO_78">'[5]Inputs'!$D$128</definedName>
    <definedName name="HdO_78_Fin_Source">'[5]Inputs'!$D$263</definedName>
    <definedName name="HdO_78_VAT">'[5]Inputs'!$D$824</definedName>
    <definedName name="HdO_79">'[5]Inputs'!$D$129</definedName>
    <definedName name="HdO_79_Fin_Source">'[5]Inputs'!$D$264</definedName>
    <definedName name="HdO_79_VAT">'[5]Inputs'!$D$825</definedName>
    <definedName name="HdO_8">'[5]Inputs'!$D$58</definedName>
    <definedName name="HdO_8_Fin_Source">'[5]Inputs'!$D$193</definedName>
    <definedName name="HdO_8_VAT">'[5]Inputs'!$D$754</definedName>
    <definedName name="HdO_80">'[5]Inputs'!$D$130</definedName>
    <definedName name="HdO_80_Fin_Source">'[5]Inputs'!$D$265</definedName>
    <definedName name="HdO_80_VAT">'[5]Inputs'!$D$826</definedName>
    <definedName name="HdO_81">'[5]Inputs'!$D$131</definedName>
    <definedName name="HdO_81_Fin_Source">'[5]Inputs'!$D$266</definedName>
    <definedName name="HdO_81_VAT">'[5]Inputs'!$D$827</definedName>
    <definedName name="HdO_82">'[5]Inputs'!$D$132</definedName>
    <definedName name="HdO_82_Fin_Source">'[5]Inputs'!$D$267</definedName>
    <definedName name="HdO_82_VAT">'[5]Inputs'!$D$828</definedName>
    <definedName name="HdO_83">'[5]Inputs'!$D$133</definedName>
    <definedName name="HdO_83_Fin_Source">'[5]Inputs'!$D$268</definedName>
    <definedName name="HdO_83_VAT">'[5]Inputs'!$D$829</definedName>
    <definedName name="HdO_84">'[5]Inputs'!$D$134</definedName>
    <definedName name="HdO_84_Fin_Source">'[5]Inputs'!$D$269</definedName>
    <definedName name="HdO_84_VAT">'[5]Inputs'!$D$830</definedName>
    <definedName name="HdO_85">'[5]Inputs'!$D$135</definedName>
    <definedName name="HdO_85_Fin_Source">'[5]Inputs'!$D$270</definedName>
    <definedName name="HdO_85_VAT">'[5]Inputs'!$D$831</definedName>
    <definedName name="HdO_86">'[5]Inputs'!$D$136</definedName>
    <definedName name="HdO_86_Fin_Source">'[5]Inputs'!$D$271</definedName>
    <definedName name="HdO_86_VAT">'[5]Inputs'!$D$832</definedName>
    <definedName name="HdO_87">'[5]Inputs'!$D$137</definedName>
    <definedName name="HdO_87_Fin_Source">'[5]Inputs'!$D$272</definedName>
    <definedName name="HdO_87_VAT">'[5]Inputs'!$D$833</definedName>
    <definedName name="HdO_88">'[5]Inputs'!$D$138</definedName>
    <definedName name="HdO_88_Fin_Source">'[5]Inputs'!$D$273</definedName>
    <definedName name="HdO_88_VAT">'[5]Inputs'!$D$834</definedName>
    <definedName name="HdO_89">'[5]Inputs'!$D$139</definedName>
    <definedName name="HdO_89_Fin_Source">'[5]Inputs'!$D$274</definedName>
    <definedName name="HdO_89_VAT">'[5]Inputs'!$D$835</definedName>
    <definedName name="HdO_9">'[5]Inputs'!$D$59</definedName>
    <definedName name="HdO_9_Fin_Source">'[5]Inputs'!$D$194</definedName>
    <definedName name="HdO_9_VAT">'[5]Inputs'!$D$755</definedName>
    <definedName name="HdO_90">'[5]Inputs'!$D$140</definedName>
    <definedName name="HdO_90_Fin_Source">'[5]Inputs'!$D$275</definedName>
    <definedName name="HdO_90_VAT">'[5]Inputs'!$D$836</definedName>
    <definedName name="HdO_91">'[5]Inputs'!$D$141</definedName>
    <definedName name="HdO_91_Fin_Source">'[5]Inputs'!$D$276</definedName>
    <definedName name="HdO_91_VAT">'[5]Inputs'!$D$837</definedName>
    <definedName name="HdO_92">'[5]Inputs'!$D$142</definedName>
    <definedName name="HdO_92_Fin_Source">'[5]Inputs'!$D$277</definedName>
    <definedName name="HdO_92_VAT">'[5]Inputs'!$D$838</definedName>
    <definedName name="HdO_93">'[5]Inputs'!$D$143</definedName>
    <definedName name="HdO_93_Fin_Source">'[5]Inputs'!$D$278</definedName>
    <definedName name="HdO_93_VAT">'[5]Inputs'!$D$839</definedName>
    <definedName name="HdO_94">'[5]Inputs'!$D$144</definedName>
    <definedName name="HdO_94_Fin_Source">'[5]Inputs'!$D$279</definedName>
    <definedName name="HdO_94_VAT">'[5]Inputs'!$D$840</definedName>
    <definedName name="HdO_95">'[5]Inputs'!$D$145</definedName>
    <definedName name="HdO_95_Fin_Source">'[5]Inputs'!$D$280</definedName>
    <definedName name="HdO_95_VAT">'[5]Inputs'!$D$841</definedName>
    <definedName name="HdO_96">'[5]Inputs'!$D$146</definedName>
    <definedName name="HdO_96_Fin_Source">'[5]Inputs'!$D$281</definedName>
    <definedName name="HdO_96_VAT">'[5]Inputs'!$D$842</definedName>
    <definedName name="HdO_97">'[5]Inputs'!$D$147</definedName>
    <definedName name="HdO_97_Fin_Source">'[5]Inputs'!$D$282</definedName>
    <definedName name="HdO_97_VAT">'[5]Inputs'!$D$843</definedName>
    <definedName name="HdO_98">'[5]Inputs'!$D$148</definedName>
    <definedName name="HdO_98_Fin_Source">'[5]Inputs'!$D$283</definedName>
    <definedName name="HdO_98_VAT">'[5]Inputs'!$D$844</definedName>
    <definedName name="HdO_99">'[5]Inputs'!$D$149</definedName>
    <definedName name="HdO_99_Fin_Source">'[5]Inputs'!$D$284</definedName>
    <definedName name="HdO_99_VAT">'[5]Inputs'!$D$845</definedName>
    <definedName name="HdO_Fin_Source_List">'[5]Inputs'!$G$995:$H$995</definedName>
    <definedName name="HdP_1A">'[5]Inputs'!$D$155</definedName>
    <definedName name="HdP_1A_Fin_Source">'[5]Inputs'!$D$289</definedName>
    <definedName name="HdP_1A_VAT">'[5]Inputs'!$D$847</definedName>
    <definedName name="HdP_1B">'[5]Inputs'!$D$156</definedName>
    <definedName name="HdP_1B_Fin_Source">'[5]Inputs'!$D$290</definedName>
    <definedName name="HdP_1B_VAT">'[5]Inputs'!$D$848</definedName>
    <definedName name="HdP_2">'[5]Inputs'!$D$157</definedName>
    <definedName name="HdP_2_Fin_Source">'[5]Inputs'!$D$291</definedName>
    <definedName name="HdP_2_VAT">'[5]Inputs'!$D$849</definedName>
    <definedName name="HdP_Fin_Sources_List">'[5]Inputs'!$G$996:$H$996</definedName>
    <definedName name="Hito_FC?">'[7]Inputs'!$D$167</definedName>
    <definedName name="Hito_Mob">'[7]Inputs'!$D$163</definedName>
    <definedName name="Hito_Mob_VAT">'[7]Inputs'!$D$905</definedName>
    <definedName name="Hitos_Completion_Adjustment_Curve">'[5]Inputs'!$D$46</definedName>
    <definedName name="Hitos_Completion_Check">'[5]Inputs Constr'!$E$159</definedName>
    <definedName name="Hitos_Completion_Schedule?">'[5]Inputs'!$D$45</definedName>
    <definedName name="i">#REF!</definedName>
    <definedName name="IDB_Yrly_IR">'[5]Inputs'!$D$685</definedName>
    <definedName name="ii" hidden="1">#REF!</definedName>
    <definedName name="INDICES">#REF!</definedName>
    <definedName name="Interest_RA">'[5]Inputs'!$D$428</definedName>
    <definedName name="Inv_Cost_Schedule?">'[5]Inputs'!$D$44</definedName>
    <definedName name="Inv_Costs_Bond_Closing">'[5]Inputs'!$D$163</definedName>
    <definedName name="Inv_Costs_Bond2_Closing">'[7]Inputs'!$D$173</definedName>
    <definedName name="Inv_Costs_Bond3_Closing">'[7]Inputs'!$D$174</definedName>
    <definedName name="Inv_Costs_Bridge_Closing">'[5]Inputs'!$D$164</definedName>
    <definedName name="Inv_Costs_Check">'[5]Inputs Constr'!$E$48</definedName>
    <definedName name="Inv_Costs_Loan_Closing">'[7]Inputs'!$D$169</definedName>
    <definedName name="Inv_Costs_Loan2_Closing">'[7]Inputs'!$D$170</definedName>
    <definedName name="Inv_Costs_Loan3_Closing">'[5]Inputs'!$D$162</definedName>
    <definedName name="Inv_Costs_TechAssist">'[5]Inputs'!$D$167</definedName>
    <definedName name="Inv_Costs_VAT_Closing">'[5]Inputs'!$D$165</definedName>
    <definedName name="Inv_Schedule_List">'[5]Inputs'!$G$991:$K$991</definedName>
    <definedName name="ITAN_Floor">'[5]Inputs'!$D$910</definedName>
    <definedName name="ITAN_Rate">'[5]Inputs'!$D$909</definedName>
    <definedName name="JUNIO">#REF!</definedName>
    <definedName name="KA">#REF!</definedName>
    <definedName name="KATY">#REF!</definedName>
    <definedName name="kkk">#REF!</definedName>
    <definedName name="LCF?">'[5]Inputs'!$D$919</definedName>
    <definedName name="LCF_period">'[5]Inputs'!$D$921</definedName>
    <definedName name="LCF_Use">'[5]Inputs'!$D$925</definedName>
    <definedName name="Legal_Reserve_Max">'[5]Inputs'!$D$957</definedName>
    <definedName name="Legal_Reserve_Perc_Profit">'[5]Inputs'!$D$955</definedName>
    <definedName name="LEV_Ratio_Check">'[5]Constr'!$D$1769</definedName>
    <definedName name="LEYENDA">'[9]TABLA_2'!$C$191:$E$214</definedName>
    <definedName name="Lima_IPC">'[5]Inputs'!$D$962</definedName>
    <definedName name="List_Bond_IDC">'[5]Inputs'!$G$998:$H$998</definedName>
    <definedName name="Loan_Amount">'[7]Inputs'!$D$514</definedName>
    <definedName name="Loan_Base_Rate">'[7]Inputs'!$D$522</definedName>
    <definedName name="Loan_Commit">'[7]Inputs'!$D$517</definedName>
    <definedName name="Loan_Commit_Discount">'[7]Inputs'!$D$519</definedName>
    <definedName name="Loan_Commit_Discount_End">'[7]Inputs'!$D$520</definedName>
    <definedName name="Loan_Day_Count">'[7]Inputs'!$D$540</definedName>
    <definedName name="Loan_Draw_Check">'[7]SVs Constr'!$D$191</definedName>
    <definedName name="Loan_FC">'[7]Inputs'!$D$32</definedName>
    <definedName name="Loan_Hedge_Cost">'[7]Inputs'!$D$523</definedName>
    <definedName name="Loan_Init_Margin">'[7]Inputs'!$D$525</definedName>
    <definedName name="Loan_Margin_SU1">'[7]Inputs'!$D$526</definedName>
    <definedName name="Loan_Margin_SU2">'[7]Inputs'!$D$527</definedName>
    <definedName name="Loan_Margin_SU3">'[7]Inputs'!$D$528</definedName>
    <definedName name="Loan_Margin_SU4">'[7]Inputs'!$D$529</definedName>
    <definedName name="Loan_Margin_SU5">'[7]Inputs'!$D$530</definedName>
    <definedName name="Loan_Repayment_Check">'[7]SV Loan 1'!$D$123</definedName>
    <definedName name="Loan_Sizing_Check">'[7]SVs Constr'!$D$190</definedName>
    <definedName name="Loan_UpF">'[7]Inputs'!$D$516</definedName>
    <definedName name="Loan_UpF_and_Commit_Payment?">'[7]Inputs'!$D$538</definedName>
    <definedName name="Loan_Year_SU1">'[7]Inputs'!$D$532</definedName>
    <definedName name="Loan_Year_SU2">'[7]Inputs'!$D$533</definedName>
    <definedName name="Loan_Year_SU3">'[7]Inputs'!$D$534</definedName>
    <definedName name="Loan_Year_SU4">'[7]Inputs'!$D$535</definedName>
    <definedName name="Loan_Year_SU5">'[7]Inputs'!$D$536</definedName>
    <definedName name="Loan2_Amount">'[7]Inputs'!$D$557</definedName>
    <definedName name="Loan2_Availibility_End">'[7]Inputs'!$D$565</definedName>
    <definedName name="Loan2_Base_Rate">'[7]Inputs'!$D$567</definedName>
    <definedName name="Loan2_Commit">'[7]Inputs'!$D$560</definedName>
    <definedName name="Loan2_Commit_Discount">'[7]Inputs'!$D$562</definedName>
    <definedName name="Loan2_Commit_Discount_End">'[7]Inputs'!$D$563</definedName>
    <definedName name="Loan2_Day_Count">'[7]Inputs'!$D$585</definedName>
    <definedName name="Loan2_Draw_Check">'[7]SVs Constr'!$D$281</definedName>
    <definedName name="Loan2_FC">'[7]Inputs'!$D$33</definedName>
    <definedName name="Loan2_Hedge_Cost">'[7]Inputs'!$D$568</definedName>
    <definedName name="Loan2_Init_Margin">'[7]Inputs'!$D$570</definedName>
    <definedName name="Loan2_Margin_SU1">'[7]Inputs'!$D$571</definedName>
    <definedName name="Loan2_Margin_SU2">'[7]Inputs'!$D$572</definedName>
    <definedName name="Loan2_Margin_SU3">'[7]Inputs'!$D$573</definedName>
    <definedName name="Loan2_Margin_SU4">'[7]Inputs'!$D$574</definedName>
    <definedName name="Loan2_Margin_SU5">'[7]Inputs'!$D$575</definedName>
    <definedName name="Loan2_Repayment_Check">'[7]SV Loan 2'!$D$142</definedName>
    <definedName name="Loan2_Sizing_Check">'[7]SVs Constr'!$D$280</definedName>
    <definedName name="Loan2_UpF">'[7]Inputs'!$D$559</definedName>
    <definedName name="Loan2_UpF_and_Commit_Payment?">'[7]Inputs'!$D$583</definedName>
    <definedName name="Loan2_Year_SU1">'[7]Inputs'!$D$577</definedName>
    <definedName name="Loan2_Year_SU2">'[7]Inputs'!$D$578</definedName>
    <definedName name="Loan2_Year_SU3">'[7]Inputs'!$D$579</definedName>
    <definedName name="Loan2_Year_SU4">'[7]Inputs'!$D$580</definedName>
    <definedName name="Loan2_Year_SU5">'[7]Inputs'!$D$581</definedName>
    <definedName name="Loan3_Amount">'[5]Inputs'!$D$629</definedName>
    <definedName name="Loan3_Base_Rate">'[5]Inputs'!$D$641</definedName>
    <definedName name="Loan3_Commit">'[5]Inputs'!$D$636</definedName>
    <definedName name="Loan3_Commit_Discount">'[5]Inputs'!$D$638</definedName>
    <definedName name="Loan3_Commit_Discount_End">'[5]Inputs'!$D$639</definedName>
    <definedName name="Loan3_Day_Count">'[5]Inputs'!$D$657</definedName>
    <definedName name="Loan3_Draw_Check">'[5]SVs Constr'!$D$122</definedName>
    <definedName name="Loan3_FC">'[5]Inputs'!$D$34</definedName>
    <definedName name="Loan3_Hedge_Cost">'[5]Inputs'!$D$642</definedName>
    <definedName name="Loan3_Init_Margin">'[5]Inputs'!$D$644</definedName>
    <definedName name="Loan3_Margin_SU1">'[5]Inputs'!$D$645</definedName>
    <definedName name="Loan3_Margin_SU2">'[5]Inputs'!$D$646</definedName>
    <definedName name="Loan3_Margin_SU3">'[5]Inputs'!$D$647</definedName>
    <definedName name="Loan3_Margin_SU4">'[5]Inputs'!$D$648</definedName>
    <definedName name="Loan3_Margin_SU5">'[5]Inputs'!$D$649</definedName>
    <definedName name="Loan3_Repayment_Check">'[5]SV GLF'!$D$132</definedName>
    <definedName name="Loan3_Sizing_Check">'[5]SVs Constr'!$D$121</definedName>
    <definedName name="Loan3_Tenor">'[5]Inputs'!$D$631</definedName>
    <definedName name="Loan3_UpF">'[5]Inputs'!$D$633</definedName>
    <definedName name="Loan3_UpF_and_Commit_Payment?">'[7]Inputs'!$D$659</definedName>
    <definedName name="Loan3_Year_SU1">'[5]Inputs'!$D$651</definedName>
    <definedName name="Loan3_Year_SU2">'[5]Inputs'!$D$652</definedName>
    <definedName name="Loan3_Year_SU3">'[5]Inputs'!$D$653</definedName>
    <definedName name="Loan3_Year_SU4">'[5]Inputs'!$D$654</definedName>
    <definedName name="Loan3_Year_SU5">'[5]Inputs'!$D$655</definedName>
    <definedName name="LoanSB_Amount">'[5]Inputs'!$D$674</definedName>
    <definedName name="LoanSB_Availability_End">'[5]Inputs'!$D$672</definedName>
    <definedName name="LoanSB_Commit">'[5]Inputs'!$D$677</definedName>
    <definedName name="LoanSB_Commit_Discount">'[5]Inputs'!$D$679</definedName>
    <definedName name="LoanSB_Day_Count">'[5]Inputs'!$D$687</definedName>
    <definedName name="LoanSB_Discount_End">'[5]Inputs'!$D$680</definedName>
    <definedName name="LoanSB_FC">'[5]Inputs'!$D$671</definedName>
    <definedName name="LoanSB_UpF">'[5]Inputs'!$D$676</definedName>
    <definedName name="m" hidden="1">#REF!</definedName>
    <definedName name="Manual_RPI_Schedule_Check">'[5]Constr'!$D$1490</definedName>
    <definedName name="Max_RPI_Perc_Bond">'[5]Inputs'!$D$1011</definedName>
    <definedName name="Max_RPI_Perc_Bond2">'[7]Inputs'!$D$1063</definedName>
    <definedName name="Max_RPI_Perc_Bond3">'[7]Inputs'!$D$1064</definedName>
    <definedName name="Max_RPI_Perc_Loan">'[7]Inputs'!$D$1059</definedName>
    <definedName name="Max_RPI_Perc_Loan2">'[7]Inputs'!$D$1060</definedName>
    <definedName name="Max_RPI_Perc_Loan3">'[5]Inputs'!$D$1010</definedName>
    <definedName name="Max_RPI_Start_from_CC">'[5]Inputs'!$D$514</definedName>
    <definedName name="MAY_2005">#REF!</definedName>
    <definedName name="Mayo" hidden="1">#REF!</definedName>
    <definedName name="META_FISICA">'[9]Tabla_3'!$A$2:$AA$179</definedName>
    <definedName name="MIGA_Admin_Fee">'[7]Inputs'!$D$607</definedName>
    <definedName name="MIGA_Arrangement_Fee">'[7]Inputs'!$D$608</definedName>
    <definedName name="MIGA_Calc_Check">'[7]SV Loan 2'!$D$283</definedName>
    <definedName name="MIGA_Cover_Perc_PI">'[7]Inputs'!$D$593</definedName>
    <definedName name="MIGA_Eq_IR">'[7]Inputs'!$D$589</definedName>
    <definedName name="MIGA_Facility_Fee">'[7]Inputs'!$D$610</definedName>
    <definedName name="MIGA_Funding_Commit">'[7]Inputs'!$D$616</definedName>
    <definedName name="MIGA_Funding_Margin">'[7]Inputs'!$D$618</definedName>
    <definedName name="MIGA_Funding_UpF">'[7]Inputs'!$D$614</definedName>
    <definedName name="MIGA_Net_Take">'[7]Inputs'!$D$605</definedName>
    <definedName name="MIGA_Premium_Drawdown">'[7]Inputs'!$D$597</definedName>
    <definedName name="MIGA_Premium_Repayment">'[7]Inputs'!$D$598</definedName>
    <definedName name="MIGA_SB_Fee">'[7]Inputs'!$D$600</definedName>
    <definedName name="mmmm" hidden="1">#REF!</definedName>
    <definedName name="mmmmm">#REF!</definedName>
    <definedName name="MODIFICACIONES">#N/A</definedName>
    <definedName name="MODIFICADO">#REF!</definedName>
    <definedName name="mppcd">'[2]Hoja3'!$F$10</definedName>
    <definedName name="N.SOLES">#REF!,#REF!</definedName>
    <definedName name="NERY" hidden="1">#REF!</definedName>
    <definedName name="nueve">#REF!</definedName>
    <definedName name="nvo">#REF!</definedName>
    <definedName name="OAS.PACRA">#REF!</definedName>
    <definedName name="ocho">#REF!</definedName>
    <definedName name="ODEBRECHT.SANCLEMENTE">#REF!</definedName>
    <definedName name="OEi">'[5]Summary'!$F$17</definedName>
    <definedName name="olpi">'[2]Hoja3'!$C$26</definedName>
    <definedName name="olpnli">'[2]Hoja3'!$C$27</definedName>
    <definedName name="OM_WC_Amount">'[5]Inputs'!$D$171</definedName>
    <definedName name="omar">#REF!</definedName>
    <definedName name="Op_BS">'[5]Op'!$D$417</definedName>
    <definedName name="Op_Cash_Check">'[5]Op'!$D$356</definedName>
    <definedName name="Op_End">'[5]Inputs'!$D$28</definedName>
    <definedName name="Op_Margin">'[5]Inputs'!$D$613</definedName>
    <definedName name="Op_Reserve_Day_Count">'[5]Inputs'!$D$600</definedName>
    <definedName name="Op_Reserve_IR">'[5]Inputs'!$D$599</definedName>
    <definedName name="Op_True_Margin">'[5]Inputs'!$D$611</definedName>
    <definedName name="OPEI">#REF!</definedName>
    <definedName name="p">#REF!</definedName>
    <definedName name="Pct_Op_Cost_VAT">'[5]Inputs'!$D$873</definedName>
    <definedName name="PEDECA.STAANITA">#REF!</definedName>
    <definedName name="PEDECA.STAROSA">#REF!</definedName>
    <definedName name="PESAJE">#REF!</definedName>
    <definedName name="pia">'[12]COMP_99'!$A$1:$H$29</definedName>
    <definedName name="planillas">#REF!</definedName>
    <definedName name="PLLA">#REF!</definedName>
    <definedName name="PPO_CAO_Delay">'[5]Inputs'!$D$494</definedName>
    <definedName name="PPO_in_Base_Supervision?">'[5]Inputs'!$D$177</definedName>
    <definedName name="Precision">'[5]Inputs'!$D$974</definedName>
    <definedName name="PRESUPUESTO">#REF!</definedName>
    <definedName name="Print_Area_MI">#REF!</definedName>
    <definedName name="Profit_Sharing_Perc">'[5]Inputs'!$D$941</definedName>
    <definedName name="ProInv_Process_Costs">'[5]Inputs'!$D$180</definedName>
    <definedName name="Project_Trust_fee_Op">'[5]Inputs'!$D$602</definedName>
    <definedName name="PROPIETARIO">"b=!$L$1:$Z$44"</definedName>
    <definedName name="Provision_Account_Check">'[5]Op'!$D$270</definedName>
    <definedName name="psmp">'[2]Hoja3'!$F$20</definedName>
    <definedName name="psrm">'[2]Hoja3'!$F$19</definedName>
    <definedName name="PUENTE">#REF!</definedName>
    <definedName name="q">#REF!</definedName>
    <definedName name="Q_Line2">'[5]Inputs'!$D$581</definedName>
    <definedName name="Q_Line4">'[5]Inputs'!$D$582</definedName>
    <definedName name="qw" hidden="1">#REF!</definedName>
    <definedName name="RCF_Leverage_Test">'[5]Constr'!$D$1714</definedName>
    <definedName name="RDRC3">#REF!</definedName>
    <definedName name="RDRC4">#REF!</definedName>
    <definedName name="RECORD">#REF!</definedName>
    <definedName name="RECPUB">#REF!</definedName>
    <definedName name="REHABILITACION">#REF!</definedName>
    <definedName name="Reinv_Delay_Unwind">'[5]CTE Protection'!$D$61</definedName>
    <definedName name="RESUMEM">#REF!</definedName>
    <definedName name="RESUMEN">#REF!</definedName>
    <definedName name="RET">#REF!</definedName>
    <definedName name="RETENC">#REF!</definedName>
    <definedName name="rmpcd">'[2]Hoja3'!$F$7</definedName>
    <definedName name="RPI">'[5]Inputs'!$D$523</definedName>
    <definedName name="RPI_Bond">'[5]Inputs'!$D$537</definedName>
    <definedName name="RPI_Bond2">'[7]Inputs'!$D$420</definedName>
    <definedName name="RPI_Bond3">'[7]Inputs'!$D$421</definedName>
    <definedName name="RPI_End">'[5]Inputs'!$D$519</definedName>
    <definedName name="RPI_Gross">'[5]Inputs'!$D$521</definedName>
    <definedName name="RPI_in_Base_Supervision?">'[5]Inputs'!$D$605</definedName>
    <definedName name="RPI_Loan">'[7]Inputs'!$D$416</definedName>
    <definedName name="RPI_Loan2">'[7]Inputs'!$D$417</definedName>
    <definedName name="RPI_Loan3">'[5]Inputs'!$D$536</definedName>
    <definedName name="RPI_Payments_Years">'[5]Inputs'!$D$518</definedName>
    <definedName name="RPI_Ref_Budget">'[5]Inputs'!$D$525</definedName>
    <definedName name="RPI_Sale_List">'[5]Inputs'!$G$997:$X$997</definedName>
    <definedName name="RPI_Sale_Scenario">'[5]Inputs'!$D$527</definedName>
    <definedName name="RPI_Sales_Check">'[5]Constr'!$D$1499</definedName>
    <definedName name="RPI_Start">'[5]Inputs'!$D$517</definedName>
    <definedName name="RPI_Start_Quarter">'[5]Inputs'!$D$516</definedName>
    <definedName name="RPI_Val_Check">'[5]Constr'!$D$3131</definedName>
    <definedName name="RPICAO_Alloc_Check">'[5]Inputs Constr'!$D$386</definedName>
    <definedName name="RPMO_Pen_Factor">'[5]Inputs'!$D$609</definedName>
    <definedName name="RPMOmax">'[5]Inputs'!$D$541</definedName>
    <definedName name="RPMOo">'[5]Inputs'!$D$545</definedName>
    <definedName name="RPO">'[2]Hoja3'!$F$27</definedName>
    <definedName name="RT6UYTRY">#REF!</definedName>
    <definedName name="SACE_UpF">'[5]Inputs'!$D$634</definedName>
    <definedName name="SACE_UpF_Premium">'[5]Inputs'!$D$635</definedName>
    <definedName name="sbccli">'[2]Hoja3'!$D$36</definedName>
    <definedName name="Scenario">'[5]Inputs'!$D$4</definedName>
    <definedName name="Scenario?">'[5]Control'!$J$4</definedName>
    <definedName name="SCTR">#REF!</definedName>
    <definedName name="sdasdad">#REF!</definedName>
    <definedName name="Second_Stage_COD">'[5]Inputs'!$D$23</definedName>
    <definedName name="Second_Stage_COD_from_CC">'[5]Inputs'!$D$17</definedName>
    <definedName name="Second_Stage_GoA4">'[5]Inputs'!$D$19</definedName>
    <definedName name="Second_Stage_GoA4_Date">'[5]Inputs'!$D$25</definedName>
    <definedName name="seis">#REF!</definedName>
    <definedName name="Sensi?">'[5]Control'!$P$56</definedName>
    <definedName name="Sensi_Bond_Base_Rate">'[5]Control'!$P$58</definedName>
    <definedName name="Sensi_Loan_Base_Rate">'[5]Control'!$P$59</definedName>
    <definedName name="Sensi_RCF_BaseRate">'[5]Control'!$P$60</definedName>
    <definedName name="Sensis_RPMO_Copy">#REF!</definedName>
    <definedName name="Sensis_RPMO_Paste">#REF!</definedName>
    <definedName name="Servicio_Aeroportuario_de_pasajeros_y_carga">#REF!</definedName>
    <definedName name="Servicio_de_Aeronavegación">#REF!</definedName>
    <definedName name="Servicio_de_Cobertura_de_Telefonia_móvil">#REF!</definedName>
    <definedName name="Servicio_de_Cobertura_de_Telefonia_Pública">#REF!</definedName>
    <definedName name="Servicio_de_Cobertura_de_TV_y_Radio">#REF!</definedName>
    <definedName name="Servicio_de_Control_de_Tráfico_Aéreo">#REF!</definedName>
    <definedName name="Servicio_de_Fiscalización_y_Control_a_las_entidades_complementarias_al_Transporte_Terrestre">#REF!</definedName>
    <definedName name="Servicio_de_Internet_de_Cobertura_de_Banda_Ancha">#REF!</definedName>
    <definedName name="Servicio_de_Supervision_Fiscalizacion_y_Monitoreo_del_Transporte_Terrestre">#REF!</definedName>
    <definedName name="Servicio_de_Transitabilidad_Fluvial">#REF!</definedName>
    <definedName name="Servicio_de_Transitabilidad_vial_InterUrbano">#REF!</definedName>
    <definedName name="Servicio_de_Transporte_Ferroviario_Interurbano_de_pasajeros_y_carga">#REF!</definedName>
    <definedName name="Servicio_de_Transporte_ferroviario_Urbano_de_pasajeros">#REF!</definedName>
    <definedName name="Servicio_de_Transporte_Masivo_Vial_Urbano">#REF!</definedName>
    <definedName name="Servicio_Portuario_Fluvial">#REF!</definedName>
    <definedName name="Servicio_Portuario_Maritimo">#REF!</definedName>
    <definedName name="Servicios_Logisticos_al_Transporte_de_carga">#REF!</definedName>
    <definedName name="siete">#REF!</definedName>
    <definedName name="sombras">#REF!,#REF!,'[13]PM PIP 2007-2009'!$L$28:$M$28,#REF!,'[13]PM PIP 2007-2009'!$L$344:$M$344,'[13]PM PIP 2007-2009'!$J$345,#REF!,#REF!,#REF!,'[13]PM PIP 2007-2009'!$L$418:$M$418,'[13]PM PIP 2007-2009'!$J$419,#REF!,#REF!,#REF!,'[13]PM PIP 2007-2009'!$U$403:$X$473,'[13]PM PIP 2007-2009'!$U$646:$X$649,#REF!,#REF!,#REF!,#REF!,#REF!,#REF!,#REF!</definedName>
    <definedName name="ss">#REF!</definedName>
    <definedName name="SUPERVISION">#REF!</definedName>
    <definedName name="Supervision_Constr">'[5]Inputs'!$D$175</definedName>
    <definedName name="SV_Bond_BS">'[5]SV Bond'!$D$192</definedName>
    <definedName name="SV_Bond_Op_Costs">'[5]Inputs'!$D$694</definedName>
    <definedName name="SV_Bond_Op_Costs_Constr">'[5]Inputs'!$D$700</definedName>
    <definedName name="SV_Bond_Op_Costs_Infl">'[5]Inputs'!$D$697</definedName>
    <definedName name="SV_Bond_Op_Costs_Op">'[5]Inputs'!$D$695</definedName>
    <definedName name="SV_Bond_Op_Costs_PreFund?">'[5]Inputs'!$D$701</definedName>
    <definedName name="SV_Bond_Op_Costs_VD">'[5]Inputs'!$D$698</definedName>
    <definedName name="SV_Bond2_BS">'[7]SV Bond 2'!$D$192</definedName>
    <definedName name="SV_Bond2_Op_Costs">'[7]Inputs'!$D$728</definedName>
    <definedName name="SV_Bond2_Op_Costs_Constr">'[7]Inputs'!$D$733</definedName>
    <definedName name="SV_Bond2_Op_Costs_Infl">'[7]Inputs'!$D$730</definedName>
    <definedName name="SV_Bond2_Op_Costs_PreFund?">'[7]Inputs'!$D$734</definedName>
    <definedName name="SV_Bond2_Op_Costs_VD">'[7]Inputs'!$D$731</definedName>
    <definedName name="SV_Bond3_BS">'[7]SV Bond 3'!$D$192</definedName>
    <definedName name="SV_Bond3_Op_Costs">'[7]Inputs'!$D$763</definedName>
    <definedName name="SV_Bond3_Op_Costs_Constr">'[7]Inputs'!$D$768</definedName>
    <definedName name="SV_Bond3_Op_Costs_Infl">'[7]Inputs'!$D$765</definedName>
    <definedName name="SV_Bond3_Op_Costs_Prefund?">'[7]Inputs'!$D$769</definedName>
    <definedName name="SV_Bond3_Op_Costs_VD">'[7]Inputs'!$D$766</definedName>
    <definedName name="SV_CT_Rate">'[5]Inputs'!$D$945</definedName>
    <definedName name="SV_Loan_BS">'[7]SV Loan 1'!$D$199</definedName>
    <definedName name="SV_Loan_Op_Costs">'[7]Inputs'!$D$504</definedName>
    <definedName name="SV_Loan_Op_Costs_Constr">'[7]Inputs'!$D$509</definedName>
    <definedName name="SV_Loan_Op_Costs_Constr_PreFund?">'[7]Inputs'!$D$510</definedName>
    <definedName name="SV_Loan_Op_Costs_Infl">'[7]Inputs'!$D$506</definedName>
    <definedName name="SV_Loan_Op_Costs_VD">'[7]Inputs'!$D$507</definedName>
    <definedName name="SV_Loan2_BS">'[7]SV Loan 2'!$D$332</definedName>
    <definedName name="SV_Loan2_Op_Costs">'[7]Inputs'!$D$547</definedName>
    <definedName name="SV_Loan2_Op_Costs_Constr">'[7]Inputs'!$D$552</definedName>
    <definedName name="SV_Loan2_Op_Costs_Constr_PreFund?">'[7]Inputs'!$D$553</definedName>
    <definedName name="SV_Loan2_Op_Costs_Infl">'[7]Inputs'!$D$549</definedName>
    <definedName name="SV_Loan2_Op_Costs_VD">'[7]Inputs'!$D$550</definedName>
    <definedName name="SV_Loan3_BS">'[5]SV GLF'!$D$211</definedName>
    <definedName name="SV_Loan3_Op_Costs">'[5]Inputs'!$D$620</definedName>
    <definedName name="SV_Loan3_Op_Costs_Constr">'[7]Inputs'!$D$630</definedName>
    <definedName name="SV_Loan3_Op_Costs_Constr_PreFund?">'[5]Inputs'!$D$625</definedName>
    <definedName name="SV_Loan3_Op_Costs_Infl">'[5]Inputs'!$D$622</definedName>
    <definedName name="SV_Loan3_Op_Costs_VD">'[5]Inputs'!$D$623</definedName>
    <definedName name="SV_LoanSB_Op_Costs">'[5]Inputs'!$D$664</definedName>
    <definedName name="SV_LoanSB_Op_Costs_Infl">'[5]Inputs'!$D$666</definedName>
    <definedName name="SV_LoanSB_Op_Costs_VD">'[5]Inputs'!$D$667</definedName>
    <definedName name="tabgl">'[14]GGLL'!$E$3:$N$2115</definedName>
    <definedName name="tabgr">'[14]GGRR'!$B$4:$K$422</definedName>
    <definedName name="tabla">#REF!</definedName>
    <definedName name="TABLA_1">'[9]TABLA_2'!$B$4:$G$186</definedName>
    <definedName name="TALUDES">#REF!</definedName>
    <definedName name="Target_Cap_Red">'[5]Inputs'!$D$423</definedName>
    <definedName name="Target_Eq_Return_Constr">'[5]Inputs'!$D$420</definedName>
    <definedName name="Tax_to_rev_Ratio_Month">'[5]Inputs'!$D$907</definedName>
    <definedName name="tc">'[15]data'!$IM$1</definedName>
    <definedName name="TECNICA">'[16]DATOS'!$A$6:$M$71</definedName>
    <definedName name="Termination_Period">'[5]CTE Protection'!$D$40</definedName>
    <definedName name="TEXTO">#REF!</definedName>
    <definedName name="Title">'[5]Cover'!$B$3</definedName>
    <definedName name="TIZON.PIURA">#REF!</definedName>
    <definedName name="TRANSITO">#REF!</definedName>
    <definedName name="tres">#REF!</definedName>
    <definedName name="UandS_CAO_Check">'[5]Constr'!$D$165</definedName>
    <definedName name="UandS_VAT_Check">'[5]Constr'!$D$215</definedName>
    <definedName name="UGSCO87">#REF!</definedName>
    <definedName name="UGSCO9">#REF!</definedName>
    <definedName name="UNO">#REF!</definedName>
    <definedName name="US_CPI">'[5]Inputs'!$D$963</definedName>
    <definedName name="USD_to_PEN_Evol">'[5]Inputs'!$D$967</definedName>
    <definedName name="USD_to_PEN_rate">'[5]Inputs'!$D$965</definedName>
    <definedName name="Uses_and_Sources_Check">'[5]Constr'!$D$196</definedName>
    <definedName name="Uses_Check">'[5]Constr'!$D$3266</definedName>
    <definedName name="uuu">#REF!</definedName>
    <definedName name="uuuu">#REF!</definedName>
    <definedName name="VALORIZACION_MES">'[19]VALORIZACION 10'!$J$90</definedName>
    <definedName name="VAT_1st_Refund">'[5]Inputs'!$D$864</definedName>
    <definedName name="VAT_1st_Refund_Date">'[5]Inputs'!$D$862</definedName>
    <definedName name="VAT_Accelerated?">#REF!</definedName>
    <definedName name="VAT_BondClosing">'[5]Inputs'!$D$854</definedName>
    <definedName name="VAT_BridgeLoanClosing">'[5]Inputs'!$D$855</definedName>
    <definedName name="VAT_Conc_Op_Costs">'[5]Inputs'!$D$851</definedName>
    <definedName name="VAT_Day_Count">'[5]Inputs'!$D$895</definedName>
    <definedName name="VAT_FC">'[5]Inputs'!$D$38</definedName>
    <definedName name="VAT_Loan_Amount">'[5]Inputs'!$D$880</definedName>
    <definedName name="VAT_Loan_Amount_Tolerance">'[5]Inputs'!$D$881</definedName>
    <definedName name="VAT_Loan_Commit">'[5]Inputs'!$D$886</definedName>
    <definedName name="VAT_Loan_Fin_Costs_PostConstr_Bridge?">'[5]Inputs'!$D$893</definedName>
    <definedName name="VAT_Loan_IR">'[5]Inputs'!$D$891</definedName>
    <definedName name="VAT_Loan_Sizing">'[5]Inputs'!$D$1014</definedName>
    <definedName name="VAT_Loan_Sizing_Check">'[5]Constr'!$D$2099</definedName>
    <definedName name="VAT_Loan_UpF">'[5]Inputs'!$D$885</definedName>
    <definedName name="VAT_LoanClosing">'[5]Inputs'!$D$853</definedName>
    <definedName name="VAT_on_RPMO?">'[5]Inputs'!$D$869</definedName>
    <definedName name="VAT_Payment_Periodicity">'[5]Inputs'!$D$883</definedName>
    <definedName name="VAT_ProInv_Costs">'[5]Inputs'!$D$850</definedName>
    <definedName name="VAT_Rate">'[5]Inputs'!$D$743</definedName>
    <definedName name="VAT_Refund_Delay">'[5]Inputs'!$D$865</definedName>
    <definedName name="VAT_repaid_Op?">'[5]Inputs'!$D$875</definedName>
    <definedName name="VAT_Repayment_Op_Delay">'[5]Inputs'!$D$876</definedName>
    <definedName name="VAT_RPMO_After_RPI?">'[5]Inputs'!$D$871</definedName>
    <definedName name="VAT_SVBondStructure">'[5]Inputs'!$D$858</definedName>
    <definedName name="VAT_SVLoanStructure">'[5]Inputs'!$D$857</definedName>
    <definedName name="VAT_TechAssistCosts">'[5]Inputs'!$D$852</definedName>
    <definedName name="VAT_VATLoan_Closing">'[5]Inputs'!$D$856</definedName>
    <definedName name="VILLASOL.ANCON">#REF!</definedName>
    <definedName name="VILLASOL.CHICRI">#REF!</definedName>
    <definedName name="w">#REF!</definedName>
    <definedName name="we">#REF!</definedName>
    <definedName name="WhT_Dividends">'[5]Inputs'!$D$932</definedName>
    <definedName name="WhT_Interests">'[5]Inputs'!$D$933</definedName>
    <definedName name="WhT_Services">'[5]Inputs'!$D$931</definedName>
    <definedName name="Works_CAO_Delay">'[5]Inputs'!$D$495</definedName>
    <definedName name="wrn.precios." hidden="1">{"CONCABL1.1",#N/A,FALSE,"1.1.1a1.1.3 ACSR";"AISL1.2",#N/A,FALSE,"1.1.1a1.1.3 ACSR";"torr1.1.3",#N/A,FALSE,"1.1.1a1.1.3 ACSR";"cm1.2",#N/A,FALSE,"1.2 ACSR";"cm2.2",#N/A,FALSE,"1.2 ACSR";#N/A,#N/A,FALSE,"1.3 ACSR";#N/A,#N/A,FALSE,"2.1.1A2.1.3 ACAR";"ac2.1",#N/A,FALSE,"1.2 ACAR";"ac2.2",#N/A,FALSE,"1.2 ACAR";#N/A,#N/A,FALSE,"2.3 ACAR"}</definedName>
    <definedName name="XBID">#REF!</definedName>
    <definedName name="xprin">#REF!</definedName>
    <definedName name="XPRINT">#REF!</definedName>
    <definedName name="XPRINT2">#REF!</definedName>
    <definedName name="XPRINT3">#REF!</definedName>
    <definedName name="XPRINT4">#REF!</definedName>
    <definedName name="XS" hidden="1">#REF!</definedName>
    <definedName name="xx">#REF!</definedName>
    <definedName name="XXX">#REF!</definedName>
    <definedName name="YHHHJ">#REF!</definedName>
    <definedName name="Z">#REF!</definedName>
    <definedName name="Z_56770540_A97A_11D1_870B_00002143DF72_.wvu.Rows" hidden="1">#REF!,#REF!,#REF!,#REF!,#REF!,#REF!,#REF!,#REF!,#REF!,#REF!,#REF!,'[21]PRESUPUESTO'!$A$287:$IV$287,'[21]PRESUPUESTO'!$A$292:$IV$294</definedName>
    <definedName name="zzzzzzzzz">#REF!</definedName>
    <definedName name="α">'[5]Summary'!$F$8</definedName>
    <definedName name="β">'[5]Summary'!$F$9</definedName>
    <definedName name="_xlnm.Print_Titles" localSheetId="0">'xxx'!$6:$9</definedName>
    <definedName name="_xlnm.Print_Titles" localSheetId="2">'Anexo 1'!$4:$5</definedName>
    <definedName name="_xlnm.Print_Titles" localSheetId="3">'Anexo N° 2'!$5:$6</definedName>
    <definedName name="_xlnm.Print_Titles" localSheetId="4">'Anexo N° 3'!$5:$5</definedName>
    <definedName name="_xlnm.Print_Titles" localSheetId="6">'Ficha prioriz'!$6:$9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<sst xmlns="http://schemas.openxmlformats.org/spreadsheetml/2006/main" count="6667" uniqueCount="1356">
  <si>
    <t>Nº</t>
  </si>
  <si>
    <t>NOMBRE DE LA ACTIVIDAD</t>
  </si>
  <si>
    <t>UBICACIÓN</t>
  </si>
  <si>
    <t>META</t>
  </si>
  <si>
    <t>PLAZO                          (días)</t>
  </si>
  <si>
    <t>AFECTADAS</t>
  </si>
  <si>
    <t>PRESUPUESTO  APROBADO  x   DGAI-DIGERID  / VERIFICADO X OGPP     (S/.)</t>
  </si>
  <si>
    <t xml:space="preserve">UNIDAD EJECUTORA </t>
  </si>
  <si>
    <t>DOCUMENTO APROBACION DGA--DIGERID</t>
  </si>
  <si>
    <t>DOCUMENTO VERIFICACION OPMI</t>
  </si>
  <si>
    <t>DEPARTAMENTO</t>
  </si>
  <si>
    <t>PROVINCIA</t>
  </si>
  <si>
    <t>DISTRITO</t>
  </si>
  <si>
    <t>SECTOR</t>
  </si>
  <si>
    <t>DESCRIPCIÓN</t>
  </si>
  <si>
    <t>CANT</t>
  </si>
  <si>
    <t>UND</t>
  </si>
  <si>
    <t>Nº DE FAMILIAS</t>
  </si>
  <si>
    <t>SUPERFICIE (ha)</t>
  </si>
  <si>
    <t>I</t>
  </si>
  <si>
    <t>PIURA</t>
  </si>
  <si>
    <t>Piura</t>
  </si>
  <si>
    <t>Km</t>
  </si>
  <si>
    <t>AGRO RURAL</t>
  </si>
  <si>
    <t>San Luis</t>
  </si>
  <si>
    <t>Huancabamba</t>
  </si>
  <si>
    <t>Canchaque</t>
  </si>
  <si>
    <t>Tambogrande</t>
  </si>
  <si>
    <t>Descolmatación de canal</t>
  </si>
  <si>
    <t>Memorando N° 036-2017-OGPP-OPMI (CUT 15244-17)</t>
  </si>
  <si>
    <t>Sullana</t>
  </si>
  <si>
    <t>Limpieza y encauzamiento del río y enrocado de talud- sector Santa Angélica - distrito de Querecotillo, provincia de Sullana, departamento de Piura.</t>
  </si>
  <si>
    <t xml:space="preserve">Querecotillo </t>
  </si>
  <si>
    <t>Santa Angelica</t>
  </si>
  <si>
    <t>Protección con rocas al volteo</t>
  </si>
  <si>
    <t xml:space="preserve">La Huaca </t>
  </si>
  <si>
    <t>Macacara</t>
  </si>
  <si>
    <t>Protección de Orilla Derecha Río Chira - Margen Izquierda de Canal Miguel Checa, con sacos de arena colocados con maquinaria y roca</t>
  </si>
  <si>
    <t>Querocotillo</t>
  </si>
  <si>
    <t xml:space="preserve">Santa Victoria </t>
  </si>
  <si>
    <t>km</t>
  </si>
  <si>
    <t>Falta precisar N° Memorando</t>
  </si>
  <si>
    <t>II</t>
  </si>
  <si>
    <t>LAMBAYEQUE</t>
  </si>
  <si>
    <t>Lambayeque</t>
  </si>
  <si>
    <t>PSI</t>
  </si>
  <si>
    <t>Protección de ribera del rio Motupe margen izquierda en el sector papayo, distrito de Motupe, provincia y departamento de Lambayeque</t>
  </si>
  <si>
    <t>Motupe</t>
  </si>
  <si>
    <t>Papayo</t>
  </si>
  <si>
    <t>Proteccion de ribera</t>
  </si>
  <si>
    <t>Protección de ribera del río Chotoque margen derecha en el sector Briceño, distrito de Motupe, provincia y departamento de Lambayeuqe</t>
  </si>
  <si>
    <t>Briceño</t>
  </si>
  <si>
    <t>Protección de ribera</t>
  </si>
  <si>
    <t>Protección de ribera del rio Motupe margen derecha en el sector San Isidro, distrito de Motupe, provincia y departamento de Lambayeuqe</t>
  </si>
  <si>
    <t>San Isidro</t>
  </si>
  <si>
    <t>Protección de ribera del rio Chotoque margen derecha en el sector Cruz Verde, distrito de Motupe, provincia y departamento de Lambayeuqe</t>
  </si>
  <si>
    <t>Cruz Verde</t>
  </si>
  <si>
    <t>Protección de ribera del rio Olos margen derecha en el sector Bajo Olos, distrito de Motupe, provincia y departamento de Lambayeque</t>
  </si>
  <si>
    <t>Olos Bajo</t>
  </si>
  <si>
    <t>III</t>
  </si>
  <si>
    <t>LA LIBERTAD</t>
  </si>
  <si>
    <t>Descolmatación, encauzamiento del río Chorobal, sector Chorobal - Distrito de Chao, provincia de Virú, Departamento La Libertad.</t>
  </si>
  <si>
    <t>La Libertad</t>
  </si>
  <si>
    <t>Virú</t>
  </si>
  <si>
    <t>Chao</t>
  </si>
  <si>
    <t>Chorobal</t>
  </si>
  <si>
    <t>Descolmatación y encauzamiento</t>
  </si>
  <si>
    <t>PEJEZA</t>
  </si>
  <si>
    <t>Decolmatación y roca al volteo</t>
  </si>
  <si>
    <t>San Jorge</t>
  </si>
  <si>
    <t>Descolmatación y roca al volteo</t>
  </si>
  <si>
    <t>Guadalupito</t>
  </si>
  <si>
    <t>Descolmatación, conformación de taludes y enrocado al volteo en protección de tramo crítico márgen derecha río Santa Sector Escobedo</t>
  </si>
  <si>
    <t>Enrocado al volteo en protección de tramo crítico margen derecha río Santa Sector Ureña Baja</t>
  </si>
  <si>
    <t>Ureña Baja</t>
  </si>
  <si>
    <t>Roca al volteo</t>
  </si>
  <si>
    <t>Descolmatación, encauzamiento y protección con roca al volteo en ambas márgenes del río Huamanzaña sector Monte Grande - Distrito de Chao, provincia de Virú, Departamento La Libertad.</t>
  </si>
  <si>
    <t>MonteGrande</t>
  </si>
  <si>
    <t>Descolmatación, encauzamiento de 6,5 km y protección con roca al volteo en ambas margenes en 1,0 km del río Huamanzaña, sectores Santa Rita Baja - El Rosario - CP Chao,  Distrito de Chao, provincia de Virú, Departamento La Libertad.</t>
  </si>
  <si>
    <t>Santa Rita Baja - El Rosario</t>
  </si>
  <si>
    <t>Descolmatación, encauzamiento de 8,5 km y protección con roca al volteo en ambas margenes en 1,0 km del río Huamanzaña, sectores Piedra Parada - CP San Carlos - CP Chao,  Distrito de Chao, provincia de Virú, Departamento La Libertad.</t>
  </si>
  <si>
    <t>Piedra Parada - San Carlos - CP Chao</t>
  </si>
  <si>
    <t>Descolmatación, encauzamiento de 3,5 km y protección con roca al volteo en ambas margenes en 1,5 km del río Chorobal, sector Palermo - Distrito de Chao, provincia de Virú, Departamento La Libertad.</t>
  </si>
  <si>
    <t>Palermo</t>
  </si>
  <si>
    <t>Ascope</t>
  </si>
  <si>
    <t xml:space="preserve">Descolmatación de canal </t>
  </si>
  <si>
    <t>Descolmatación de canal y bocatoma</t>
  </si>
  <si>
    <t>Limpieza, descolmatación y protección con roca al volteo en el tramo crítico en el rio Chicama, Margen Derecha  sector Puente Nazareno,  C.U. Magdalena de Cao y Yalpa, distrito de Magdalena de Cao, Provincia de Ascope, Departamento de La Libertad</t>
  </si>
  <si>
    <t>Magdalena de Cao</t>
  </si>
  <si>
    <t>Nazareno</t>
  </si>
  <si>
    <t>Limpieza, descolmatación y protección de roca al volteo en un tramo critico, en el río Chicama - Sector Paiján Viejo - Marge Derecha; C.U Paiján, distrito de Ascope, Provincia de Ascope, Departamento de La Libertad.</t>
  </si>
  <si>
    <t>Cepeda - Casa Grande - Aascope</t>
  </si>
  <si>
    <t>Descolmatación y enrocado al volteo.</t>
  </si>
  <si>
    <t>Descolmatación</t>
  </si>
  <si>
    <t>Alquiler de la maquinaria para la limpieza, descolmatación de tramo crítico en la quebrada La Retama - Sector La Retama, distrito y Provincia Otuzco, Departamento La Libertad.</t>
  </si>
  <si>
    <t>Otuzco</t>
  </si>
  <si>
    <t>Barrio La Retama</t>
  </si>
  <si>
    <t>Alquiler de la maquinaria para la limpieza, descolmatación de tramo crítico en la quebrada El Olivo - Sector El Olivo, distrito y Provincia Otuzco, Departamento La Libertad.</t>
  </si>
  <si>
    <t>El Olivo</t>
  </si>
  <si>
    <t>Memorando N° 048-2017-OGPP-OPMI (CUT 15244-17)</t>
  </si>
  <si>
    <t>Descolmatación, encauzamiento y conformacion de dique con material propio del rio Chorobal  Sectores El Tizal - Laramie, distrito de Chao, provincia de Viru, Departamento de La Libertad.</t>
  </si>
  <si>
    <t>EL Tizal  - Laramie</t>
  </si>
  <si>
    <t>Descolmatacion de rio y conformacion de dique para proteccion</t>
  </si>
  <si>
    <t>Descolmatación, encauzamiento y conformacion de dique con material propio del rio Chao  Sectores Los Médanos - La Bocana, distrito de Chao, provincia de Viru, Departamento de La Libertad.</t>
  </si>
  <si>
    <t>Los Medanos - La Bocana</t>
  </si>
  <si>
    <t>IV</t>
  </si>
  <si>
    <t>ANCASH</t>
  </si>
  <si>
    <t>Ancash</t>
  </si>
  <si>
    <t>Descolmatación de río</t>
  </si>
  <si>
    <t>Santa</t>
  </si>
  <si>
    <t>Nepeña</t>
  </si>
  <si>
    <t>Chimbote</t>
  </si>
  <si>
    <t>Enrocado al volteo en la márgen derecha del río Nepeña, para protección del sector San Jacinto - Villafana, distrito de Nepeña, provincia del Santa, departamento de Ancash.</t>
  </si>
  <si>
    <t>San Jacinto Villafana</t>
  </si>
  <si>
    <t>Enrocado al volteo en la márgen derecha del río Nepeña, para protección del sector Puente Colorado - Maquina Vieja, distrito de Nepeña, provincia del Santa, departamento de Ancash.</t>
  </si>
  <si>
    <t>Puente Colorado - Maquina Vieja</t>
  </si>
  <si>
    <t>Limpieza y descolmatación de canal</t>
  </si>
  <si>
    <t>Independencia</t>
  </si>
  <si>
    <t>Carhuaz</t>
  </si>
  <si>
    <t>limpieza y descolmatación de canal</t>
  </si>
  <si>
    <t>Implementación de tuberias de conducción</t>
  </si>
  <si>
    <t>Pallasca</t>
  </si>
  <si>
    <t>Huaraz</t>
  </si>
  <si>
    <t>V</t>
  </si>
  <si>
    <t>CAJAMARCA</t>
  </si>
  <si>
    <t>Limpieza y descolmatación del cauce de la quebrada Quismache, sectores Lamparán y Las Juntas, distrito Pomahuaca, provincia de Jaén, región Cajamarca.</t>
  </si>
  <si>
    <t>Cajamarca</t>
  </si>
  <si>
    <t>Jaen</t>
  </si>
  <si>
    <t>Pomahuaca</t>
  </si>
  <si>
    <t>Lamparan y Las Juntas</t>
  </si>
  <si>
    <t>Descolmatación de quebrada</t>
  </si>
  <si>
    <t>KM</t>
  </si>
  <si>
    <t>PEJSIB</t>
  </si>
  <si>
    <t>Memo N° 164 e Informe 026-2017-MINAGRI-DVPA-DGAI-DIGERID</t>
  </si>
  <si>
    <t>Limpieza y descolmatación del río Huancabamba, sector El Arenal, distrito Pomahuaca, provincia de Jaén, región Cajamarca.</t>
  </si>
  <si>
    <t>El Arenal</t>
  </si>
  <si>
    <t>Limpieza y descolmatación del cauce de la quebrada Manta, sectores Zapote, Pampa y Pomahuaca, distrito Pomahuaca, provincia de Jaén, región Cajamarca.</t>
  </si>
  <si>
    <t>Zapote, Pampa y Pomahuaca</t>
  </si>
  <si>
    <t>VI</t>
  </si>
  <si>
    <t>LIMA</t>
  </si>
  <si>
    <t xml:space="preserve">Encauzamiento y Descolmatación de cauce del río Julquillas  en los Sectores de Higuera, Tranca, Victoria, Tunan y Yauripampa; Distrito de Paramonga, Provincia de Barranca,Departamento de Lima </t>
  </si>
  <si>
    <t>Lima</t>
  </si>
  <si>
    <t>Barranca</t>
  </si>
  <si>
    <t>Paramonga</t>
  </si>
  <si>
    <t>Higuera, Tranca, Victoria, Tunan y Yauripampa</t>
  </si>
  <si>
    <t xml:space="preserve">Encauzamiento y Descolmatación de cauce del río Fortaleza  en los Sectores de Caballete, Miguelito, Sigual, Manzueto y Lampay; Distrito de Paramonga, Provincia de Barranca,Departamento de Lima </t>
  </si>
  <si>
    <t>Caballete, Empedrada, Miguelito, Sigual, Manzueto y Lampay.</t>
  </si>
  <si>
    <t xml:space="preserve">Cañete </t>
  </si>
  <si>
    <t>Memo N° 197 e Informe 044-2017-MINAGRI-DVPA-DGAI-DIGERID</t>
  </si>
  <si>
    <t>Limpieza y Descolmatación de evacuación de aguas excedentes de huaycos en el distrito de cerro Azul - cañete debido a la activaciòn de la quebrada Tauripampa e Ihuanco</t>
  </si>
  <si>
    <t>Cerro Azul</t>
  </si>
  <si>
    <t>Casa Blanca</t>
  </si>
  <si>
    <t xml:space="preserve">Limpieza  y Descolmatación </t>
  </si>
  <si>
    <t>VII</t>
  </si>
  <si>
    <t>ICA</t>
  </si>
  <si>
    <t>Descolmatacion del Río Grande en el sector Molino, distrito de Rio Grande, provincia de Palpa</t>
  </si>
  <si>
    <t>Ica</t>
  </si>
  <si>
    <t>Palpa</t>
  </si>
  <si>
    <t>Rio Grande</t>
  </si>
  <si>
    <t>Molino</t>
  </si>
  <si>
    <t>Descolmatacion</t>
  </si>
  <si>
    <t>Descolmatacion y volteado de roca del Rio Aja sector Trigal Molino - Vista Alegre - Nasca</t>
  </si>
  <si>
    <t>Nasca</t>
  </si>
  <si>
    <t>Trigal - Molino</t>
  </si>
  <si>
    <t>Descolmatacion y Volteado</t>
  </si>
  <si>
    <t>VIII</t>
  </si>
  <si>
    <t>AREQUIPA</t>
  </si>
  <si>
    <t xml:space="preserve">Rehabilitación de Defensa Ribereña  con Encausamiento  y Roca al Volteo del cauce del río Lihualla en le sector Cuyhuas </t>
  </si>
  <si>
    <t>Arequipa</t>
  </si>
  <si>
    <t>Huanca</t>
  </si>
  <si>
    <t>Cuyhuas</t>
  </si>
  <si>
    <t>TOTAL</t>
  </si>
  <si>
    <t>San Ignacio</t>
  </si>
  <si>
    <t>Chirinos</t>
  </si>
  <si>
    <t>CPM Perico</t>
  </si>
  <si>
    <t>Otros Ríos</t>
  </si>
  <si>
    <t>Protección de dique izquierdo del Río Chira - sector Santa Marcela – distrito de La Huaca -  provincia de Sullana, departamento de Piura.</t>
  </si>
  <si>
    <t>Rio principales</t>
  </si>
  <si>
    <t>Memo N° 180 e Informe 034-2017-MINAGRI-DVPA/DGAI-DIGERID</t>
  </si>
  <si>
    <t>Memo N° 186 e Informe 037-2017-MINAGRI-DVPA/DGAI-DIGERID</t>
  </si>
  <si>
    <t>Memo N° 190 e Informe 039-2017-MINAGRI-DVPA/DGAI-DIGERID</t>
  </si>
  <si>
    <t>Memo N° 172 e Informe 033-2017-MINAGRI-DVPA/DGAI-DIGERID</t>
  </si>
  <si>
    <t>Memo N° 199 e Informe 042-2017-MINAGRI-DVPA/DGAI-DIGERID</t>
  </si>
  <si>
    <t>Memo N° 197 e Informe 044-2017-MINAGRI-DVPA/DGAI-DIGERID</t>
  </si>
  <si>
    <t>Limpieza y descolmatacion del canal y Bocatoma El Tesoro, Distrito de Ascope, Provincia de Ascope, Departamento de La Libertad</t>
  </si>
  <si>
    <t>Limpieza y descolmatación de los canales de riego de Primer, Segundo, Tercer y Cuarto Orden ; Habilitacion de Caminos de Vigilancia de acceso, en el  Sector Puquio,  C.U. La Pampa, distrito de Paijan, Provincia de Ascope, Departamento de La Libertad</t>
  </si>
  <si>
    <t>Piajan, Razuri</t>
  </si>
  <si>
    <t>La grama, Manco Capac, Los Leones, Macabí, Pancal</t>
  </si>
  <si>
    <t>Memo N° 230 e Informe 059-2017-MINAGRI-DVPA/DGAI-DIGERID</t>
  </si>
  <si>
    <t>Limpieza, Descolmatación y Enrrocado del Canal de Tishgo Ruri del Centro Poblado Copachico, Provincia de Carhuaz, Distrito de Carhuaz, Región Ancash</t>
  </si>
  <si>
    <t>Copachico</t>
  </si>
  <si>
    <t>Limpieza, Descolmatación y Enrocado del Canal Chonquill - Nunocoto, Provincia de Carhuaz, Distrito de Carhuaz, Región Ancash</t>
  </si>
  <si>
    <t>Hualcan</t>
  </si>
  <si>
    <t>Limpieza y Descolmatación del Canal Quechka del Centro Poblado de Copachico, Provincia de Carhuaz, Distrito Carhuaz, Región Ancash</t>
  </si>
  <si>
    <t>Limpieza, Descolmatación y Enrocado del Canal Chuchin, Provincia de Carhuaz, Distrito de Carhuaz, Región Ancash</t>
  </si>
  <si>
    <t>Limpieza, Descolmatación y Enrocado del Canal San Simón de Cajamarquilla, Provincia de Carhuaz, Distrito de Carhuaz, Región Ancash</t>
  </si>
  <si>
    <t>Limpieza, Descolmatación y Enrrocado  del Canal Mashuanco, Copachico, Provincia de Carhuaz, Distrito de Carhuaz, Región Ancash</t>
  </si>
  <si>
    <t>Limpieza y Descolmatación del Canal Barropampa, Provincia de Carhuaz, Distrito de Carhuaz, Región Ancash</t>
  </si>
  <si>
    <t>Barropampa</t>
  </si>
  <si>
    <t>Limpieza y Descolmatación del Canal Miosequia, Provincia de Carhuaz, Distrito de Carhuaz, Región Ancash</t>
  </si>
  <si>
    <t>Miosequia</t>
  </si>
  <si>
    <t>Memo N° 224 e Informe 055-2017-MINAGRI-DVPA/DGAI-DIGERID</t>
  </si>
  <si>
    <t>Rehabilitación del canal de riego Cerezal - Las juntas, distrito Chirinos - San Ignacio - Cajamarca</t>
  </si>
  <si>
    <t>CPM Perico, Cerezal y las Juntas</t>
  </si>
  <si>
    <t>Rehabilitación del canal de riego San Pedro de Perico, distrito Chirinos - San Ignacio - Cajamarca</t>
  </si>
  <si>
    <t>Memo N° 205 e Informe 046-2017-MINAGRI-DVPA/DGAI-DIGERID</t>
  </si>
  <si>
    <t xml:space="preserve">Limpieza, Descolmatación, y Rehabilitación del Canal de Riego Ancopampa de la localldad de Ancopampa, Distrito  de San Miguel de Aco, Provincia de Carhuaz, Región Ancash.
</t>
  </si>
  <si>
    <t>San Miguel de Aco</t>
  </si>
  <si>
    <t>Shirapucro</t>
  </si>
  <si>
    <t>Limpieza y desccolmatación de canal</t>
  </si>
  <si>
    <t>Limpieza y rehabilitación del canal de riego Pellco, ubicado en el centro poblado de Chavin, distrito de Independencia, provincia de Huaraz, departamento de Ancash, afectado por derrumbe</t>
  </si>
  <si>
    <t>Centro poblado de Chavin</t>
  </si>
  <si>
    <t>Limpieza de  canal e implementación de tuberias de conducción</t>
  </si>
  <si>
    <t>Limpieza y Descolmatación del Canal Trancapampa, Distrito de Ataquero, Provincia de Carhuaz, Región Ancash</t>
  </si>
  <si>
    <t>Ataquero</t>
  </si>
  <si>
    <t>Trancapampa</t>
  </si>
  <si>
    <t>Limpieza y Descolmatación del Canal Lucmapampa, Distrito de Ataquero, Provincia de Carhuaz, Región Ancash</t>
  </si>
  <si>
    <t>Lucmapampa</t>
  </si>
  <si>
    <t>Descolmatación e Instalación de tuberias para la rehabilitación de la Infraestructura y Sistema de riego del Canal Sector Molino - Cambi y Sector Canal Challagon - Laguna, del distrito de Lacabamba, provincia de Pallasca, departamento de Ancash, afectados por las intensas lluvias del 03/04/2017.</t>
  </si>
  <si>
    <t>Lacabamba</t>
  </si>
  <si>
    <t xml:space="preserve">Limpieza de material de derrumbe en el Canal de Riego Chihuip Alto de la localidad de Yumpe; ubicado en el Sector Chihuip Alto, Distrito Huayllacayan, Provincia de Bolognesi,Departamento de Ancash </t>
  </si>
  <si>
    <t>Bolognesi</t>
  </si>
  <si>
    <t>Huayllacayan</t>
  </si>
  <si>
    <t>Chihuip Alto</t>
  </si>
  <si>
    <t>Alquiler de maquinaria para restablecer defensa ribereña, descolmatación de cauce y reposición de puente de acceso ubicado en el sector Chachapoyas -  El Pozo, del distrito de chimbote, debido a las máximas avenidas del río Lacramarca, ocurridos del 10 al 27 de febrero y del 13 al 17 de marzo del 2017.</t>
  </si>
  <si>
    <t>Chachapoyas - El Pozo</t>
  </si>
  <si>
    <t>Alquiler de maquinaria para restablecer defensa ribereña, descolmatación de cauce y reposición de puente de acceso ubicado en el sector Compuerta de Palos, del distrito de Chimbote, debido a las máximas avenidas del río Lacramarca, ocurridos del 10 al 27 de febrero y del 13 al 17 de marzo del 2017.</t>
  </si>
  <si>
    <t>Compuerta de Palos</t>
  </si>
  <si>
    <t>Limpieza,  descolmatación de la quebrada  río Negro en la localidad de  Ucuchá, distrito Acopampa,  provincia  de Carhuaz, región Ancash.</t>
  </si>
  <si>
    <t>Acopampa</t>
  </si>
  <si>
    <t>Ucucha y antaraca</t>
  </si>
  <si>
    <t xml:space="preserve">Descolmatación de quebrada </t>
  </si>
  <si>
    <t>Memo N° 241 e Informe 073-2017-MINAGRI-DVPA/DGAI-DIGERID</t>
  </si>
  <si>
    <t>Rehabiltacion de muro de contención, margen derecha rio Ica con material de prestamo de cantera, sector Paraya</t>
  </si>
  <si>
    <t>Ocucaje</t>
  </si>
  <si>
    <t>Puente Paraya</t>
  </si>
  <si>
    <t>Dique de tierra</t>
  </si>
  <si>
    <t>Rehabiltación de dique de tierra con roca al volteo, sector Villa Valverde</t>
  </si>
  <si>
    <t>Los Aquijes</t>
  </si>
  <si>
    <t>Villa Valverde</t>
  </si>
  <si>
    <t>Rehabiltación de dique de tierra con roca al volteo, sector Batea Comezango</t>
  </si>
  <si>
    <t>San Jose de Los Molinos</t>
  </si>
  <si>
    <t>Batea Comezango</t>
  </si>
  <si>
    <t>Memo N° 240 e Informe 074-2017-MINAGRI-DVPA-DGAI-DIGERID</t>
  </si>
  <si>
    <t>Colocación de Tuberia de PVC en Tramos críticos de canal Cerezal</t>
  </si>
  <si>
    <t xml:space="preserve">La Palma </t>
  </si>
  <si>
    <t xml:space="preserve">Colocación de tuberias </t>
  </si>
  <si>
    <t>Colocación de Tuberia de PVC en Tramos críticos de canal  Aductor  la Mariposa</t>
  </si>
  <si>
    <t>La Mariposa</t>
  </si>
  <si>
    <t>Colocación de Tuberia de PVC en Tramos críticos de canal  El Coco</t>
  </si>
  <si>
    <t>El Coco</t>
  </si>
  <si>
    <t>Colocación de Tuberia de PVC en Tramos críticos del canal  López</t>
  </si>
  <si>
    <t>Las Vegas</t>
  </si>
  <si>
    <t>Colocación de Tuberia de PVC en Tramos críticos del canal  Vite</t>
  </si>
  <si>
    <t xml:space="preserve">Varios </t>
  </si>
  <si>
    <t>Trabajos con maquinaria pesada para recuperar la sección hidraulica del canal Carhuachinchay progresiva KM4+203 Canal TG-6+900 Monicas</t>
  </si>
  <si>
    <t>San Isidro I - II</t>
  </si>
  <si>
    <t>Recuperación seccion hidraulica</t>
  </si>
  <si>
    <t xml:space="preserve"> Descolmatación del cauce de la Quebrada Algarrobos del Caserio Algarrobos del distrito de Huamarmaca, Provincia de Huancabamba, Departamento de Piura </t>
  </si>
  <si>
    <t>Huarmaca</t>
  </si>
  <si>
    <t xml:space="preserve">Algarrobos </t>
  </si>
  <si>
    <t xml:space="preserve"> Descolmatación de cauce de quebrada</t>
  </si>
  <si>
    <t xml:space="preserve"> Descolmatación del cauce de la Quebrada  Peña Azul, la Huaca, Portugal de los Anexos La Ramada, Zapotal, y Portugal del Caserio Polvazal del distrito de Huarmaca, Provincia de Huancabamba, Departamento de Piura </t>
  </si>
  <si>
    <t>Polvazal</t>
  </si>
  <si>
    <t xml:space="preserve"> Descolmatación de cauce de quebradas</t>
  </si>
  <si>
    <t xml:space="preserve"> Descolmatación del cauce de la Quebrada  Cuchupampa del Caserio Cuchupampa del distrito de Huarmaca, Provincia de Huancabamba, Departamento de Piura </t>
  </si>
  <si>
    <t>Cuchupampa</t>
  </si>
  <si>
    <t xml:space="preserve"> Descolmatación del cauce de la Quebrada  El Buitre del Caserio de Nuevo Tasajeras,  del distrito de Huarmaca, Provincia de Huancabamba, Departamento de Piura </t>
  </si>
  <si>
    <t>Nuevo Tasajeras</t>
  </si>
  <si>
    <t xml:space="preserve"> Descolmatación del cauce de las Quebradaa Abras de Porcuya,, Agua salada,, Baden y Hualapampa; rehabilitación diques de portección en las quebrdas Agua Salada, y Hualapampa, en el Casero de Hualapampa,  del distrito de Huarmaca, afectados por las lluvias de alta intensidad del 1,2 y 3 de febrero deñl 2017 </t>
  </si>
  <si>
    <t>Hualapampa</t>
  </si>
  <si>
    <t xml:space="preserve"> Descolmatación de cauce </t>
  </si>
  <si>
    <t xml:space="preserve"> Descolmatación del cauce de la Quebrada  Overal del Caserio El Overal,  del distrito de Huarmaca, Provincia de Huancabamba, Departamento de Piura </t>
  </si>
  <si>
    <t>El Overal</t>
  </si>
  <si>
    <t xml:space="preserve"> Descolmatación del cauce de la Quebrada  El Tocto del Caserio El Tocto,  del distrito de Huarmaca, Provincia de Huancabamba, Departamento de Piura </t>
  </si>
  <si>
    <t>El Tocto</t>
  </si>
  <si>
    <t xml:space="preserve"> Descolmatación del cauce de la Quebrada  Chignia Alta del Caserio Chignia Alta,  del distrito de Huarmaca, Provincia de Huancabamba, Departamento de Piura </t>
  </si>
  <si>
    <t>Chignia Alta</t>
  </si>
  <si>
    <t xml:space="preserve"> Descolmatación del cauce de la Quebrada  Hualcas Alto del Caserio Hualcas Alto,  del distrito de Huarmaca, Provincia de Huancabamba, Departamento de Piura </t>
  </si>
  <si>
    <t>Hulacas Alto</t>
  </si>
  <si>
    <t>Limpieza y descolmatación canal Santo Domingo, distrito de Bernal, provincia Sechura y departamento de Piura</t>
  </si>
  <si>
    <t>Sechura</t>
  </si>
  <si>
    <t>Bernal</t>
  </si>
  <si>
    <t>Santo Domingo, Chepito y Crisis</t>
  </si>
  <si>
    <t>Memo N° 238 e Informe 075-2017-MINAGRI-DVPA/DGAI-DIGERID</t>
  </si>
  <si>
    <t xml:space="preserve">Descolmatación de la Curva - Caserio el Roble </t>
  </si>
  <si>
    <t xml:space="preserve">Piura </t>
  </si>
  <si>
    <t xml:space="preserve">Ayabaca </t>
  </si>
  <si>
    <t xml:space="preserve">Frias </t>
  </si>
  <si>
    <t xml:space="preserve">El Roble </t>
  </si>
  <si>
    <t xml:space="preserve">Descolmatación del canal </t>
  </si>
  <si>
    <t>Descolmatación del Pasaje  Caserio el Faique</t>
  </si>
  <si>
    <t>El Faique</t>
  </si>
  <si>
    <t xml:space="preserve">Descolmatación de El Isidro del   Caserio Santa Rosa - San Ramon </t>
  </si>
  <si>
    <t>Santa Rosa - San Ramon</t>
  </si>
  <si>
    <t xml:space="preserve">Descolmatación de la Hierba Buena del   Caserio de Rosales - San Antonio  </t>
  </si>
  <si>
    <t xml:space="preserve">Rosales - San Antonio </t>
  </si>
  <si>
    <t xml:space="preserve">Descolmatación de Los Lirios  del   Caserio Nueva Esperanza </t>
  </si>
  <si>
    <t>Nueva Esperanza</t>
  </si>
  <si>
    <t xml:space="preserve">Descolmatación del Canal Laguna Negra  del   Caserio Alizos </t>
  </si>
  <si>
    <t>Alizos</t>
  </si>
  <si>
    <t xml:space="preserve">Descolmatación del Canal  Principal Huamingas  del  Caserio Pueblo Nuevo </t>
  </si>
  <si>
    <t>Pueblo Nuevo - Maray</t>
  </si>
  <si>
    <t xml:space="preserve">Descolmatación del Canal Liplipe del  Caserio Alizos </t>
  </si>
  <si>
    <t>Descolmatación del Canal  Principal La Manga  del  Caserio Cahingara</t>
  </si>
  <si>
    <t>Cahingara - Santa Rosa</t>
  </si>
  <si>
    <t>Descolmatación del Canal  El Pirco  San Jorge</t>
  </si>
  <si>
    <t>Descolmatación del Canal  Citan Blanco del Caserio Putagas</t>
  </si>
  <si>
    <t>Putagas</t>
  </si>
  <si>
    <t>Descolmatación del Canal  El Mango del Caserio  CondorHuachina</t>
  </si>
  <si>
    <t>Condorhuachina</t>
  </si>
  <si>
    <t>Descolmatación del Canal  Las Zarsas del Caserio  Arenales</t>
  </si>
  <si>
    <t xml:space="preserve">Arenales </t>
  </si>
  <si>
    <t>Descolmatación del Canal  La Tuna del Caserio  Letrero</t>
  </si>
  <si>
    <t>Letrero</t>
  </si>
  <si>
    <t>Descolmatación del Canal  El Cashaguiro  del Caserio  Las Culcas</t>
  </si>
  <si>
    <t xml:space="preserve">Culcas </t>
  </si>
  <si>
    <t>Descolmatación del Canal  El Jaguay  del Caserio  Liza</t>
  </si>
  <si>
    <t>Liza</t>
  </si>
  <si>
    <t>Descolmatación del Canal  El Palmo  del Caserio  Liza</t>
  </si>
  <si>
    <t>Descolmatación del Canal  Las Pampas  del Caserio  Alizos</t>
  </si>
  <si>
    <t>Descolmatación del Canal  Principal  El Paltaguiro  del  Caserio Pueblo Nuevo</t>
  </si>
  <si>
    <t>Pueblo Nuevo</t>
  </si>
  <si>
    <t>Descolmatación del Canal  Los  Peroles  del Caserio  de Challe Grande</t>
  </si>
  <si>
    <t>Challe Grande</t>
  </si>
  <si>
    <t>Descolmatación del Canal  Los  López  del Caserio  Centro San Pedro</t>
  </si>
  <si>
    <t>Centro San Pedro</t>
  </si>
  <si>
    <t>Descolmatación del Canal  El Espino del Caserio  Putagas</t>
  </si>
  <si>
    <t>Descolmatación del Canal  La Cortadera del Caserio  Nuevo Amanecer</t>
  </si>
  <si>
    <t>Nuevo Amanecer</t>
  </si>
  <si>
    <t>Descolmatación del Canal  Principal  La Vega  del  Caserio Huasipe</t>
  </si>
  <si>
    <t>Huasipe</t>
  </si>
  <si>
    <t>Descolmatación del Canal  El Palmal  del Caserio  Naranjo de Culcas</t>
  </si>
  <si>
    <t>Naranjo de Culcas</t>
  </si>
  <si>
    <t>Descolmatación del Canal  El Guanabano  del Caserio  Pampa Ramada</t>
  </si>
  <si>
    <t>Pampa Ramada</t>
  </si>
  <si>
    <t>Descolmatación del Canal  Las Calaminas  del Caserio  Platanal Alto</t>
  </si>
  <si>
    <t>Platanal Alto</t>
  </si>
  <si>
    <t>Descolmatación del Canal  Los Mores  del Caserio  Platanal Alto</t>
  </si>
  <si>
    <t xml:space="preserve">Descolmatación del Canal  Citan Peña Negra  del Caserio  El Valle </t>
  </si>
  <si>
    <t>El Valle</t>
  </si>
  <si>
    <t>Descolmatación del Canal  Peña Negra  del Caserio  Progreso de Culcas</t>
  </si>
  <si>
    <t>Progreso de Culcas</t>
  </si>
  <si>
    <t>Descolmatación del Canal  El Tartago  del Caserio  Progreso de Culcas</t>
  </si>
  <si>
    <t>Descolmatación del Canal  El Cardo  del Caserio  Progreso de Culcas</t>
  </si>
  <si>
    <t>Descolmatación del Canal  El Guabo  del Caserio  Culcas</t>
  </si>
  <si>
    <t xml:space="preserve"> Culcas</t>
  </si>
  <si>
    <t>Descolmatación del Canal  El Barranco  del Caserio  Culcas</t>
  </si>
  <si>
    <t>Descolmatación del Canal  Los Rosillos  del Caserio  Huaylingas</t>
  </si>
  <si>
    <t>Huaylingas</t>
  </si>
  <si>
    <t>Descolmatación del Canal  Las Cuevas  del Caserio  Putagas</t>
  </si>
  <si>
    <t>Descolmatación del Canal  El Potrero del Caserio  Centro San Pedro</t>
  </si>
  <si>
    <t>Descolmatación del Canal  La Peña del Caserio  San Luis</t>
  </si>
  <si>
    <t>Descolmatación del Canal  La Shita del Caserio  San Luis</t>
  </si>
  <si>
    <t>Descolmatación del Canal  La  Putaga del Caserio  San Diego</t>
  </si>
  <si>
    <t>San Diego</t>
  </si>
  <si>
    <t>Descolmatación del Canal El Verde del Caserio  San Diego</t>
  </si>
  <si>
    <t>Descolmatación del Canal La Hornila del Caserio  Alto Poclus</t>
  </si>
  <si>
    <t>Alto Poclus</t>
  </si>
  <si>
    <t>Descolmatación del Canal El Alizo del Caserio  Alto  Poclus</t>
  </si>
  <si>
    <t>Descolmatación del Canal Guayaquil del Caserio  de Guayaquil</t>
  </si>
  <si>
    <t>Guayaquil</t>
  </si>
  <si>
    <t>Descolmatación del Canal  Cueva del Caserio  las Cuevas</t>
  </si>
  <si>
    <t xml:space="preserve">Cuevas </t>
  </si>
  <si>
    <t>Descolmatación del Canal  El Charan del Caserio  Ceibal - Cuevas</t>
  </si>
  <si>
    <t>Ceibal - Cuevas</t>
  </si>
  <si>
    <t>Descolmatación del Canal  La Vega del Caserio  Vega Larga</t>
  </si>
  <si>
    <t>Vega Larga</t>
  </si>
  <si>
    <t>Descolmatación del Canal  Toma de Chonta del Caserio  Chamba</t>
  </si>
  <si>
    <t>Chamba</t>
  </si>
  <si>
    <t>Descolmatación del Canal  Piedra Blanca del Caserio  Aradas</t>
  </si>
  <si>
    <t>Aradas</t>
  </si>
  <si>
    <t>Descolmatación del Canal  El Barral  del Caserio  Parihuanas</t>
  </si>
  <si>
    <t>Parihuanas Centro</t>
  </si>
  <si>
    <t>Descolmatación del Canal  La Peña del Caserio  Letrero</t>
  </si>
  <si>
    <t>Descolmatación del Canal  Principal  El Granadillo Pampa Verde  del  Caserio de la Cría</t>
  </si>
  <si>
    <t>La Cria</t>
  </si>
  <si>
    <t>Descolmatación del Canal  Citan  del  Caserio el Comun</t>
  </si>
  <si>
    <t>El Comun</t>
  </si>
  <si>
    <t>Descolmatación del Canal  Palo Quemado del   Caserio Liza</t>
  </si>
  <si>
    <t>Descolmatación del Canal  La Peñita del   Caserio  El Comun</t>
  </si>
  <si>
    <t>Descolmatación del Canal  La Piedra El Toro del   Caserio  Linderos el Chaye</t>
  </si>
  <si>
    <t>Lindero de Chaye</t>
  </si>
  <si>
    <t xml:space="preserve">Descolmatación del Canal  El Pedregal del   Caserio  Parihuanas Alto </t>
  </si>
  <si>
    <t>Parihuanas Alto</t>
  </si>
  <si>
    <t>Descolmatación del Canal  El Chivato del   Caserio  Silincha</t>
  </si>
  <si>
    <t>Silincho</t>
  </si>
  <si>
    <t>Descolmatación del Canal  El Cerro del caserio  Chaye Chico</t>
  </si>
  <si>
    <t>Chaye Chico</t>
  </si>
  <si>
    <t>Descolmatación del Canal  Shimir del Alto Parihuanas</t>
  </si>
  <si>
    <t xml:space="preserve">Alto Parihuanas </t>
  </si>
  <si>
    <t xml:space="preserve">Descolmatación del Canal  Pampa el Negro- Comisióm de Usuarios Canchaque- Sector San Martín de Pajonal </t>
  </si>
  <si>
    <t xml:space="preserve">San Martín de Pajonal </t>
  </si>
  <si>
    <t>Descolmatación del Canal  N° 1  Comisióm de Usuarios Canchaque- Sector Socccha Alta</t>
  </si>
  <si>
    <t>Soccha Alta</t>
  </si>
  <si>
    <t>Descolmatación del Canal  N° 2 Comisióm de Usuarios Canchaque- Sector Socccha  Baja</t>
  </si>
  <si>
    <t>Soccha  Baja</t>
  </si>
  <si>
    <t>Descolmatación del Canal  Sabana el Mango - Comisión de Usuarios Canchaque- Sector  Los Ranchos - Papayal Bajo - Las Vegas Socccha  Baja</t>
  </si>
  <si>
    <t xml:space="preserve">Los Ranchos , Papayal Bajo y las Vegas </t>
  </si>
  <si>
    <t>Descolmatación del Canal  Sapse - La Virgen  el Mango - Comisióm de Usuarios Canchaque- Sectores La Virgen - Sapse, y Chamelico</t>
  </si>
  <si>
    <t>La Virgen - Sapse y Chamelico</t>
  </si>
  <si>
    <t>Memo N° 239 e Informe 072-2017-MINAGRI-DVPA/DGAI-DIGERID</t>
  </si>
  <si>
    <t>Reforestación con semillas forestales nativas en los bosques secos degradados, aprovechando las intensas lluvias del niño costero.</t>
  </si>
  <si>
    <t>Catacaos
Cura Mori
Tallán</t>
  </si>
  <si>
    <t>Localidades del ámbito de la laguna Ramón y lagunas Ñapique</t>
  </si>
  <si>
    <t>Adquisición de semillas forestales</t>
  </si>
  <si>
    <t>Kg</t>
  </si>
  <si>
    <t>Reforestación de la márgen derecha e izquierda del área de influencia del reservorio de Poechos, debido a las inundaciones ocurridas por las intensas precipitaciones del periodo enero-marzo 2017</t>
  </si>
  <si>
    <t>Lancones</t>
  </si>
  <si>
    <t>Área de influencia del reservorio de Poechos</t>
  </si>
  <si>
    <t>Siembra de plantones de algarrobo</t>
  </si>
  <si>
    <t>Planton</t>
  </si>
  <si>
    <t>Adquisición de productos de kits veterinarios en los sectores del distrito de Chalaco, provincia de Morropón, departamento de Piura.</t>
  </si>
  <si>
    <t>Morropón</t>
  </si>
  <si>
    <t>Chalaco</t>
  </si>
  <si>
    <t>Juan Velasco, Naranjo, Fco. Bolognesi, Carpinteros, Portachuelo, Lúcumo, Totoral, Vista Alegre, Las Mischas, Rinconada, El faique, El tambo, San Martín, Silahua, Las piedras, Guayaquil, Pedregal, Naranjito, Huachari, Lanchepampa, Lanche, El palmo, Inanpampa, San Lorenzo, Chimulque, Taspa, Cuacapampa alta y baja, Chalaco, Centro Nva. Alianza, Cabuyal, Trigopampa, Machacuay, San Juan de Chalaco, Santiago, Chza quemada y Altillo.</t>
  </si>
  <si>
    <t>Adquisición de kits veterinarios</t>
  </si>
  <si>
    <t>Kit</t>
  </si>
  <si>
    <t>Dotación de kits veterinarios para el ganado afectado por las lluvias en el distrito de Querecotillo</t>
  </si>
  <si>
    <t>Querecotillo</t>
  </si>
  <si>
    <t>Puente de los serranos, La horca, Santa Cruz, Querecotillo</t>
  </si>
  <si>
    <t>Maquinaria para rehabilitar 123 estructuras de captación de los canales de derivación que fueron destruidos por las avenidas de agua de los ríos: Grande, Sechín, Yaután y Casma, así como por activación de quebradas ante la presencia del fenómeno El Niño costero que se ha venido desarrollando desde febrero a la fecha.</t>
  </si>
  <si>
    <t>Casma</t>
  </si>
  <si>
    <t>Casma, Buenavista Alta, Yaután y Comandante Noel</t>
  </si>
  <si>
    <t>Varios</t>
  </si>
  <si>
    <t>Descolmatación de canales</t>
  </si>
  <si>
    <t>Maquinaria para rehabilitar 46 estructuras de captación de los canales de derivación que fueron destruidos por las avenidas de agua de los ríos: Huarmey y Culebras, así como por activación de quebradas ante la presencia del fenómeno El Niño costero que se ha venido desarrollando desde febrero a la fecha.</t>
  </si>
  <si>
    <t>Huarmey</t>
  </si>
  <si>
    <t>Huarmey y Culebras</t>
  </si>
  <si>
    <t>Dotación de geobolsas para la reconstrucción del dique Dos Animas, en el sector Pedregal Chico, distrito Catacaos, provincia Piura, departamento Piura.</t>
  </si>
  <si>
    <t>Catacaos</t>
  </si>
  <si>
    <t>Pedregal Chico</t>
  </si>
  <si>
    <t>Adquisición de geobolsas</t>
  </si>
  <si>
    <t>Und.</t>
  </si>
  <si>
    <t>Memorándum N° 256 e Informe 090-2017-MINAGRI-DVPA/DGAI-DIGERID</t>
  </si>
  <si>
    <t>Memo N° XXX-2017-MINAGRI-SG-OGPP-OPMI (CUT 18499-17)</t>
  </si>
  <si>
    <t>Presentado por AGRO RURAL</t>
  </si>
  <si>
    <t>Descolmatación del Sistema Drenaje M-Malingas de la Comision de Usuarios M-Malingas</t>
  </si>
  <si>
    <t>Monte Borracho</t>
  </si>
  <si>
    <t>Limpieza y descolmatación del Dren</t>
  </si>
  <si>
    <t>Memorándum N° 262 e Informe 095-2017-MINAGRI-DVPA/DGAI-DIGERID</t>
  </si>
  <si>
    <t>Memo N° XXX-2017-MINAGRI-SG-OGPP-OPMI (CUT 15244-17)</t>
  </si>
  <si>
    <t>Presentado por ANA</t>
  </si>
  <si>
    <t>Relleno de Canal 22.4 de la Comision de Usuarios M-Malingas</t>
  </si>
  <si>
    <t>Limpieza y descolmatación del Canal</t>
  </si>
  <si>
    <t>Relleno de Canal 19.9 de la Comision de Usuarios M-Malingas</t>
  </si>
  <si>
    <t>Descolmatación y conformación de Bermas</t>
  </si>
  <si>
    <t>San Fernando</t>
  </si>
  <si>
    <t>Descolmatación de canales
Conformación de terraplén</t>
  </si>
  <si>
    <t>0.7
0.08</t>
  </si>
  <si>
    <t>La Quebrada</t>
  </si>
  <si>
    <t>Descolmatación y conformación de Terraplen</t>
  </si>
  <si>
    <t>Olivares</t>
  </si>
  <si>
    <t>San Juan de Curumuy</t>
  </si>
  <si>
    <t xml:space="preserve">Descolmatación </t>
  </si>
  <si>
    <t>Lágrimas</t>
  </si>
  <si>
    <t>Descolmatación del canal 
Conformacion de terraplen</t>
  </si>
  <si>
    <t>2.7
0.32</t>
  </si>
  <si>
    <t>Descolmatación, conformación de Terraplen y apertura de sección del canal Piedra Negra</t>
  </si>
  <si>
    <t>Paimas</t>
  </si>
  <si>
    <t>Memorándum N° 253 e Informe 086-2017-MINAGRI-DVPA/DGAI-DIGERID</t>
  </si>
  <si>
    <t>Descolmatación, Relleno, Limpieza y Desbroce del Canal La menta, Sector: Chipillico afectado por las lluvias intensas en el distrito de las Lomas</t>
  </si>
  <si>
    <t xml:space="preserve">Las  Lomas </t>
  </si>
  <si>
    <t xml:space="preserve">Chipillico </t>
  </si>
  <si>
    <t xml:space="preserve"> Descolmatación  de Canal </t>
  </si>
  <si>
    <t xml:space="preserve">Descolmatación, Conformación de Terraplen  y apertura de sección  del canal secundario </t>
  </si>
  <si>
    <t xml:space="preserve">Paimas </t>
  </si>
  <si>
    <t>Los Laureles</t>
  </si>
  <si>
    <t>Descolmatación, Conformación de Terraplen  y apertura de sección  del canal  Palo Blanco</t>
  </si>
  <si>
    <t>Descolmatación, Conformación de Terraplen  y apertura de sección  del canal  Saavedra</t>
  </si>
  <si>
    <t>Descolmatación, Conformación de Terraplen  y apertura de sección  del canal Lizardo Acuña</t>
  </si>
  <si>
    <t>Descolmatación, Conformación de Terraplen  y apertura de sección  del canal Cortez Hawai-Algodonal-Morocho</t>
  </si>
  <si>
    <t>Ayabaca</t>
  </si>
  <si>
    <t>Paimas  - Culqui Alto</t>
  </si>
  <si>
    <t>Descolmatación, Conformación de Terraplen  y apertura de sección  del canal Boqueron</t>
  </si>
  <si>
    <t xml:space="preserve">San Pedro </t>
  </si>
  <si>
    <t>Descolmatación,relleno,limpieza y desbroce del canal de segundo orden CP-15 Compuerta N° 01 "Lateral de Colmenares" San Isidro I-II</t>
  </si>
  <si>
    <t xml:space="preserve">Tambogrande </t>
  </si>
  <si>
    <t>Descolmatación del "CANAL PELINGARA", de la comision de usuarios "CHIPILLICO BAJO" - PELINGARA</t>
  </si>
  <si>
    <t xml:space="preserve">Las Lomas </t>
  </si>
  <si>
    <t>Cacaturo</t>
  </si>
  <si>
    <t>Desbroce, descolmatación, refine y perfilado del "Canal Huarturan", del caserio Chucchura-distrito de Huarmaca-Región Piura</t>
  </si>
  <si>
    <t>Chucchura</t>
  </si>
  <si>
    <t>Desbroce, descolmatación, refine y perfilado del "Canal La Cria Animas-Choloque", del caserio Eucalipto-distrito de Huarmaca-Región Piura</t>
  </si>
  <si>
    <t>Eucalipto</t>
  </si>
  <si>
    <t>Morropon</t>
  </si>
  <si>
    <t xml:space="preserve">Sta. Catalina de Mossa </t>
  </si>
  <si>
    <t xml:space="preserve">Descolmatación del canal Juan José Cruz, Distrito Sta. Catalina de Mossa </t>
  </si>
  <si>
    <t xml:space="preserve">Pueblo Nuevo </t>
  </si>
  <si>
    <t>Desbroce, Descolmatación, Refine, y perfilado del canal el Comun, del caserio las Vegas , Distrito de Sicchez - Ayabaca- Piura</t>
  </si>
  <si>
    <t>Sicchez</t>
  </si>
  <si>
    <t xml:space="preserve">Las Vegas </t>
  </si>
  <si>
    <t>Desbroce, Descolmatación del canal  La Perla , del caserio las Vegas , Distrito de Sicchez - Ayabaca- Piura</t>
  </si>
  <si>
    <t>Desbroce, Descolmatación, Refine, y perfilado del canal  Los Pangalima, del caserio Guir Guir , Distrito de Sicchez - Ayabaca- Piura</t>
  </si>
  <si>
    <t>Guir Guir</t>
  </si>
  <si>
    <t>Desbroce, Descolmatación del canal Los Campoverde , del sector Gramalote, del caserio los Paltos , Distrito de Sicchez - Ayabaca- Piura</t>
  </si>
  <si>
    <t>Gramalote  del caserio los Paltos , Oxahuay</t>
  </si>
  <si>
    <t>Desbroce, Descolmatación del canal Los Peña de Sicchez, Distrito de Sicchez - Ayabaca- Piura</t>
  </si>
  <si>
    <t>Protección y Descolmatación de canales Titu Cusi 05 Titu Cusi 06</t>
  </si>
  <si>
    <t xml:space="preserve">Jesús del Valle, Sta. Julia y Bedia </t>
  </si>
  <si>
    <t>Desbroce y Dscolmatación y Relleno del canal 6 MD sector El Sauce - chipillico</t>
  </si>
  <si>
    <t>Sauce - Chipillico</t>
  </si>
  <si>
    <t xml:space="preserve">Desbroce y Dscolmatación y Relleno del canal 1-1, sector El Tunel - Quebrada Totoral </t>
  </si>
  <si>
    <t xml:space="preserve">El Tunel  Quebrada Totoral </t>
  </si>
  <si>
    <t xml:space="preserve">Desbroce y Dscolmatación y Relleno del canal 12-D, sector Pampa Elera - Chipillico </t>
  </si>
  <si>
    <t>Descolmatación, conformación de Terraplen y apertura de sección del canal Piedra negra</t>
  </si>
  <si>
    <t>Recuperación de los servicios de agua de riego Canal Ex grupo Mercado, sector Valle hermoso, distrito de tambogrande, distrito y provincia de Piura</t>
  </si>
  <si>
    <t>Valle Hermoso - La Peñita</t>
  </si>
  <si>
    <t>Recuperación de canales</t>
  </si>
  <si>
    <t>Recuperación de los servicios de agua de riego Canal San Pablo, sector Valle hermoso, distrito de tambogrande, distrito y provincia de Piura</t>
  </si>
  <si>
    <t>Recuperación de los servicios de agua de riego Canal Jorge Chavez, sector Jorge Chavez, distrito de tambogrande, distrito y provincia de Piura</t>
  </si>
  <si>
    <t>Jorge Chavez - La Peñita</t>
  </si>
  <si>
    <t>Recuperación de los servicios de agua de riego Canal Ex grupo Edgardo Seoane, sectorValle Hermoso, distrito de tambogrande, distrito y provincia de Piura</t>
  </si>
  <si>
    <t>Reposicióndel talud del canal de segundo orden 8+400 de la comision San Isidro I-II</t>
  </si>
  <si>
    <t>San Isidro I-II</t>
  </si>
  <si>
    <t>Descolmatación del canal principal; TG - 8-4  de la Infraestructura menor de riego comision de usuarios San Isidro I-II</t>
  </si>
  <si>
    <t>Desbroce y descolmatacion del canal 3-D sector el Sauce Chipillico</t>
  </si>
  <si>
    <t>El Sauce - Chipillico</t>
  </si>
  <si>
    <t>Descolmatación del "CANAL EL CERRITO", de la comision de usuarios "CHIPILLICO BAJO" - Cacaturo</t>
  </si>
  <si>
    <t>Reposición de acueducto Los Serranos-Comisionde Usuarios Chipillico bajo</t>
  </si>
  <si>
    <t>Relleno con material de compacto rapido progresiva km 15+938 Canal Tambogrande</t>
  </si>
  <si>
    <t>Santa Rosa de Yaranche</t>
  </si>
  <si>
    <t>Conformacion de canal de tierra</t>
  </si>
  <si>
    <t>Desbroce y descolmatación del Canal -9D sector Totoral-Chipillico</t>
  </si>
  <si>
    <t>Potrerillo - Chipillico</t>
  </si>
  <si>
    <t>Descolmatación, relleno, limpieza y desbroce del Canal Payar</t>
  </si>
  <si>
    <t>Las Lomas</t>
  </si>
  <si>
    <t>Nueva Esperanza - Las Lomas</t>
  </si>
  <si>
    <t>Descolmatación, limpieza y desbroce del Canal Huachuma</t>
  </si>
  <si>
    <t>Chipillico-Pulache</t>
  </si>
  <si>
    <t>Descolmatación, limpieza y desbroce del Canal: TG 8-4 desde KM 0+101 hasta KM 6+545, Infraestructura Menor de Riego Comision de Usuarios San Isidro I-IIHuachuma</t>
  </si>
  <si>
    <t>Descolmatación, limpieza y desbroce del Canal Principal TG 6+900 Monicas km 5+800 al KM 17+865-San Isidro I-II</t>
  </si>
  <si>
    <t>Descolmatación, relleno, limpieza y desbroce del Canal Principal TG 10-4-San Isidro I-II</t>
  </si>
  <si>
    <t>Descolmatación y limpieza del Canal La 3ra-19 de Malingas</t>
  </si>
  <si>
    <t>Malingas</t>
  </si>
  <si>
    <t>Descolmatación y limpieza del Canal Cayetano I de Malingas</t>
  </si>
  <si>
    <t>Descolmatación y limpieza del Canal Cayetano II de Malingas</t>
  </si>
  <si>
    <t>Descolmatación y limpieza del Dren de la 3ra-39 de Malingas</t>
  </si>
  <si>
    <t>Descolmatación y limpieza del Dren de la 3ra-19 de Malingas</t>
  </si>
  <si>
    <t>Descolmatación, relleno, limpieza y desbroce del Canal 9.1 Sector La Pala-Mendoza</t>
  </si>
  <si>
    <t>Bayona- La Pala -Mendoza</t>
  </si>
  <si>
    <t>Descolmatación, relleno, limpieza y desbroce del Canal Tablazo PK 15+800 al 31+600 Sector Tablazo</t>
  </si>
  <si>
    <t>Sector 15.8 Hualtaco I,II y IV-Sector 31-600 Valle de los Incas-Tambogrande</t>
  </si>
  <si>
    <t>Descolmatación, relleno, limpieza y desbroce del canal Polo-Sector Chipillico afectado por las lluvias intensas en el distrito Las Lomas</t>
  </si>
  <si>
    <t>Sector Chipilllico</t>
  </si>
  <si>
    <t>Descolmatación, relleno, limpieza y desbroce del canal 07 Piedra La Mina-Sector Chipillico afectado por las lluvias intensas en el distrito Las Lomas</t>
  </si>
  <si>
    <t xml:space="preserve">Protección y Descolmatación del canal  Manco Inca </t>
  </si>
  <si>
    <t xml:space="preserve">Manco Inca </t>
  </si>
  <si>
    <t xml:space="preserve">Protección  y Descolmatación  de Canal </t>
  </si>
  <si>
    <t>Protección y Descolmatación de canal Ayar Uchu</t>
  </si>
  <si>
    <t>Ayar Ucho</t>
  </si>
  <si>
    <t>Protección Y Descolmatación del Canal Sr. de los Milagros</t>
  </si>
  <si>
    <t>Santa Rosa, Wiracocha</t>
  </si>
  <si>
    <t xml:space="preserve"> Descolmatación Del Canal CP-13</t>
  </si>
  <si>
    <t>Ayar Ucho, Wiracocha</t>
  </si>
  <si>
    <t>1,5</t>
  </si>
  <si>
    <t xml:space="preserve">Reforzamiento de taludes y Descolmatación del canl Tupac Inca Yupanqui - Huascar </t>
  </si>
  <si>
    <t xml:space="preserve">Jesús del Valle, Cahuide, Huascar </t>
  </si>
  <si>
    <t xml:space="preserve">Reforzamiento de Taludes y Descolmatción de canales </t>
  </si>
  <si>
    <t>Reforzamiento de Taludes y Descolmatación del Canal T-28</t>
  </si>
  <si>
    <t>Yahuar Huaca, Manco Capac, Toparpa, Sinchi Roca, Huascar, Atahualpa</t>
  </si>
  <si>
    <t>Reforzamiento y Descolmatación</t>
  </si>
  <si>
    <t>Protección y Descolmatación de Canal Tupac Amaru I</t>
  </si>
  <si>
    <t>Jesus del Valle, Santa Julia y Bedia</t>
  </si>
  <si>
    <t>Descolmatación del canal El Derrumbo,  de la comision de usuarios la Gallega Alta Sector Tiñarrumbe - Santo Domingo</t>
  </si>
  <si>
    <t xml:space="preserve">Sto. Domingo </t>
  </si>
  <si>
    <t>Tiñarumbe</t>
  </si>
  <si>
    <t>Descolmatación del Canal Tucaque</t>
  </si>
  <si>
    <t>El Bronse - Tucaque</t>
  </si>
  <si>
    <t>Descolmatación de el Higueron del   Caserio Poclus Bajo</t>
  </si>
  <si>
    <t>Poclus Bajo</t>
  </si>
  <si>
    <t>Descolmatación del Canal  Nuevo Porvenir Sapse - La Virgen  el Mango - Comisióm de Usuarios Canchaque- Sector Huabal</t>
  </si>
  <si>
    <t>Huabal</t>
  </si>
  <si>
    <t>Descolmatación del Canal  Bobadilla - Comisióm de Usuarios Canchaque- Sector es Coyona y  San Francisco</t>
  </si>
  <si>
    <t>Coyona y San Francisco</t>
  </si>
  <si>
    <t>Descolmatación del Canal  Los Cocos - Comisióm de Usuarios Canchaque - Sector San Francisco</t>
  </si>
  <si>
    <t xml:space="preserve"> San Francisco</t>
  </si>
  <si>
    <t>Descolmatación del Canal  Los Jimenez - Comisióm de Usuarios Canchaque - Sector La Afiladera</t>
  </si>
  <si>
    <t>La Afiladera</t>
  </si>
  <si>
    <t>Bellavista de la Unión</t>
  </si>
  <si>
    <t>Descolmatación de canal Hualtaco II a, sector Hualtaco I-II-III-IV, distrito Tambogrande, provincia y departamento de Piura</t>
  </si>
  <si>
    <t>Hualtaco</t>
  </si>
  <si>
    <t>Limpieza de canal</t>
  </si>
  <si>
    <t>Descolmatación del canal Jambur - Paimas</t>
  </si>
  <si>
    <t>Jambur</t>
  </si>
  <si>
    <t>Descolmatación de  canal</t>
  </si>
  <si>
    <t>Descolmatación del canal Cruz de Mayo CP-7</t>
  </si>
  <si>
    <t>Descolmatación del canal principal TG-8-4 de la infraestructura menor de riego comision de usuarios San Isidro I - II</t>
  </si>
  <si>
    <t>Reposición de talud del canal de segundo orden 8+400 de la comision de usuarios San Isidro I - II</t>
  </si>
  <si>
    <t>Reposición de canal</t>
  </si>
  <si>
    <t>Trabajos de excavación de canal para recuperar la sección hidraulica del canal "Santa Ana" de Quiroz margen izquierda</t>
  </si>
  <si>
    <t>Suyo</t>
  </si>
  <si>
    <t>Santa Ana de Quiroz</t>
  </si>
  <si>
    <t>Excavación de Canal</t>
  </si>
  <si>
    <t>Desbroce, Descolmatación, Refine y Perfilado del Canal La Copa, de la comisión de usuarios del sector La Copa, distrito de Suyo, Ayabaca,Piura</t>
  </si>
  <si>
    <t>La Copa</t>
  </si>
  <si>
    <t xml:space="preserve">Desbroce, Descolmatación, Refine y Perfilado del Canal </t>
  </si>
  <si>
    <t>Rehabilitación y reconstrucción del sistema de drenaje del distrito de Bellavista-Sechura</t>
  </si>
  <si>
    <t>Rehabilitacion</t>
  </si>
  <si>
    <t>Destrucción  de canal en tierra La Peña I</t>
  </si>
  <si>
    <t>San Francisco</t>
  </si>
  <si>
    <t>Conformacion de terraplen</t>
  </si>
  <si>
    <t>Limpieza y Descolmatación del Canal San Carlos</t>
  </si>
  <si>
    <t>La Union</t>
  </si>
  <si>
    <t>Limpieza y Descolmatación del Canal Santa Rosa Media</t>
  </si>
  <si>
    <t>Monteredondo, La Union, Caserio Santa Rosa</t>
  </si>
  <si>
    <t>Limpieza y Descolmatación del Canal Tierras Nuevas</t>
  </si>
  <si>
    <t xml:space="preserve">Limpieza y Descolmatación del Canal Santa Rosa </t>
  </si>
  <si>
    <t>CONSOLIDADO DE FICHAS REFERENCIALES  DE ACTIVIDADES DE PREVENCION 2017 - AUTORIDAD PARA RECONSTRUCCION
(Para Financiamiento)</t>
  </si>
  <si>
    <t>ESTADO</t>
  </si>
  <si>
    <t>ENTIDAD CONSULTADA</t>
  </si>
  <si>
    <t>SIN EJECUCION</t>
  </si>
  <si>
    <t>MDQ</t>
  </si>
  <si>
    <t xml:space="preserve">PARCIAL </t>
  </si>
  <si>
    <t>LA JUNTA DE USUARIOS NO SE ENCONTRO EL DEL AREA RESPONSABLE</t>
  </si>
  <si>
    <t>ING. JUAN MONTERO DEFENSA CIVIL MUNI</t>
  </si>
  <si>
    <t>ING. MARIO CORREA MUNI DISTRITAL NO CONTESTA</t>
  </si>
  <si>
    <t>* MENCIONAN QUE FUERON INTERVENIDAD Y QUE ESPERAN SU RETRIBUCION</t>
  </si>
  <si>
    <t>LOS MISMO MORADORES, PARCIALMENTE EJECUTADA LA LIMPIEZA</t>
  </si>
  <si>
    <t>MUNICPALIDAD - DIRECCION INFRAESTRUCTURA. ING CESAR JARA</t>
  </si>
  <si>
    <t>Limpiar las bocatomas, en quebradas y pronunciadas</t>
  </si>
  <si>
    <t>MUNICIPALIDAD DISTRITAL DE CANCHAQUE SR JULIO CORREA</t>
  </si>
  <si>
    <t>NO EJECUTARON LA ACTIVIDAD</t>
  </si>
  <si>
    <t>MUNICIPALIDAD DISTRITTAL</t>
  </si>
  <si>
    <t>2.5 KM</t>
  </si>
  <si>
    <t>NO SE INTERVENDO</t>
  </si>
  <si>
    <t>Roca al volteo salida del tunel Culqui</t>
  </si>
  <si>
    <t xml:space="preserve">Limpieza, descolmatación y relleno de alcantarillas en el canal Curva Franco </t>
  </si>
  <si>
    <t xml:space="preserve">Descolmatación, relleno, limpieza y desbroce del Dren Valdez, sector el Algarrobo- Valle Hermoso, afectado por las lluvias intensas en el Distrito de Tambogrande </t>
  </si>
  <si>
    <t xml:space="preserve">Descolmatación, relleno limpieza y desbroce del Dren Sojo, sector el algarrobo - Valle Hermoso, afectado por las lluvias intensas en el Distrito de Tambogrande </t>
  </si>
  <si>
    <t xml:space="preserve">Descolmatación, relleno limpieza y desbroce del Dren Algarrobo, sector el algarrobo - Valle Hermoso, afectado por las lluvias intensas en el distrito de Tambogrande </t>
  </si>
  <si>
    <t xml:space="preserve">Descolmatación, relleno, limpieza y desbroce del Dren Cerro Hermoso, sector el Algarrobo - Valle Hermoso, afectado por las lluvias intensas en el distrito de Tambogrande </t>
  </si>
  <si>
    <t xml:space="preserve">Descolmatación, relleno, limpieza y desbroce del Dren Calle, sector el Algarrobo afectado por las lluvias intensas del distrito de Tambogrande </t>
  </si>
  <si>
    <t xml:space="preserve">Descolmatación, relleno, limpieza y desbroce del Dren Jorge Chavez, Sector el Algarrobo - Valle hermoso, afectado por las lluvias intensas en el Distrito de Tambogrande </t>
  </si>
  <si>
    <t xml:space="preserve">Descolmatación, relleno, limpieza y desbroce del Dren Luchadores Sociales, Sector el Algarrobo- Valle Hermoso afectado por las lluvias intensas en el Distrito de Tambogrande </t>
  </si>
  <si>
    <t xml:space="preserve">Descolmatación, relleno, limpieza y desbroce del Dren Elio, sector el Algarrobo - Valle Hermoso afectado por las lluvias intensas en el distrito de Tambogrande </t>
  </si>
  <si>
    <t xml:space="preserve">Descolmatación, relleno, limpieza y desbroce del Dren Pedregal Chico, sector Algarrobo- Valle Hermoso afectado por las lluvias intensas en el Distrito de Tambogrande </t>
  </si>
  <si>
    <t xml:space="preserve">Descolmatación, relleno, limpieza y desbroce del Dren San Miguel, sector el Algarrobo - Valle Hermoso, afectado por las lluvias intensas en el distrito de Tambogrande </t>
  </si>
  <si>
    <t>Descolmatación, relleno, limpieza y desbroce del Dren 27 de abril sector Yuscay- Tablazo alto afectado por las lluvias intensas en el distrito de las Lomas</t>
  </si>
  <si>
    <t xml:space="preserve">Descolmatación, relleno, limpieza y desbroce del Dren churrupaco, sector yuscay - Tablazo Alto afectado por las lluvias intensas en el distrito de las Lomas </t>
  </si>
  <si>
    <t xml:space="preserve">Descolmatación, relleno, limpieza y desbroce del Dren Vences; sector Yuscay- Tablazo Alto afectado por las lluvias intensas en el distrito de las Lomas </t>
  </si>
  <si>
    <t xml:space="preserve">Descolmatación, relleno, limpieza y desbroce del Dren Villalobos, sector Yuscan- Tablazo Alto afectado por las lluvias intensas en el Distrito de las Lomas </t>
  </si>
  <si>
    <t xml:space="preserve">Descolmatación, relleno, limpieza y desbroce del Dren C.P.5 sector Yuscay - Tablazo Alto afectado por las lluvias intensas en el distrito de las Lomas </t>
  </si>
  <si>
    <t xml:space="preserve">Descolmatación, relleno, limpieza y desbroce del Dren 14+030 Sector Yuscay - Tablazo alto afectado por las lluvias intensas en el distrito de las Lomas </t>
  </si>
  <si>
    <t xml:space="preserve">Descolmatación, relleno, limpieza y desbroce del Dren  Santin, sector Yuscay- Tablado Alto afectado por las lluvias intensas en el distrito de las Lomas </t>
  </si>
  <si>
    <t xml:space="preserve">Descolmatación relleno, limpieza y desbroce del Dren centro de servicios Yuscay, sector Yuscay - Tablazo Alto afectado por las lluvias intensas en el distrito de las Lomas </t>
  </si>
  <si>
    <t xml:space="preserve">Descolmatación, relleno, limpieza y desbroce del Dren CP. 4 sector Yuscay - Tablazo Alto afectado por las lluvias intensas en el distrito de las Lomas </t>
  </si>
  <si>
    <t xml:space="preserve">Descolmatación, relleno, limpieza y desbroce del Dren el muerto, sector Yuscay -Tablazo Alto afectado por las lluvias intensas en el distrito de las Lomas </t>
  </si>
  <si>
    <t xml:space="preserve">no cumplen con el formato de ficha </t>
  </si>
  <si>
    <t>Consideran solo costos directos</t>
  </si>
  <si>
    <t xml:space="preserve">Consieran solo costos directos </t>
  </si>
  <si>
    <t>ALCALDE DISTRITAL</t>
  </si>
  <si>
    <t>NO EJECUTADA</t>
  </si>
  <si>
    <t xml:space="preserve">km </t>
  </si>
  <si>
    <t>Chipillico</t>
  </si>
  <si>
    <t>El algarrobo</t>
  </si>
  <si>
    <t>El algarrobo- Valle Hermoso</t>
  </si>
  <si>
    <t>El algarrobo- La Peñita</t>
  </si>
  <si>
    <t>Yuscay - Tablazo alto</t>
  </si>
  <si>
    <t>Fue enviado por la municipalidad</t>
  </si>
  <si>
    <t>Costo Direto de la Actividad (S/.)</t>
  </si>
  <si>
    <t>Gastos Generales (8%)</t>
  </si>
  <si>
    <t>Utilidad (8%)</t>
  </si>
  <si>
    <t>Sub Total</t>
  </si>
  <si>
    <t>IGV (18%)</t>
  </si>
  <si>
    <t>Ficha Técnica Definitiva (1%)</t>
  </si>
  <si>
    <t>Supervisión (3%)</t>
  </si>
  <si>
    <t>Seguimiento y Monitoreo (3%)</t>
  </si>
  <si>
    <t>TOTAL 
(S/.)</t>
  </si>
  <si>
    <t>DESCRIPCION</t>
  </si>
  <si>
    <t>NBJHG</t>
  </si>
  <si>
    <t>San Jacinto</t>
  </si>
  <si>
    <t>Dotación de bolsas purificadoras de agua para purificar el agua turbia y con lodos en el distrito de Huarmey, provincia de Huarmey, departamento Ancash</t>
  </si>
  <si>
    <t>Hondonada de Huarmey</t>
  </si>
  <si>
    <t>Adquisición de bolsas purificadoras</t>
  </si>
  <si>
    <t>Adquisición y provisión de tanques para el almacenamiento y abastecimiento de agua para la población pecuaria perteneciente a familias de productores agropecuarios afectados por intensas lluvias, en el distrito de Huarmey, provincia de Huarmey, departamento Ancash.</t>
  </si>
  <si>
    <t>Adquisición de tanques para almacenamiento y abastecimiento de agua para la población pecuaria</t>
  </si>
  <si>
    <t>Rehabilitación de Canal El Pueblo, distrito Huarmey-Huarmey-Región Ancash, afectado por la entrada del río Huarmey</t>
  </si>
  <si>
    <t>Rehabilitación de canal</t>
  </si>
  <si>
    <t>Alquiler de maquinaria para rehabilitar la márgen izquierda del río Huarmey, sector El Arenal, cuya rotura origino el desborde del río en varios tramos, hecho que ocurrio el 15 de marzo de 2017.</t>
  </si>
  <si>
    <t>Alquiler de maquinaria para rehabilitar la márgen derecha del río Huarmey, sector Mandinga, cuya rotura origino el desborde del río en varios tramos, hecho que ocurrio el 15 de marzo de 2017.</t>
  </si>
  <si>
    <t>Mandinga - Huarmey</t>
  </si>
  <si>
    <t>Rehabilitación de Canal</t>
  </si>
  <si>
    <t>Rehabilitación del Canal Janka-distrito de Culebras,Provincia de Huarmey</t>
  </si>
  <si>
    <t xml:space="preserve">Culebras </t>
  </si>
  <si>
    <t>Culebras</t>
  </si>
  <si>
    <t>Rehabilitación del Canal Malpaso Janka - distrito de Culebras,Provincia de Huarmey</t>
  </si>
  <si>
    <t>Quian</t>
  </si>
  <si>
    <t>Rehabilitación del Canal Lagunas - distrito de Culebras,Provincia de Huarmey</t>
  </si>
  <si>
    <t>Rehabilitación del Canal Huayash - distrito de Culebras,Provincia de Huarmey</t>
  </si>
  <si>
    <t>Rehabilitación del Canal Junco Bajo - distrito de Culebras,Provincia de Huarmey</t>
  </si>
  <si>
    <t>Rehabilitación del Canal Quian - distrito de Culebras,Provincia de Huarmey</t>
  </si>
  <si>
    <t>Rehabilitación del Canal Chacap - distrito de Culebras,Provincia de Huarmey</t>
  </si>
  <si>
    <t>Rehabilitación del Canal Providencia - distrito de Culebras,Provincia de Huarmey</t>
  </si>
  <si>
    <t>Rehabilitación del Canal Manja Quiplla - distrito de Culebras,Provincia de Huarmey</t>
  </si>
  <si>
    <t>Rehabilitación del Canal Anexo Quitasombrero - distrito de Culebras,Provincia de Huarmey</t>
  </si>
  <si>
    <t>Quitasombrero</t>
  </si>
  <si>
    <t>Rehabilitación del Canal Santa Rosa - distrito de Culebras,Provincia de Huarmey</t>
  </si>
  <si>
    <t>Santa Rosa</t>
  </si>
  <si>
    <t>Rehabilitación de Canal El Pueblo, distrito Huarmey-Huarmey-Región Ancash</t>
  </si>
  <si>
    <t>Rehabilitación del Canal Pierola -Sector Mandinga - distrito de Huarmey,Provincia de Huarmey</t>
  </si>
  <si>
    <t>Descolmatado del Canal Tres Cruces - María Cristina y Reposición de la Bocatoma de Capotación</t>
  </si>
  <si>
    <t>Descolmatacion de Canal</t>
  </si>
  <si>
    <t>Descolmatado y Rehabilitación del Canal Mandinga Alta</t>
  </si>
  <si>
    <t>Descolmatacion y Rehabilitación de Canal</t>
  </si>
  <si>
    <t>Descolmatado y Rehabilitación del Canal Mandinga Baja</t>
  </si>
  <si>
    <t>Alquiler de maquinaria para rehabilitar la margen derecha del río Casma, sector Tabon Alto - El Carmen, cuyo desborde a ocurrido el 10 de marzo de 2017.</t>
  </si>
  <si>
    <t>Tabón</t>
  </si>
  <si>
    <t>Rehabilitación de la bocatoma y canal del  sistema de riego El Milagro, caserio de Valdivia, distrito de Yautan-Casma-Ancash</t>
  </si>
  <si>
    <t xml:space="preserve">Casma </t>
  </si>
  <si>
    <t>Yautan</t>
  </si>
  <si>
    <t>Valdivia</t>
  </si>
  <si>
    <t>Rehabilitacion de bocatoma y canal de riego</t>
  </si>
  <si>
    <t>Rehabilitación de la bocatoma y canal del  sistema de riego Santa Isabel Toma II, caserio de Santa Isabel, distrito de Yautan-Casma-Ancash</t>
  </si>
  <si>
    <t>Santa Isabel</t>
  </si>
  <si>
    <t>Rehabilitación de la bocatoma y canal del  sistema de riego Santa Isabel Toma I, caserio de Santa Isabel, distrito de Yautan-Casma-Ancash</t>
  </si>
  <si>
    <t>Rehabilitación de la bocatoma y canal del  sistema de riego San Antonio de Matua, caserio de 31 de Mayo, distrito de Yautan-Casma-Ancash</t>
  </si>
  <si>
    <t>San Antonio de Matual</t>
  </si>
  <si>
    <t xml:space="preserve">Descolmatación canal Pacora, distrito de Pacora, provincia y departamento de Lambayeque </t>
  </si>
  <si>
    <t>Pacora</t>
  </si>
  <si>
    <t>Huaca de la Cruz</t>
  </si>
  <si>
    <t>Descolmatación de material y conformación de bordo con material propio de río La Leche en el Sector San Juan - Papayo, distrito de Pitipo, provincia de Ferreñafe, departamento de Lambayeque</t>
  </si>
  <si>
    <t>Ferreñafe</t>
  </si>
  <si>
    <t>Pitipo</t>
  </si>
  <si>
    <t>San Juan - Papayo</t>
  </si>
  <si>
    <t>Descolmatación y conformación de bordo</t>
  </si>
  <si>
    <t>TUMBES</t>
  </si>
  <si>
    <t>Descolmatación de canales aductores de las estaciones de bombeo de las comisiones de Usuarios de la Provincia y departamento de Tumbes</t>
  </si>
  <si>
    <t>Tumbes</t>
  </si>
  <si>
    <t>Tumbes, San Jacinto, Pampas de Hospital y San Juan de la Virgen</t>
  </si>
  <si>
    <t>Rica Playa, Oidor, El Limón, Pampas de hospital, San Juan de la Virgen y Tumbes</t>
  </si>
  <si>
    <t>Descolmatación canales</t>
  </si>
  <si>
    <t>Limpieza y descolmatación de canales principales en el subsector hidraulico Rica Playa Oidor, distrito San Jacinto, provincia y departamento de Tumbes</t>
  </si>
  <si>
    <t>Higueron, Casa Blanqueada y Oidor</t>
  </si>
  <si>
    <t>Limpieza y descolmatación</t>
  </si>
  <si>
    <t>Limpieza y descolmatación de canales principales en el subsector hidraulico Margen Izquierda, distrito Corrales, San Jacinto y La Cruz, provincia y departamento de Tumbes</t>
  </si>
  <si>
    <t>San Jacinto, La Cruz y Corrales</t>
  </si>
  <si>
    <t>La Peña, Santa Rosa, Plateros, San Jacinto, Pechichal, Urcos, Cristales, Malval, Realengal, Corrales y La Cruz</t>
  </si>
  <si>
    <t>Limpieza y descolmatación de canales principales en el subsector hidraulico Pampas de Hospital,dsitrito Pampas de Hospital, provincia y departamento de Tumbes</t>
  </si>
  <si>
    <t>Pampas de Hospital</t>
  </si>
  <si>
    <t>Prado Bajo, Becerra Belen, Ruston La Inverna, Santa María, Pampas de Hospital</t>
  </si>
  <si>
    <t>Limpieza y descolmatación de canales principales en el subsector hidraulico La Tuna y Romero, dsitrito, provincia y departamento de Tumbes</t>
  </si>
  <si>
    <t>La Tuna y Romero</t>
  </si>
  <si>
    <t>Limpieza y descolmatación de canales principales en el subsector hidraulico San Juan La Virgen, dsitrito San Juan La Virgen, provincia y departamento de Tumbes</t>
  </si>
  <si>
    <t>San Juan La Virgen</t>
  </si>
  <si>
    <t>Cerro Blanco, Brujas Baja, Brujas Alta</t>
  </si>
  <si>
    <t xml:space="preserve">Limpieza y descolamtación del canal los Huabos del distrito de San Benito , provincia de Contumazá, Dpto. Cajamarca </t>
  </si>
  <si>
    <t>Contumazá</t>
  </si>
  <si>
    <t xml:space="preserve">San Benito </t>
  </si>
  <si>
    <t xml:space="preserve">Limpieza y  Descolmatación </t>
  </si>
  <si>
    <t xml:space="preserve">Limpieza y descolamtación del canal  La Banda del distrito de San Benito , provincia de Contumazá, Dpto. Cajamarca </t>
  </si>
  <si>
    <t xml:space="preserve">Anexo La Banda - San Benito </t>
  </si>
  <si>
    <t xml:space="preserve">Limpieza y descolamtación del canal  Barro Prieto  del distrito de San Benito , provincia de Contumazá, Dpto. Cajamarca </t>
  </si>
  <si>
    <t xml:space="preserve">Limpieza y descolamtación del canal  Shete Bajo  del distrito de San Benito , provincia de Contumazá, Dpto. Cajamarca </t>
  </si>
  <si>
    <t xml:space="preserve">Limpieza y descolamtación del canal  Santa Ana  del distrito de San Benito , provincia de Contumazá, Dpto. Cajamarca </t>
  </si>
  <si>
    <t>Santa Ana</t>
  </si>
  <si>
    <t xml:space="preserve">Limpieza y descolamtación del canal  Chalpon  del distrito de San Benito , provincia de Contumazá, Dpto. Cajamarca </t>
  </si>
  <si>
    <t xml:space="preserve">Chapolan </t>
  </si>
  <si>
    <t xml:space="preserve">Limpieza y descolamtación del canal   de riego y enrrocado al volteo en el rio Chicama como protección del tramo critico del canal de riego Punta Moreno - Jaguey del  distrito de San Benito , provincia de Contumazá, Dpto. Cajamarca </t>
  </si>
  <si>
    <t xml:space="preserve">Jaguey </t>
  </si>
  <si>
    <t>Descolmatación, encauzamiento de 6,5 km y protección con roca al volteo en ambas margenes en 1,0 km del río Chorobal, sector El Inca- Puente Chao - delicias -  Distrito de Chao, provincia de Virú, Departamento La Libertad.</t>
  </si>
  <si>
    <t>El Inca Centro Poblado Chao</t>
  </si>
  <si>
    <t>Descolmatacióny encauzamiento del Río Huamanzañay Afluentes</t>
  </si>
  <si>
    <t>Huamanzaña</t>
  </si>
  <si>
    <t>Descolmatacióny encauzamiento de la quebrada La Agonía</t>
  </si>
  <si>
    <t xml:space="preserve">Virú </t>
  </si>
  <si>
    <t>La Agonia</t>
  </si>
  <si>
    <t>Alquiler de maquinaria para el servicio de limpieza manual y descolmatación del dren quebrada Luey los Angeles, sector eEl Roble por inundación de la quebrada y calles alternas</t>
  </si>
  <si>
    <t>San juan de la Virgen</t>
  </si>
  <si>
    <t xml:space="preserve"> Mechato</t>
  </si>
  <si>
    <t>Alquiler de maquinaria para el servicio de limpieza manual y descolmatación del dren quebrada Pedregal y Luey de la infraestructura por donde se riega las areas de cultivo instalado y en producción en la Irrigación Puerto El Cura Lateral II Tramo 0+000 al 4+550</t>
  </si>
  <si>
    <t>IX</t>
  </si>
  <si>
    <t>Protección con roca al volteo en el río Nepeña sector Los Chimus, distrito Samanco, provincia del Santa, departamento de Ancash.</t>
  </si>
  <si>
    <t>Samanco</t>
  </si>
  <si>
    <t>Los Chimus, Huambacho La Huaca, Huambacho El Arenal.</t>
  </si>
  <si>
    <t>Descolmatación del canal de riego de Tucua, para reponer el servicio de agua a los usuarios del sector de Culculbamba, distrito de Pallasca, provincia de Pallasca, departamento de Ancash</t>
  </si>
  <si>
    <t>Culculbamba - Tucua</t>
  </si>
  <si>
    <t>Descolmatación del canal de riego Cuymalca, para reponer el servicio de agua a los usuarios del sector de Pallasca, distrito de Pallasca, provincia de Pallasca, departamento de Ancash.</t>
  </si>
  <si>
    <t>Pallasca - Cuymalca</t>
  </si>
  <si>
    <t>Descolmatación del canal de riego San Carlos, para reponer el servicio de agua a los usuarios del sector de Llaymucha, distrito de Pallasca, provincia de Pallasca, departamento de Ancash</t>
  </si>
  <si>
    <t>Llaymucha - Paluguino</t>
  </si>
  <si>
    <t>Descolmatación del canal de riego San Carlos, para reponer el servicio de agua a los usuarios del sector Pallasca, distrito de Pallasca, provincia de Pallasca, departamento de Ancash</t>
  </si>
  <si>
    <t>Descolmatación del canal de riego Colgasacape, para reponer el servicio de agua a los usuarios del sector Shindol, distrito de Pallasca, provincia de Pallasca, departamento de Ancash</t>
  </si>
  <si>
    <t>Shindol - Acorgoñe</t>
  </si>
  <si>
    <t>Rehabilitación del canal de riego Molino Pampa, pueblo de Iscap, distrito de Santo Toribio - Huaylas - Ancash</t>
  </si>
  <si>
    <t>Huaylas</t>
  </si>
  <si>
    <t>Santo Toribio</t>
  </si>
  <si>
    <t>Pueblo de Iscap - Molino Pampa</t>
  </si>
  <si>
    <t>-</t>
  </si>
  <si>
    <t>Rehabilitación del canal de riego Itacoc, Pueblo de Itacoc - Iscap, distrito de Santo Toribio - Huaylas - Ancash</t>
  </si>
  <si>
    <t>Pueblo de Iscap - Itaco</t>
  </si>
  <si>
    <t>Rehabilitación del canal de riego Cuyushpunro, Barrio de Unión Bellavista, del distrito de Santo Toribio - Huaylas - Ancash.</t>
  </si>
  <si>
    <t>Barrio de Unión Bellavista</t>
  </si>
  <si>
    <t>Limpieza del canal de riego en la localidad de Chipre, distrito de Huancoc, provincia de Huaraz, región Ancash</t>
  </si>
  <si>
    <t>Cochabamba</t>
  </si>
  <si>
    <t>Limpieza del canal de riego en el sector de Huancoc, distrito de Cochabamba, provincia de Huaraz, región Ancash</t>
  </si>
  <si>
    <t>Limpieza y descolmatación del canal de Riego Machi</t>
  </si>
  <si>
    <t>Mariscal Luzuriaga</t>
  </si>
  <si>
    <t>Eleazar Guzman Barron</t>
  </si>
  <si>
    <t>Machi</t>
  </si>
  <si>
    <t>Encausamiento y enrocado de la Bocatoma de Toma I Yupash, , rio Pira</t>
  </si>
  <si>
    <t>Pira</t>
  </si>
  <si>
    <t>Yupash, C.P de Cantu</t>
  </si>
  <si>
    <t>Rehabilitación del Canal de Riego de los Sectores Mashuan, Collcapampa, San Pedro y Anquicasha del Distrito de Huaraz, Provincia de Huaraz - Ancash</t>
  </si>
  <si>
    <t>Mashuan, Collcapampa, San Pedro y Anquicasha</t>
  </si>
  <si>
    <t>Rehabilitación del Canal de Riego del Caserío de Chamanayoc y Anexos, del distrito de Huaraz, Provincia de Huaraz - Ancash</t>
  </si>
  <si>
    <t>Chamanayoc, Mallallac y Ancacyacu</t>
  </si>
  <si>
    <t>Descolmatación y enrocado</t>
  </si>
  <si>
    <t>Rehabilitación del Canal de Riego del Centro Poblado de Huallcor, del distrito de Huaraz, Provincia de Huaraz - Ancash</t>
  </si>
  <si>
    <t>Huallcor, San Nicolas, San Pedro y Yanacosha</t>
  </si>
  <si>
    <t>Rehabilitación del Canal de Riego Alfredo Montero Oncoycancha del Centro Poblado de Macashca, del Distrito de Huaraz, Provincia de Huaraz - Ancash</t>
  </si>
  <si>
    <t>Oncoycancha y Pinahuasi</t>
  </si>
  <si>
    <t>Rehabilitación del Canal de Riego del Centro Poblado de Toclla del Distrito de Huaraz, Provincia de Huaraz - Ancash</t>
  </si>
  <si>
    <t>Pariac, Condorpampa, Toclla y Tunaspampa</t>
  </si>
  <si>
    <t>Rehabilitación del Canal de Riego del Centro Poblado de Santa Cruz, del Distrito de Huaraz, Provincia de Huaraz - Ancash</t>
  </si>
  <si>
    <t>Santa Cruz</t>
  </si>
  <si>
    <t>Descolmatación y enrrocado</t>
  </si>
  <si>
    <t>Rehabilitación del Canal de Riego Atoc Huacanca, C.P. Huancapampa, Distrito de Recuay, Provincia de Recuay, Región Ancash, afectado por los Huaicos y deslizamientos desde inicios del mes de marzo a fines del mes de marzo del 2017</t>
  </si>
  <si>
    <t>Recuay</t>
  </si>
  <si>
    <t>Huancapampa</t>
  </si>
  <si>
    <t>Rehabilitación</t>
  </si>
  <si>
    <t>Rehabilitación del Canal de Riego Juan Velasco del Centro Poblado de Macashca del Distrito de Huaraz, Provincia de Huaraz</t>
  </si>
  <si>
    <t>Purush y Pedro Pablo Atusparia</t>
  </si>
  <si>
    <t>Limpieza del canal Maray de la CP de Aguar, distrito de Caujul - Oyón, Lima</t>
  </si>
  <si>
    <t>Oyón</t>
  </si>
  <si>
    <t>Caujul</t>
  </si>
  <si>
    <t>Aguar</t>
  </si>
  <si>
    <t>Limpieza</t>
  </si>
  <si>
    <t>Limpieza del canal Maru de la CP Caujul, distrito de Caujul - Oyón, Lima</t>
  </si>
  <si>
    <t>Limpieza del canal Anchan de la CP de Aguar, distrito de Caujul - Oyón, Lima</t>
  </si>
  <si>
    <t>Construcción de dique enrocado y descolmatación de cauce de río Pativilca, sector Vinto Huayto, distrito y provincia de Barranca, departamento de Lima</t>
  </si>
  <si>
    <t>Vinto - Araya Chica</t>
  </si>
  <si>
    <t>Descolmatación del canal y conformación de borde</t>
  </si>
  <si>
    <t>Descolmatación y Limpieza de  infraestructura hidraulica en los sectores Pumacana Baja, Santo Domingo, Campiña de Supe y san Nicolas-Distrito de Supe</t>
  </si>
  <si>
    <t>Supe</t>
  </si>
  <si>
    <t>Purmacana baja, Santo Domingo, Campiña de Supe y San Nicolás</t>
  </si>
  <si>
    <t>Descolmatación de cauces</t>
  </si>
  <si>
    <t>Descolmataciòn del canal Quichez alto del tramo crìtico  en el Rìo chico, sector Quinchez, distrito de Sayan, provincia de Huara y departamento de Lima</t>
  </si>
  <si>
    <t>Huaura</t>
  </si>
  <si>
    <t>Sayan</t>
  </si>
  <si>
    <t>Quinchez</t>
  </si>
  <si>
    <t>Descolmataciòn del canal Topaya de tramo crìtico en el Rìo Chico sector Topaya, distrito de Sayan, provincia de Huara y departamento de Lima</t>
  </si>
  <si>
    <t>Topaya</t>
  </si>
  <si>
    <t>Limpieza de canal de regadío Antara - Sapse</t>
  </si>
  <si>
    <t>Canta</t>
  </si>
  <si>
    <t>Arahuay</t>
  </si>
  <si>
    <t>Copa</t>
  </si>
  <si>
    <t xml:space="preserve">Peligro natural-el desastre ha sido por desborde y desechos del rio Huarua, en bocatoma </t>
  </si>
  <si>
    <t>Caleta de Carquin</t>
  </si>
  <si>
    <t>Carquin</t>
  </si>
  <si>
    <t>Limpieza de bocatoma</t>
  </si>
  <si>
    <t>Cana CD Santa Rosa</t>
  </si>
  <si>
    <t>La Hoyada</t>
  </si>
  <si>
    <t>Canal CD Humaya</t>
  </si>
  <si>
    <t>Manco Capac</t>
  </si>
  <si>
    <t>Canal CD Quipico</t>
  </si>
  <si>
    <t>Chambara</t>
  </si>
  <si>
    <t>Encausamiento y Descolmatación de cauces de las quebradas Venado Muerto y Tayta Laynes, distrito de Supe, Provincia de Barranca, Departamentos de Lima Ancash</t>
  </si>
  <si>
    <t>Venado Muerto</t>
  </si>
  <si>
    <t>Descolmatacion y Limpieza de cauce</t>
  </si>
  <si>
    <t xml:space="preserve">Encauzamiento y descolmatación del río Acari, sector Huamarote </t>
  </si>
  <si>
    <t>Caraveli</t>
  </si>
  <si>
    <t>Acari</t>
  </si>
  <si>
    <t>Huamarote</t>
  </si>
  <si>
    <t>Rehabiltación de dique de tierra con roca al volteo, sector Quebrada Tortolita</t>
  </si>
  <si>
    <t>Quebrada Tortolitas</t>
  </si>
  <si>
    <t>Restablecer  las galerias filtrantes que abastecen a la población y agricultores</t>
  </si>
  <si>
    <t>San José de los Molinos</t>
  </si>
  <si>
    <t>Huarcaya</t>
  </si>
  <si>
    <t>Protección de terrenos agricolas  colindantes al río Ica sector CAU Santiago</t>
  </si>
  <si>
    <t>Santiago</t>
  </si>
  <si>
    <t>CAU Santiago</t>
  </si>
  <si>
    <t>Rehabilitación del servicio de protección contra inundaciones en terrenos de cultivo en la reparticio de río Chico y río Grande de Pampahuasi</t>
  </si>
  <si>
    <t>Yauca del Rosario</t>
  </si>
  <si>
    <t>Pampahuasi</t>
  </si>
  <si>
    <t>Rehabilitación del servicio de protección contra inundaciones en terrenos de cultivo en el río Cimarron en el sector Huarangal</t>
  </si>
  <si>
    <t>Huarangal</t>
  </si>
  <si>
    <t>Rehabilitación del servicio de protección contra inundaciones en terrenos de cultivo en el encuentro de río Chico - río Grande y río Orongocucho en el sector de Casablanca</t>
  </si>
  <si>
    <t>Limpieza y Descolmatación del canal de derivación Punta la Isla</t>
  </si>
  <si>
    <t xml:space="preserve">Chincha </t>
  </si>
  <si>
    <t>El Carmen</t>
  </si>
  <si>
    <t>Punta la Isla</t>
  </si>
  <si>
    <t xml:space="preserve">UNIDAD EJECUTORA PROPUESTA </t>
  </si>
  <si>
    <t xml:space="preserve">Limpieza, desbrocey descolmatación del Dren Casaraná - Distrito de Cura Mori- Provincia de Piura- Piura </t>
  </si>
  <si>
    <t xml:space="preserve">Limpieza, desbrocey descolmatación del Dren Gredas- Distrito de Cura Mori- Provincia de Piura- Piura </t>
  </si>
  <si>
    <t xml:space="preserve">Limpieza, desbrocey descolmatación del Dren 34.75 (SAGUMA) - Distrito de Cura Mori- Provincia de Piura- Piura </t>
  </si>
  <si>
    <t xml:space="preserve">Limpieza, desbroce y descolmatación del Dren Hipoteca 3- Distrito de Cura Mori- Provincia de Piura- Piura </t>
  </si>
  <si>
    <t xml:space="preserve">Limpieza, desbroce y descolmatación del Dren 31.10 Distrito de Cura Mori- Provincia de Piura- Piura </t>
  </si>
  <si>
    <t xml:space="preserve">Limpieza, desbroce y descolmatación del Dren  Casa Blanca  Distrito de Cura Mori- Provincia de Piura- Piura </t>
  </si>
  <si>
    <t xml:space="preserve">Limpieza, desbroce y descolmatación del Dren  Cucungará  Distrito de Cura Mori- Provincia de Piura- Piura </t>
  </si>
  <si>
    <t xml:space="preserve">Limpieza, desbroce y descolmatación del Dren   SANTA LEONOR   Distrito de Cura Mori- Provincia de Piura- Piura </t>
  </si>
  <si>
    <t>Cura Mori</t>
  </si>
  <si>
    <t xml:space="preserve">Descolmatación del Dren </t>
  </si>
  <si>
    <t>Casaarana</t>
  </si>
  <si>
    <t>Gredas</t>
  </si>
  <si>
    <t>Saguma</t>
  </si>
  <si>
    <t>Hipoteca</t>
  </si>
  <si>
    <t>Cucungara</t>
  </si>
  <si>
    <t>Santa Leonor</t>
  </si>
  <si>
    <t>Descolmatacion del Dren DS 13.08-15.26 "RAIZ LA FLORIDA"</t>
  </si>
  <si>
    <t>Descolmatacion del Dren DS 13.08-13.69 "SALINERO"</t>
  </si>
  <si>
    <t>Descolmatacion del Dren DS 13.08-11.72-0.80 "RAMAL 1"</t>
  </si>
  <si>
    <t>Vega El Chilco</t>
  </si>
  <si>
    <t>Limpieza y descolmatación de dren</t>
  </si>
  <si>
    <t>Descolmatacion del Dren DS 50.46</t>
  </si>
  <si>
    <t>Montecastillo, Paredones y la Piedra.</t>
  </si>
  <si>
    <t>Descolmatacion del Dren DS 53.69-0.33 "PAREDONES"</t>
  </si>
  <si>
    <t>Descolmatacion del Dren DS 46.86-1.78 "CHOCHOYA"</t>
  </si>
  <si>
    <t>Montecastillo</t>
  </si>
  <si>
    <t>Descolmatacion del Dren DS 50.46-0.90 "MINIATURA"</t>
  </si>
  <si>
    <t>Descolmatacion del Dren DS 13.08-42.50</t>
  </si>
  <si>
    <t>Simbila</t>
  </si>
  <si>
    <t>Descolmatacion del Dren DS 13.08-40.25</t>
  </si>
  <si>
    <t>Descolmatacion del Dren DS 13.08-31.10 "PERCAL"</t>
  </si>
  <si>
    <t>Monte Sullon, Narihuala, Pedregal Grande, Pedregal Chico</t>
  </si>
  <si>
    <t>Descolmatacion del Dren DS 13.08-31.10 -4.90-0.80</t>
  </si>
  <si>
    <t>Narihuala, Pedregal Grande, Pedregal Chico</t>
  </si>
  <si>
    <t>Descolmatacion del Dren DS LA MATRACA</t>
  </si>
  <si>
    <t>La piedra</t>
  </si>
  <si>
    <t>Descolmatacion del Dren D.S. LA CABANA</t>
  </si>
  <si>
    <t>Descolmatacion del Dren D.S. EL MANGO</t>
  </si>
  <si>
    <t>la Piedra, Paredones</t>
  </si>
  <si>
    <t>Descolmatacion del Dren D.S LINDERO</t>
  </si>
  <si>
    <t>Descolmatacion del Dren D.S LA GARITA</t>
  </si>
  <si>
    <t>La  Piedra</t>
  </si>
  <si>
    <t>Descolmatacion del Dren D.S 59.75 "PEQUEÑA PROPIEDAD"</t>
  </si>
  <si>
    <t>Descolmatacion del Dren DS 13.08-11.72 "PAMPA CALIXTO"</t>
  </si>
  <si>
    <t>Cristo Nos Valga</t>
  </si>
  <si>
    <t>Cerritos</t>
  </si>
  <si>
    <t>Descolmatacion del Dren DS 13.08-40.80</t>
  </si>
  <si>
    <t>Descolmatacion del Dren DS 13.08-40.81</t>
  </si>
  <si>
    <t>Descolmatacion del Dren DS 13.08-38.40</t>
  </si>
  <si>
    <t>Descolmatacion del Dren DS 13.08-36.80</t>
  </si>
  <si>
    <t>Descolmatacion del Dren DS 13.08-34.50 I</t>
  </si>
  <si>
    <t>Descolmatacion del Dren DS 13.08-28.75</t>
  </si>
  <si>
    <t>Chato Chico, Chato Grande y Nuevo San Pablo</t>
  </si>
  <si>
    <t>Descolmatacion del Dren DS 13.08-35.95</t>
  </si>
  <si>
    <t>Cucungura</t>
  </si>
  <si>
    <t>Descolmatacion del Dren DS 13.08-34.50 D</t>
  </si>
  <si>
    <t>Cucungura, Pedregal Grande</t>
  </si>
  <si>
    <t>Descolmatacion del Dren DS 35.18-6.5 D</t>
  </si>
  <si>
    <t>La arena</t>
  </si>
  <si>
    <t>Pampa de Los Silva y Alto los Carrillos</t>
  </si>
  <si>
    <t>Descolmatacion del Dren DS 40.59-0.17-4.17 I</t>
  </si>
  <si>
    <t>Rio Viejo y Vichayal</t>
  </si>
  <si>
    <t>Descolmatacion del Dren DS 35.18</t>
  </si>
  <si>
    <t>El Porvenir, El peñal, la laguna de los prados, la arena y Alto de Carrillos.</t>
  </si>
  <si>
    <t>Descolmatacion del Dren DS 39.10</t>
  </si>
  <si>
    <t>San Martin de Leteira y Yapato</t>
  </si>
  <si>
    <t>Descolmatacion del Dren DS 40.59-0.17</t>
  </si>
  <si>
    <t>Casagrande y Rio Viejo</t>
  </si>
  <si>
    <t>Descolmatacion del Dren DS 40.59</t>
  </si>
  <si>
    <t>Alto de la cruz, Rio Viejo Sur y Alto de los Carrillos</t>
  </si>
  <si>
    <t>Descolmatacion del Dren DS 24.52-12.36</t>
  </si>
  <si>
    <t xml:space="preserve">Monte Grande </t>
  </si>
  <si>
    <t>Descolmatacion del Dren DS 24.52-13.62</t>
  </si>
  <si>
    <t>Descolmatacion del Dren DS 35.18-10.12</t>
  </si>
  <si>
    <t xml:space="preserve">Pampa de los Silva  </t>
  </si>
  <si>
    <t>Descolmatacion del Dren DS 24.52-8.40-1.35-0.71</t>
  </si>
  <si>
    <t>Chatito Sur</t>
  </si>
  <si>
    <t>Descolmatacion del Dren D.S 40.59 - 0.04</t>
  </si>
  <si>
    <t xml:space="preserve">La arena </t>
  </si>
  <si>
    <t xml:space="preserve">Alto de la cruz </t>
  </si>
  <si>
    <t>Descolmatacion del Dren D.S 40.59 - 0.17-2.00</t>
  </si>
  <si>
    <t>Casagrande y Santa Elena</t>
  </si>
  <si>
    <t>Descolmatacion del Dren D.S 46.86</t>
  </si>
  <si>
    <t>Montecastillo, Casagrande, Chaquira</t>
  </si>
  <si>
    <t>Descolmatacion del Dren D.S 42.40</t>
  </si>
  <si>
    <t>Descolmatacion del Dren D.S 44.77</t>
  </si>
  <si>
    <t xml:space="preserve">Casagrande  </t>
  </si>
  <si>
    <t>Descolmatacion del Dren DS 13.08-20.54</t>
  </si>
  <si>
    <t>La union</t>
  </si>
  <si>
    <t>Monterredondo</t>
  </si>
  <si>
    <t>Descolmatacion del Dren DS 13.08-19.45</t>
  </si>
  <si>
    <t>Huerequeque</t>
  </si>
  <si>
    <t>Descolmatacion del Dren DS 13.08-18.19 "SAN ROSENDO 1"</t>
  </si>
  <si>
    <t>Descolmatacion del Dren DS 13.08-17.25 "AZULDI LOS PINGO"</t>
  </si>
  <si>
    <t>Monterredonde, Huerequeque</t>
  </si>
  <si>
    <t>Descolmatacion del Dren DS SAN JUAN - TAMARINDO</t>
  </si>
  <si>
    <t>Descolmatacion del Dren 50 + 500 I</t>
  </si>
  <si>
    <t>Cieneguillo, Caserio Juan Pablo</t>
  </si>
  <si>
    <t>Descolmatacion del Dren DS SAN FERNANDO</t>
  </si>
  <si>
    <t>Descolmatacion del Dren 52 + 800</t>
  </si>
  <si>
    <t>Cieneguillo</t>
  </si>
  <si>
    <t>Descolmatacion del Dren DS SAN JUAN DE CURIMUY Nº01</t>
  </si>
  <si>
    <t>Descolmatacion del Dren DS SAN FERNANDO - LAS BELLAS</t>
  </si>
  <si>
    <t>Descolmatacion del Dren DS SAN FERNANDO - EL MANGO</t>
  </si>
  <si>
    <t>Descolmatacion del Dren DS 13.08-17.06-2.25</t>
  </si>
  <si>
    <t>El Tallan</t>
  </si>
  <si>
    <t>Descolmatacion del Dren DS 13.08-17.06</t>
  </si>
  <si>
    <t>Descolmatacion del Dren DS 13.08-15.65-6.95</t>
  </si>
  <si>
    <t>Piedral</t>
  </si>
  <si>
    <t>Descolmatacion del Dren DS 13.08-15.65</t>
  </si>
  <si>
    <t>Descolmatacion del Dren D.S 13.08-19.90</t>
  </si>
  <si>
    <t>Descolmatacion del canal lateral "AZULDI 10"</t>
  </si>
  <si>
    <t>Chatito</t>
  </si>
  <si>
    <t>Descolmatacion del canal lateral "LA POLA"</t>
  </si>
  <si>
    <t>Descolmatacion del canal lateral "LOS PINGO"</t>
  </si>
  <si>
    <t>Descolmatacion del canal lateral "RAIZ"</t>
  </si>
  <si>
    <t>Descolmatacion del canal lateral "SAN FERMIN"</t>
  </si>
  <si>
    <t>Descolmatacion del canal lateral "SAN RICARDO I"</t>
  </si>
  <si>
    <t>Descolmatacion del canal lateral "TACALA - GANADEROS"</t>
  </si>
  <si>
    <t>Castilla</t>
  </si>
  <si>
    <t>Descolmatacion del canal lateral "TACALA - GRAVEDAD"</t>
  </si>
  <si>
    <t>Descolmatacion del canal  "CHAPAIRA"</t>
  </si>
  <si>
    <t>Chapaira</t>
  </si>
  <si>
    <t>Descolmatacion del canaln de derivacion  "EL PAPAYO"</t>
  </si>
  <si>
    <t>El papayo</t>
  </si>
  <si>
    <t>Descolmatacion del canaln de derivacion  "SAN VICENTE"</t>
  </si>
  <si>
    <t>San Vicente</t>
  </si>
  <si>
    <t>DESCOLMATACIÓN DEL CANAL LATERAL T- 41  D "ROSO NUEVO"</t>
  </si>
  <si>
    <t xml:space="preserve">PIURA </t>
  </si>
  <si>
    <t xml:space="preserve">Catacaos </t>
  </si>
  <si>
    <t xml:space="preserve">CHATO GRANDE </t>
  </si>
  <si>
    <t>DESCOLMATACIÓN DEL CANAL LATERAL T-39  -I EL MUERTO</t>
  </si>
  <si>
    <t>DESCOLMATACIÓN DEL CANAL LATERAL - T-36  I  CASARANA</t>
  </si>
  <si>
    <t xml:space="preserve">SANTA ROSA </t>
  </si>
  <si>
    <t xml:space="preserve">DESCOLMATACIÓN DEL CANAL LATERAL T-35 D ALGARROBAL </t>
  </si>
  <si>
    <t xml:space="preserve">DESCOLMATACIÓN DEL CANAL LATERAL T-12 I  VIDUQUE LA GREDA </t>
  </si>
  <si>
    <t xml:space="preserve">VIDUQUE </t>
  </si>
  <si>
    <t xml:space="preserve">DESCOLMATACION DEL CANAL LATERAL T - 10 I VIDUQUE ESTRADA </t>
  </si>
  <si>
    <t xml:space="preserve">DESCOLMATACION DEL CANAL LATERAL T-7 I 15 DE NOVIEMBRE </t>
  </si>
  <si>
    <t>DESCOLMATACION DEL CANAL LATERAL T -01  D "TELEFONO"</t>
  </si>
  <si>
    <t xml:space="preserve">DESCOLMATACIÓN DEL CANAL SIMACHE TRAMO EN TIERRA </t>
  </si>
  <si>
    <t xml:space="preserve">YUPITA </t>
  </si>
  <si>
    <t>DESCOLMATACION DEL CANAL LATERAL "PARALELO"</t>
  </si>
  <si>
    <t xml:space="preserve">DESCOLMATACION DEL CANAL RIVAS MORE TRAMO EN TIERRA </t>
  </si>
  <si>
    <t xml:space="preserve">LA PIEDRA </t>
  </si>
  <si>
    <t>DESCOLMATACION DEL CANAL LATERAL PRIMERA REGADERA - LA CABANA</t>
  </si>
  <si>
    <t xml:space="preserve">SAN JACINTO </t>
  </si>
  <si>
    <t xml:space="preserve">DESCOLMATACION DEL CANAL LATERAL - PEQUEÑOS PROPIETARIOS PAREDONES </t>
  </si>
  <si>
    <t xml:space="preserve">LA PIEDRA, PAREDONES </t>
  </si>
  <si>
    <t>DESCOLMATACION DEL CANAL LATERAL POLARCK</t>
  </si>
  <si>
    <t xml:space="preserve">DESCOLMATACION DEL CANAL LATERAL LOS FLORES </t>
  </si>
  <si>
    <t>DESCOLMATACION DEL CANAL LATERAL  "LINDERO"</t>
  </si>
  <si>
    <t>DESCOLMATACION DEL CANAL LATERAL " LA LECHUZA"</t>
  </si>
  <si>
    <t>Descolmatacion del canal lateral "FLORES"</t>
  </si>
  <si>
    <t>La piedra, paredones</t>
  </si>
  <si>
    <t>Descolmatacion del canal lateral "EL MANGO"</t>
  </si>
  <si>
    <t>La piedra, San Jacinto</t>
  </si>
  <si>
    <t>Descolmatacion del canal lateral "BAJO IZQUIERDA"</t>
  </si>
  <si>
    <t>Descolmatacion del canal lateral "T-22 D EL POZO"</t>
  </si>
  <si>
    <t>Monte Castillo, Vichayal</t>
  </si>
  <si>
    <t>Chochoya, Chaquira</t>
  </si>
  <si>
    <t>Descolmatacion del canal lateral "EL CHILENO"</t>
  </si>
  <si>
    <t>Descolmatacion del canal lateral T - 24 I "SAN PEDRO - VICHAYAL"</t>
  </si>
  <si>
    <t>Descolmatacion del canal lateral T - 10 D "MI ILUSION"</t>
  </si>
  <si>
    <t>Monte Castillo</t>
  </si>
  <si>
    <t>Descolmatacion del canal lateral T - 13 D "SANTA TERESA"</t>
  </si>
  <si>
    <t>Descolmatacion del canal lateral T - 09 D "P.P. MONTE CASTILLO"</t>
  </si>
  <si>
    <t>Descolmatacion del canal lateral T - 12 D "FAJA RUESTA"</t>
  </si>
  <si>
    <t>Descolmatacion del canal lateral T - 19 D "SAN CARLOS"</t>
  </si>
  <si>
    <t>Descolmatacion del canal lateral "NICANOR - VALENCIA" TRAMO II</t>
  </si>
  <si>
    <t>Pozo de los Ramos</t>
  </si>
  <si>
    <t>Descolmatacion del canal lateral  T -22 D "MENDOZA"</t>
  </si>
  <si>
    <t>Descolmatacion del canal lateral  T -21 D "SAN JUAN DE LA VIRGEN"</t>
  </si>
  <si>
    <t>Descolmatacion del canal lateral  T -18 I  "SAN  PABLO SUR</t>
  </si>
  <si>
    <t>Descolmatacion del canal lateral  T -17 I  "SAN  PABLO NORTE</t>
  </si>
  <si>
    <t>Descolmatacion del canal lateral  T -15 I  "MENESES"</t>
  </si>
  <si>
    <t>Descolmatacion del canal lateral  T -16 D  "YARLEQUE"</t>
  </si>
  <si>
    <t>Descolmatacion del canal lateral  "PAMPAS III"</t>
  </si>
  <si>
    <t xml:space="preserve">El Tallan </t>
  </si>
  <si>
    <t>Descolmatacion del canal lateral "CASA BLANCA"</t>
  </si>
  <si>
    <t>El tallan</t>
  </si>
  <si>
    <t>Descolmatacion del canal lateral "CHOCAN ALTO"</t>
  </si>
  <si>
    <t>Descolmatacion del canal lateral "EL ÑATO"</t>
  </si>
  <si>
    <t>Descolmatacion del canal lateral JUAN  VELAZCO</t>
  </si>
  <si>
    <t>Descolmatacion del canal lateral "LA TERCERA"</t>
  </si>
  <si>
    <t>Descolmatacion del canal lateral MATORRO DE LA CRUZ</t>
  </si>
  <si>
    <t>Descolmatacion del canal lateral T - 21 "PORVENIR"</t>
  </si>
  <si>
    <t>Descolmatacion del canal lateral "POTRERO"</t>
  </si>
  <si>
    <t>Descolmatacion del canal lateral "REUBICADOS"</t>
  </si>
  <si>
    <t>Descolmatacion del canal lateral "SEÑOR CAUTIVO"</t>
  </si>
  <si>
    <t>Descolmatacion del canal lateral "SILVA MORALES"</t>
  </si>
  <si>
    <t>Descolmatacion del canal lateral "UNO"</t>
  </si>
  <si>
    <t>Descolmatacion del canal "SEMINARIO"</t>
  </si>
  <si>
    <t xml:space="preserve">DESCOLMATACIÓN DEL CANAL LATERAL  T-46  D CARRETONES </t>
  </si>
  <si>
    <t xml:space="preserve">SANTA ELENA </t>
  </si>
  <si>
    <t>DESCOLMATACIÓN DEL CANAL LATERAL T-61 I  "LA CARMELA - SAN ISIDRO"</t>
  </si>
  <si>
    <t xml:space="preserve">SANTA ELENA - LOMA NEGRA </t>
  </si>
  <si>
    <t xml:space="preserve">DESCOLMATACIÓN DE CANAL LATERAL T-58 I TIERRAS DURAS </t>
  </si>
  <si>
    <t xml:space="preserve">SANTA ELENA LOMA NEGRA </t>
  </si>
  <si>
    <t xml:space="preserve">DESCOLMATACIÓN DEL CANAL LATERAL T-43 D EL PINO </t>
  </si>
  <si>
    <t xml:space="preserve">CASA GRANDE </t>
  </si>
  <si>
    <t>DESCOLMATACIÓN DEL CANAL LATERAL T-42 D EL MOCHO</t>
  </si>
  <si>
    <t xml:space="preserve">DESCOLMATACIÓN DEL CANAL LATERAL T-31 D DARIO </t>
  </si>
  <si>
    <t>DESCOLMATACIÓN DEL CANAL LATERAL T-28 I "MORE"</t>
  </si>
  <si>
    <t>RIO VIEJO</t>
  </si>
  <si>
    <t>DESCOLMATACIÓN DEL CANAL LATERAL T-27 "MAURICIO"</t>
  </si>
  <si>
    <t>Descolmatacion del canal lateral  T - 20 "SEMINARIO"</t>
  </si>
  <si>
    <t>La Arena</t>
  </si>
  <si>
    <t>Rio Viejo</t>
  </si>
  <si>
    <t>Descolmatacion del canal lateral  "MACALUPU"</t>
  </si>
  <si>
    <t>Yapato</t>
  </si>
  <si>
    <t>Descolmatacion del canal lateral  "FRANCISCO HUERTAS"</t>
  </si>
  <si>
    <t>Descolmatacion del canal lateral  "EL SAUCE"</t>
  </si>
  <si>
    <t>Casarana</t>
  </si>
  <si>
    <t>Descolmatacion del canal lateral  "EL COCO - MONTEVIEJO"</t>
  </si>
  <si>
    <t>Alto de la Cruz</t>
  </si>
  <si>
    <t>Descolmatacion del canal lateral  "EL CINCO - HUAMARA GRANDE"</t>
  </si>
  <si>
    <t>Descolmatacion del canal lateral  "CAMPANAS"</t>
  </si>
  <si>
    <t>Descolmatacion del canal T - 3D  "ESTHER MARIA"</t>
  </si>
  <si>
    <t>Alto de los Mechato</t>
  </si>
  <si>
    <t>Descolmatacion del canal T - 4D  "CASARANA"</t>
  </si>
  <si>
    <t>Descolmatacion del canal T - 10 D  "ZONA PAICO"</t>
  </si>
  <si>
    <t>Montegrande</t>
  </si>
  <si>
    <t>Descolmatacion del canal T - 12 I  "SAN NARCISO"</t>
  </si>
  <si>
    <t>Descolmatacion del canal T - 9 D "CHERO"</t>
  </si>
  <si>
    <t>Descolmatacion del canal T - 8 I "LA COMPUERTA"</t>
  </si>
  <si>
    <t>Sincape</t>
  </si>
  <si>
    <t>Descolmatacion del canal T - 8 D "ZONA CHERO"</t>
  </si>
  <si>
    <t>Descolmatacion del canal T - 6 D "SINCAPE"</t>
  </si>
  <si>
    <t>Descolmatacion del canal lateral "LA ESPERANZA"</t>
  </si>
  <si>
    <t>la union</t>
  </si>
  <si>
    <t>Descolmatacion del canal lateral "LOS AQUINO"</t>
  </si>
  <si>
    <t>Descolmatacion del canal lateral "MARTINEZ MENDOZA"</t>
  </si>
  <si>
    <t>Descolmatacion del canal lateral "TOLOLO"</t>
  </si>
  <si>
    <t>Descolmatacion del canal lateral "LOS CHOCHES"</t>
  </si>
  <si>
    <t>Descolmatacion del canal lateral "VITE"</t>
  </si>
  <si>
    <t>Descolmatacion del canal lateral "VILLALTA"</t>
  </si>
  <si>
    <t>Descolmatacion del canal lateral "SAN JUAN IZQUIERDA"</t>
  </si>
  <si>
    <t>Descolmatacion del canal lateral "SAN JUAN DERECHO"</t>
  </si>
  <si>
    <t>Descolmatacion del canal lateral "OLIVARES"</t>
  </si>
  <si>
    <t>Descolmatacion del canal lateral "MARIA AUXILIADORA"</t>
  </si>
  <si>
    <t>Descolmatacion del canal lateral "MAQUINAS"</t>
  </si>
  <si>
    <t>Descolmatacion del canal lateral "NUEVA ESPERANZA"</t>
  </si>
  <si>
    <t>Descolmatacion del canal lateral "GALLO"</t>
  </si>
  <si>
    <t>Descolmatacion del canal lateral "EL COCO"</t>
  </si>
  <si>
    <t>Descolmatacion del canal lateral "ARTURO VEGA"</t>
  </si>
  <si>
    <t>Descolmatacion del canal lateral "LA QUEBRADA"</t>
  </si>
  <si>
    <t xml:space="preserve">Tambo Grande </t>
  </si>
  <si>
    <t>Lagrimas,  La Quebrada</t>
  </si>
  <si>
    <t>se saco</t>
  </si>
  <si>
    <t>ingreso</t>
  </si>
  <si>
    <t>8 millones</t>
  </si>
  <si>
    <t>drenes y canales piura ultimo cut</t>
  </si>
  <si>
    <t>canal yuscay</t>
  </si>
  <si>
    <t>canal tambo grande</t>
  </si>
  <si>
    <t>canal quiroz</t>
  </si>
  <si>
    <t xml:space="preserve"> lambayeque priorizado 23 +1</t>
  </si>
  <si>
    <t>54 ca</t>
  </si>
  <si>
    <t>Enrocado al volteo en el río Santa, margen izquierda, para protección de los sectores El Gallinazo - El Castillo, distrito de Chimbote, provincia del Santa, departamento de Ancash.</t>
  </si>
  <si>
    <t>El Gallinazo - El Castillo</t>
  </si>
  <si>
    <t xml:space="preserve">PLIEGO </t>
  </si>
  <si>
    <t>UNIDAD EJECUTORA</t>
  </si>
  <si>
    <t>ACTIVIDAD</t>
  </si>
  <si>
    <t>2.3 Bienes y Servicios</t>
  </si>
  <si>
    <t>GASTO CORRIENTE</t>
  </si>
  <si>
    <t>037 MINISTERIO DE VIVIENDA, CONSTRUCCION Y SANEAMIENTO</t>
  </si>
  <si>
    <t>FUENTE DE FINANCIAMIENTO: 1 RECURSOS ORDINARIOS</t>
  </si>
  <si>
    <t>2.5 Otros Gastos</t>
  </si>
  <si>
    <t xml:space="preserve">0111 APOYO AL HABITAT RURAL </t>
  </si>
  <si>
    <t xml:space="preserve">3000001 ACCIONES COMUNES
</t>
  </si>
  <si>
    <t>5000276 GESTION DEL PROGRAMA</t>
  </si>
  <si>
    <t>3000674 FAMILIAS ACCEDEN A VIVIENDAS MEJORADAS</t>
  </si>
  <si>
    <t>5004351 IDENTIFICACION Y SELECCION DE FAMILIAS BENEFICIARIAS</t>
  </si>
  <si>
    <t>5005105 MEJORAMIENTO DE VIVIENDAS RURALES</t>
  </si>
  <si>
    <t>5005106 CAPACITACION TECNICA DE MANO DE OBRA PARA EL MEJORAMIENTO DE VIVIENDAS</t>
  </si>
  <si>
    <t>001 MINISTERIO DE VIVIENDA CONSTRUCCION Y SANEAMIENTO - ADMINISTRACION GENERAL</t>
  </si>
  <si>
    <t>211 ORGANISMO DE FORMALIZACION DE LA PROPIEDAD INFORMAL</t>
  </si>
  <si>
    <t>001 ORGANISMO DE FORMALIZACION DE LA PROPIEDAD INFORMAL - COFOPRI</t>
  </si>
  <si>
    <t>Anexo N° 01
“Crédito Suplementario a favor de pliegos del Gobierno Nacional”</t>
  </si>
  <si>
    <t>(En Soles)</t>
  </si>
  <si>
    <t>9002 ASIGNACIONES PRESUPUESTARIAS QUE NO RESULTAN EN PRODUCTOS</t>
  </si>
  <si>
    <t>GENÉRICA DE GASTO: 2.6 ADQUISICIÓN DE ACTIVOS NO FINANCIEROS</t>
  </si>
  <si>
    <t>CATEGORIA
PRESUPUESTAL</t>
  </si>
  <si>
    <t>PROYECTO</t>
  </si>
  <si>
    <t>443 GOBIERNO REGIONAL DEL DEPARTAMENTO DE AREQUIPA</t>
  </si>
  <si>
    <t>463 GOBIERNO REGIONAL DEL DEPARTAMENTO DE LIMA</t>
  </si>
  <si>
    <t>451 GOBIERNO REGIONAL DEL DEPARTAMENTO DE LA LIBERTAD</t>
  </si>
  <si>
    <t>2380557 MEJORAMIENTO Y RECUPERACION DEL SERVICIO DE TRANSITABILIDAD DE LA VÍA RURAL AR-603 Y AR-606, DISTRITO DE PAMPAMARCA Y HUAYNACOTAS, PROVINCIA LA UNIÓN – REGIÓN AREQUIPA</t>
  </si>
  <si>
    <t>2406476 MEJORAMIENTO DEL SERVICIO DE TRANSITABILIDAD VEHICULAR EN EL CAMINO VECINAL AR-636, KM 0+000 HASTA KM 9+200, EN EMP. AR-106 (DV. HUAMI- PAMPACHACRA) - DISTRITO DE VIRACO - PROVINCIA DE CASTILLA - REGIÓN AREQUIPA</t>
  </si>
  <si>
    <t>2407520 MEJORAMIENTO DEL SERVICIO DE TRANSITABILIDAD VEHICULAR EN LA VIA DEPARTAMENTAL AR-107, KM 0+000 HASTA KM 17+859, PAMPACOLCA - DV. TAGRE TIPAN - DISTRITO DE PAMPACOLCA - PROVINCIA DE CASTILLA - DEPARTAMENTO DE AREQUIPA</t>
  </si>
  <si>
    <t>2406486 MEJORAMIENTO SERVICIO DE TRANSITABILIDAD VEHICULAR EN EL CAMINO VECINAL AREQUIPA EMP. AR. 105 - . TRAMO 0+000 A 4+560 ANEXO CAHUANA - DISTRITO DE ALCA - PROVINCIA DE LA UNION - REGIÓN AREQUIPA</t>
  </si>
  <si>
    <t>2408853 MEJORAMIENTO DEL SERVICIO DE TRANSITABILIDAD VEHICULAR DE LA VÍA VECINAL AR 817 TRAMO NUEVA MEJÍA – ENSENADA KM 2+260 AL KM 9+260 DISTRITO DE DEAN VALDIVIA - PROVINCIA DE ISLAY - DEPARTAMENTO DE AREQUIPA</t>
  </si>
  <si>
    <t>2406518 MEJORAMIENTO DEL SERVICIO DE TRANSITABILIDAD VEHICULAR VIA VECINAL AR-828, KM 0+000 HASTA KM 4+340, EMP. PE 1SD-EL FRISCO-PE 1SD , - DISTRITO DE DEAN VALDIVIA - PROVINCIA DE ISLAY - DEPARTAMENTO DE AREQUIPA</t>
  </si>
  <si>
    <t>2408641 MEJORAMIENTO DEL SERVICIO DE TRANSITABILIDAD VEHICULAR EN EL TRAMO 2-358 CALLE PRINCIPAL S/N DESDE EL ARCO DE POCSI HASTA EL INICIO DE TROCHA , - DISTRITO DE POCSI - PROVINCIA DE AREQUIPA - DEPARTAMENTO DE AREQUIPA</t>
  </si>
  <si>
    <t>2323498 CREACION DEL PUENTE POSANCA EN LA CARRETERA SANTA ROSA DE QUIVES - ARAHUAY KM. 4+00 QUEBRADA POSANCA, DISTRITO DE ARAHUAY - CANTA - LIMA</t>
  </si>
  <si>
    <t>2400100 MEJORAMIENTO DEL SERVICIO DE TRANSITABILIDAD DE LA AV. PROLONGACIÓN CÉSAR VALLEJO TRAMO AV. FÁTIMA-AV. HUAMÁN, DISTRITO DE VICTOR LARCO HERRERA - PROVINCIA DE TRUJILLO - REGIÓN LA LIBERTAD</t>
  </si>
  <si>
    <t>0148 REDUCCION DEL TIEMPO, INSEGURIDAD Y COSTO AMBIENTAL EN EL TRANSPORTE URBANO</t>
  </si>
  <si>
    <t>001 SEDE LIMA</t>
  </si>
  <si>
    <t>0138 REDUCCION DEL COSTO, TIEMPO E INSEGURIDAD EN EL SISTEMA DE TRANSPORTE</t>
  </si>
  <si>
    <t>2202426 MEJORAMIENTO DE PISTAS Y VEREDAS EN LA LOCALIDAD DE SIHUAS, PROVINCIA DE SIHUAS - ANCASH</t>
  </si>
  <si>
    <t xml:space="preserve"> </t>
  </si>
  <si>
    <t>2409006 MEJORAMIENTO DEL SERVICIO DE TRANSITABILIDAD PEATONAL EN EL SECTOR CARMEN ALTO, BARRIO HUAYUMACA DE LA CIUDAD DE CABANA - DISTRITO DE CABANA - PROVINCIA DE PALLASCA - DEPARTAMENTO DE ANCASH</t>
  </si>
  <si>
    <t>2408903 MEJORAMIENTO DE LOS SERVICIOS DE TRANSITABILIDAD VEHICULAR EN LA SUBIDA AL CEMENTERIO DE LA CIUDAD DE CABANA - DISTRITO DE CABANA - PROVINCIA DE PALLASCA - DEPARTAMENTO DE ANCASH</t>
  </si>
  <si>
    <t>2409008 MEJORAMIENTO DEL SERVICIO DE TRANSITABILIDAD VEHICULAR Y PEATONAL DE LA AV. CENTENARIO, BARRIO PACCHAMACA DE LA CIUDAD DE CABANA - DISTRITO DE CABANA - PROVINCIA DE PALLASCA - DEPARTAMENTO DE ANCASH</t>
  </si>
  <si>
    <t>2408905 MEJORAMIENTO DE LA TRANSITABILIDAD VEHICULAR Y PEATONAL EN EL JR. CONCEPCION, BARRIO HUAYMACA, CIUDAD DE CABANA - DISTRITO DE CABANA - PROVINCIA DE PALLASCA - DEPARTAMENTO DE ANCASH</t>
  </si>
  <si>
    <t>2409004 RECUPERACION DE LA PAVIMENTACION EN EL JR. MERCADERES DE LA CIUDAD DE CABANA - DISTRITO DE CABANA - PROVINCIA DE PALLASCA - DEPARTAMENTO DE ANCASH</t>
  </si>
  <si>
    <t>2408917 MEJORAMIENTO DE LOS SERVICIOS DE TRANSITABILIDAD VEHICULAR Y PEATONAL EN EL JR. LAS ANIMAS TRAMO COSTADO DEL ESTADIO MUNICIPAL DE LA CIUDAD DE CABANA - DISTRITO DE CABANA - PROVINCIA DE PALLASCA - DEPARTAMENTO DE ANCASH</t>
  </si>
  <si>
    <t>2408909 MEJORAMIENTO DE LA TRANSITABILIDAD VEHICULAR Y PEATONAL EN LA SUBIDA AL INSTITUTO PASAJE PUSHAGIDA DE LA CIUDAD DE CABANA - DISTRITO DE CABANA - PROVINCIA DE PALLASCA - DEPARTAMENTO DE ANCASH</t>
  </si>
  <si>
    <t>2421716 RENOVACIÓN DE CANAL DE RIEGO; EN EL(LA) CANAL RAMIREZ, DISTRITO DE NEPEÑA, PROVINCIA SANTA, DEPARTAMENTO ANCASH</t>
  </si>
  <si>
    <t>2422443 REPARACIÓN DE CANAL DE RIEGO; EN EL(LA) CIRHUELAR EN EL SECTOR EL CIRHUELAR DISTRITO DE CASMA, PROVINCIA CASMA, DEPARTAMENTO ANCASH</t>
  </si>
  <si>
    <t>2407780 MEJORAMIENTO Y REHABILITACION DEL CAMINO VECINAL - 23.13 KM EN SACSAMARCA-PALLCCA-DESVIO COLCABAMBA - DISTRITO DE SACSAMARCA - PROVINCIA DE HUANCA SANCOS - DEPARTAMENTO DE AYACUCHO</t>
  </si>
  <si>
    <t>2403748 MEJORAMIENTO DEL TRAMO 2-1193 PUENTE OMATINCO DESDE JR. DE LA UNION HASTA AV. ALAMEDA DE LA LOCALIDAD DE OYOLO CENTRO POBLADO DE OYOLO - DISTRITO DE OYOLO - PROVINCIA DE PAUCAR DEL SARA SARA - REGIÓN AYACUCHO</t>
  </si>
  <si>
    <t>2403766 MEJORAMIENTO DEL TRAMO 2-1177 PUENTE DE CALLE AGACETA DESDE CALLE AGACETA HASTA AV. ALAMEDA DE LA LOCALIDAD DE OYOLO CENTRO POBLADO DE OYOLO - DISTRITO DE OYOLO - PROVINCIA DE PAUCAR DEL SARA SARA - REGIÓN AYACUCHO</t>
  </si>
  <si>
    <t>2421971 REPARACIÓN DE LOSA DE PAVIMENTO; EN EL(LA) CALLE 02 DE ENERO, CALLE AMAZONAS, CALLE CARLOS FISHER, CALLE ELEUTERIO DELGADO, CALLE CASTRO ALFARO, CALLE RAMON CASTILLA, JIRON CUTERVO, PASAJE ALVA EN LA LOCALIDAD SOCOTA, DISTRITO DE SOCOTA, PROVINCIA CUTERVO, DEPARTAMENTO CAJAMARCA</t>
  </si>
  <si>
    <t>2411300 REPARACIÓN DE VIAS URBANAS; EN EL(LA) , CALLES JOSE OLAYA CUADRA 1-2-3, SAN JUAN CUADRA 3 Y CAJAMARCA CUADRA 1-2 DISTRITO DE CHIRINOS, PROVINCIA SAN IGNACIO, DEPARTAMENTO CAJAMARCA</t>
  </si>
  <si>
    <t>2404004 MEJORAMIENTO DEL SERVICIO DE TRANSITABILIDAD VEHICULAR Y PEATONAL DE LA LOCALIDAD DE CHUPAMARCA CENTRO POBLADO DE CHUPAMARCA - DISTRITO DE CHUPAMARCA - PROVINCIA DE CASTROVIRREYNA - REGION HUANCAVELICA</t>
  </si>
  <si>
    <t>2422034 RENOVACIÓN DE CUARTO DE BAÑO; EN EL(LA) LOCALIDAD HUARANGAL DISTRITO DE LLIPATA, PROVINCIA PALPA, DEPARTAMENTO ICA</t>
  </si>
  <si>
    <t>2408813 MEJORAMIENTO DE 57 KM DE LOS CAMINOS VECINALES TRAMO I. SANTIAGO DE CHALLAS-HUAGANTO - LA VICTORIA - POCPOS, TRAMO II. HUAGANTO-LA VICTORIA - VILLA FLORIDA- CUYPIRMARCA. TRAMO III. LA VICTORIA-HUANCHAY 7 LOCALIDADES DEL DISTRITO DE SANTIAGO DE CHALLAS - PROVINCIA DE PATAZ - DEPARTAMENTO DE LA LIBERTAD</t>
  </si>
  <si>
    <t>2407240 REPARACIÓN DE CARRETERAS DE ACCESO; EN EL(LA) REHABILITACION DE LA TROCHA CARROZABLE INGRESO AL CENTRO POBLADO SALAMANCA EN LA LOCALIDAD SALAMANCA, DISTRITO DE MAGDALENA DE CAO, PROVINCIA ASCOPE, DEPARTAMENTO LA LIBERTAD</t>
  </si>
  <si>
    <t>2410566 REPARACIÓN DE ABASTECIMIENTO DE AGUA, COLECTOR PRIMARIO Y LAGUNA DE TRATAMIENTO DE AGUAS RESIDUALES; EN EL(LA) SISTEMA DE SANEAMIENTO BÁSICO EN LA LOCALIDAD HUANCASPATA, DISTRITO DE HUANCASPATA, PROVINCIA PATAZ, DEPARTAMENTO LA LIBERTAD</t>
  </si>
  <si>
    <t>2314255 MEJORAMIENTO DEL CAMINO VECINAL CRUCE DE LA VIA LA OTRA BANDA - CC. PP SAN RAFAEL, DISTRITO DE SANA - CHICLAYO - LAMBAYEQUE</t>
  </si>
  <si>
    <t>2400239 REPARACIÓN DE VIAS VECINALES; EN EL(LA) CAMINO VECINAL CHURIN - CURAY EN LA LOCALIDAD CHURIN, DISTRITO DE PACHANGARA, PROVINCIA OYON, DEPARTAMENTO LIMA</t>
  </si>
  <si>
    <t>2422865 RENOVACIÓN DE CAPTACIÓN SUPERFICIAL DE AGUA; EN EL(LA) BOCATOMA HUARACNIN - QUINQUERA EN LA LOCALIDAD QUINQUERA, DISTRITO DE IHUARI, PROVINCIA HUARAL, DEPARTAMENTO LIMA</t>
  </si>
  <si>
    <t>2413273 REPARACIÓN DE ABASTECIMIENTO DE AGUA; EN EL(LA) SISTEMA DE AGUA POTABLE EN LA LOCALIDAD AIZA, DISTRITO DE TUPE, PROVINCIA YAUYOS, DEPARTAMENTO LIMA</t>
  </si>
  <si>
    <t>2410576 REPARACIÓN DE ABASTECIMIENTO DE AGUA; EN EL(LA) SISTEMA DE AGUA POTABLE EN LA LOCALIDAD TUPE, DISTRITO DE TUPE, PROVINCIA YAUYOS, DEPARTAMENTO LIMA</t>
  </si>
  <si>
    <t>2413166 REPARACIÓN DE ABASTECIMIENTO DE AGUA; EN EL(LA) SISTEMA DE AGUA POTABLE EN LA LOCALIDAD COLCA, DISTRITO DE TUPE, PROVINCIA YAUYOS, DEPARTAMENTO LIMA</t>
  </si>
  <si>
    <t>2421580 REPARACIÓN DE CANAL DE RIEGO; EN EL(LA) CHACRA ALTA BAJA EN EL SECTOR DE SISICAYA (PROGRESIVA 0+000 - 0+100) DISTRITO DE ANTIOQUIA, PROVINCIA HUAROCHIRI, DEPARTAMENTO LIMA</t>
  </si>
  <si>
    <t>2421581 REPARACIÓN DE CANAL DE RIEGO; EN EL(LA) CHACRA DOLORES EN EL SECTOR DE SISICAYA (PROGRESIVA 0+000 - 0+100) DISTRITO DE ANTIOQUIA, PROVINCIA HUAROCHIRI, DEPARTAMENTO LIMA</t>
  </si>
  <si>
    <t>2421591 REPARACIÓN DE CANAL DE RIEGO; EN EL(LA) SAN MARTIN EN EL SECTOR DE SISICAYA (PROGRESIVA 0+000 - 0+300) DISTRITO DE ANTIOQUIA, PROVINCIA HUAROCHIRI, DEPARTAMENTO LIMA</t>
  </si>
  <si>
    <t>2421586 REPARACIÓN DE CANAL DE RIEGO; EN EL(LA) NIEVE NIEVE EN EL SECTOR DE SISICAYA (PROGRESIVA 0+000 - 0+500) DISTRITO DE ANTIOQUIA, PROVINCIA HUAROCHIRI, DEPARTAMENTO LIMA</t>
  </si>
  <si>
    <t>2421573 REPARACIÓN DE CANAL DE RIEGO; EN EL(LA) BALCONCILLO LA PALMA EN EL SECTOR DE SISICAYA (PROGRESIVA 0+000 - 0+100) DISTRITO DE ANTIOQUIA, PROVINCIA HUAROCHIRI, DEPARTAMENTO LIMA</t>
  </si>
  <si>
    <t>2421592 REPARACIÓN DE CANAL DE RIEGO; EN EL(LA) SISICAYA ALTA EN EL SECTOR DE SISICAYA (PROGRESIVA 0+000 - 0+300) DISTRITO DE ANTIOQUIA, PROVINCIA HUAROCHIRI, DEPARTAMENTO LIMA</t>
  </si>
  <si>
    <t>2421571 REPARACIÓN DE CANAL DE RIEGO; EN EL(LA) ANTIOQUIA ANTAPUCRO ALTO EN EL SECTOR DE SISICAYA (PROGRESIVA 0+000 - 0+100) DISTRITO DE ANTIOQUIA, PROVINCIA HUAROCHIRI, DEPARTAMENTO LIMA</t>
  </si>
  <si>
    <t>2421572 REPARACIÓN DE CANAL DE RIEGO; EN EL(LA) ANTAPUCRO BAJO EN EL SECTOR DE SISICAYA (PROGRESIVA 0+000 - 0+100) DISTRITO DE ANTIOQUIA, PROVINCIA HUAROCHIRI, DEPARTAMENTO LIMA</t>
  </si>
  <si>
    <t>2421582 REPARACIÓN DE CANAL DE RIEGO; EN EL(LA) CHILLACO BAJO EN EL SECTOR DE ANTIOQUIA (PROGRESIVA 0+000 - 0+050) DISTRITO DE ANTIOQUIA, PROVINCIA HUAROCHIRI, DEPARTAMENTO LIMA</t>
  </si>
  <si>
    <t>2421589 REPARACIÓN DE CANAL DE RIEGO; EN EL(LA) PALMA BAJA EN EL SECTOR DE ANTIOQUIA (PROGRESIVA 0+000 - 0+200) DISTRITO DE ANTIOQUIA, PROVINCIA HUAROCHIRI, DEPARTAMENTO LIMA</t>
  </si>
  <si>
    <t>2421588 REPARACIÓN DE CANAL DE RIEGO; EN EL(LA) PALMA ALTA EN EL SECTOR DE ANTIOQUIA (PROGRESIVA 0+000 - 0+200) DISTRITO DE ANTIOQUIA, PROVINCIA HUAROCHIRI, DEPARTAMENTO LIMA</t>
  </si>
  <si>
    <t>2421583 REPARACIÓN DE CANAL DE RIEGO; EN EL(LA) CHUQUICHAQUI EN EL SECTOR DE ANTIOQUIA (PROGRESIVA 0+000 - 0+300) DISTRITO DE ANTIOQUIA, PROVINCIA HUAROCHIRI, DEPARTAMENTO LIMA</t>
  </si>
  <si>
    <t>2421584 REPARACIÓN DE CANAL DE RIEGO; EN EL(LA) COCHAHUAYCO EN EL SECTOR DE ANTIOQUIA (PROGRESIVA 0+000 - 0+100) DISTRITO DE ANTIOQUIA, PROVINCIA HUAROCHIRI, DEPARTAMENTO LIMA</t>
  </si>
  <si>
    <t>2421585 REPARACIÓN DE CANAL DE RIEGO; EN EL(LA) LUCUMINE ALTO - LUCUMINE BAJO EN EL SECTOR DE ANTIOQUIA (PROGRESIVA 0+000 DISTRITO DE ANTIOQUIA, PROVINCIA HUAROCHIRI, DEPARTAMENTO LIMA</t>
  </si>
  <si>
    <t>2421587 REPARACIÓN DE CANAL DE RIEGO; EN EL(LA) PALMA ALTA NUEVA EN EL SECTOR DE ANTIOQUIA (PROGRESIVA 0+000 - 0+100) DISTRITO DE ANTIOQUIA, PROVINCIA HUAROCHIRI, DEPARTAMENTO LIMA</t>
  </si>
  <si>
    <t>2421590 REPARACIÓN DE CANAL DE RIEGO; EN EL(LA) PRINCIPAL ANTIOQUIA EN EL SECTOR DE ANTIOQUIA (PROGRESIVA 0+000 - 0+100) DISTRITO DE ANTIOQUIA, PROVINCIA HUAROCHIRI, DEPARTAMENTO LIMA</t>
  </si>
  <si>
    <t>2406341 RECUPERACION DE LAS VEREDAS PEATONALES EN EL AREA URBANA DE INAHUAYA (A=6.00), DISTRITO DE INAHUAYA, PROVINCIA DE UCAYALI, REGION LORETO CENTRO POBLADO DE INAHUAYA - DISTRITO DE INAHUAYA - PROVINCIA DE UCAYALI - REGIÓN LORETO</t>
  </si>
  <si>
    <t>2408657 CREACION EL PUENTE SOBRE LA QUEBRADA LA ONDA DEL CASERÍO VAQUERIA - DISTRITO DE CANCHAQUE - PROVINCIA DE HUANCABAMBA - DEPARTAMENTO DE PIURA</t>
  </si>
  <si>
    <t>2379167 REHABILITACION DE LOSAS DE CONCRETO EN EL CANAL VIA CIENEGUILLO Y COLA DEL ALACRAN, DISTRITO DE SULLANA, PROVINCIA DE SULLANA – PIURA</t>
  </si>
  <si>
    <t>2300815 MEJORAMIENTO DEL SERVICIO DE TRANSITABILIDAD DE LAS CALLES; BELAUNDE TERRY, PROGRESO, HILDEBRANDO CASTRO POZO, SANCHEZ CERRO, RAMON CASTILLA, JUAN VELASCO ALVARADO, JUAN PABLO II Y PJE. SAN PABLO DE LA CIUDAD DE PAIMAS, DISTRITO DE PAIMAS - AYABACA - PIURA</t>
  </si>
  <si>
    <t>2291390 MEJORAMIENTO DEL CAMINO VECINAL DEL TRAMO PISCAN BAJO HASTA EL CASERIO DE NANGAY, DISTRITO DE YAMANGO - MORROPON - PIURA</t>
  </si>
  <si>
    <t>2421238 REPARACIÓN DE VIAS VECINALES; EN EL(LA) RUTA QUIRPON, SAN JACINTO, SIMIRIS (14 KM) DISTRITO DE SANTO DOMINGO, PROVINCIA MORROPON, DEPARTAMENTO PIURA</t>
  </si>
  <si>
    <t>021901 MUNICIPALIDAD PROVINCIAL DE SIHUAS</t>
  </si>
  <si>
    <t>021806 MUNICIPALIDAD DISTRITAL DE NEPEÑA</t>
  </si>
  <si>
    <t>020801 MUNICIPALIDAD PROVINCIAL DE CASMA</t>
  </si>
  <si>
    <t>050303 MUNICIPALIDAD DISTRITAL DE SACSAMARCA</t>
  </si>
  <si>
    <t>050806 MUNICIPALIDAD DISTRITAL DE OYOLO</t>
  </si>
  <si>
    <t>051002 MUNICIPALIDAD DISTRITAL DE ALCAMENCA</t>
  </si>
  <si>
    <t>050606 MUNICIPALIDAD DISTRITAL DE CHIPAO</t>
  </si>
  <si>
    <t>2423873 RECUPERACION DEL SERVICIO DE TRANSITABILIDAD EN LOS TRAMOS 2-69 AVENIDA DISTRITO ALCAMENCA, TRAMO 2-409 CALLE CORONEL VICTOR FAJARDO Y EL TRAMO 2-865 JIRON COLCA DE ALCAMENCA DEL DISTRITO DE ALCAMENCA - PROVINCIA DE VICTOR FAJARDO - DEPARTAMENTO DE AYACUCHO</t>
  </si>
  <si>
    <t>021501 MUNICIPALIDAD PROVINCIAL DE PALLASCA -CABANA</t>
  </si>
  <si>
    <t>060614 MUNICIPALIDAD DISTRITAL DE SOCOTA</t>
  </si>
  <si>
    <t>060902 MUNICIPALIDAD DISTRITAL DE CHIRINOS</t>
  </si>
  <si>
    <t>090405 MUNICIPALIDAD DISTRITAL DE CHUPAMARCA</t>
  </si>
  <si>
    <t>110402 MUNICIPALIDAD DISTRITAL DE LLIPATA</t>
  </si>
  <si>
    <t>110403 MUNICIPALIDAD DISTRITAL DE RIO GRANDE</t>
  </si>
  <si>
    <t>130811 MUNICIPALIDAD DISTRITAL DE SANTIAGO DE CHALLAS</t>
  </si>
  <si>
    <t>130204 MUNICIPALIDAD DISTRITAL DE MAGDALENA DE CAO</t>
  </si>
  <si>
    <t>130804 MUNICIPALIDAD DISTRITAL DE HUANCASPATA</t>
  </si>
  <si>
    <t>140115 MUNICIPALIDAD DISTRITAL DE SAÑA</t>
  </si>
  <si>
    <t>150906 MUNICIPALIDAD DISTRITAL DE PACHANGARA</t>
  </si>
  <si>
    <t>150606 MUNICIPALIDAD DISTRITAL DE IHUARI</t>
  </si>
  <si>
    <t>151031 MUNICIPALIDAD DISTRITAL DE TUPE</t>
  </si>
  <si>
    <t>150702 MUNICIPALIDAD DISTRITAL DE ANTIOQUIA</t>
  </si>
  <si>
    <t>160602 MUNICIPALIDAD DISTRITAL DE INAHUAYA</t>
  </si>
  <si>
    <t>200302 MUNICIPALIDAD DISTRITAL DE CANCHAQUE</t>
  </si>
  <si>
    <t>200601 MUNICIPALIDAD PROVINCIAL DE SULLANA</t>
  </si>
  <si>
    <t>200207 MUNICIPALIDAD DISTRITAL DE PAIMAS</t>
  </si>
  <si>
    <t>200410 MUNICIPALIDAD DISTRITAL DE YAMANGO</t>
  </si>
  <si>
    <t>200409 MUNICIPALIDAD DISTRITAL DE SANTO DOMINGO</t>
  </si>
  <si>
    <t>0042 APROVECHAMIENTO DE LOS RECURSOS HIDRICOS PARA USO AGRARIO</t>
  </si>
  <si>
    <t>0083 PROGRAMA NACIONAL DE
SANEAMIENTO RURAL</t>
  </si>
  <si>
    <t>2421575 REPARACIÓN DE CANAL DE RIEGO; EN EL(LA) CHACRA ALTA EN EL SECTOR DE SISICAYA (PROGRESIVA 0+000 - 0+100) DISTRITO DE ANTIOQUIA, PROVINCIA HUAROCHIRI, DEPARTAMENTO LIMA</t>
  </si>
  <si>
    <t>2421574 REPARACIÓN DE CANAL DE RIEGO; EN EL(LA) CANTURIA EN EL SECTOR DE SISICAYA (PROGRESIVA 0+000 - 0+100) DISTRITO DE ANTIOQUIA, PROVINCIA HUAROCHIRI, DEPARTAMENTO LIMA</t>
  </si>
  <si>
    <t>0083 PROGRAMA NACIONAL DE SANEAMIENTO RURAL</t>
  </si>
  <si>
    <t>2422036 RENOVACIÓN DE CUARTO DE BAÑO; EN EL(LA) LOCALIDAD DE LA VICTORIA DISTRITO DE LLIPATA, PROVINCIA PALPA, DEPARTAMENTO ICA</t>
  </si>
  <si>
    <t>2411217 REPARACIÓN DE CANAL DE RIEGO; EN EL(LA) PROGRESIVA 00+840 EN LA LOCALIDAD SANTA ROSA, DISTRITO DE RIO GRANDE, PROVINCIA PALPA, DEPARTAMENTO ICA</t>
  </si>
  <si>
    <t>2399308 REMODELACIÓN DE ABASTECIMIENTO DE AGUA EN EL(LA) SISTEMA DE AGUA POTABLE EN LA LOCALIDAD CHIPAO, DISTRITO DE CHIPAO, PROVINCIA LUCANAS, DEPARTAMENTO AYACUCHO</t>
  </si>
  <si>
    <t>0068 REDUCCION DE VULNERABILIDAD Y ATENCION DE EMERGENCIAS POR DESASTRES</t>
  </si>
  <si>
    <t>3000737 ESTUDIOS PARA LA ESTIMACION DEL RIESGO DE DESASTRES</t>
  </si>
  <si>
    <t>5005571 DESARROLLO DE ESTUDIOS PARA ESTABLECER EL RIESGO A NIVEL TERRITORIAL</t>
  </si>
  <si>
    <t>CATEGORIA PRESUPUESTAL</t>
  </si>
  <si>
    <t>013 MINISTERIO DE AGRICULTURA Y RIEGO</t>
  </si>
  <si>
    <t>006 PROGRAMA SUBSECTORIAL DE IRRIGACION - PSI</t>
  </si>
  <si>
    <t>2425378 REHABILITACIÓN DEL SERVICIO DE AGUA PARA RIEGO DEL CANAL LA PEÑA, DISTRITOS DE CORRALES, LA CRUZ Y SAN JACINTO, PROVINCIA DE TUMBES, DEPARTAMENTO DE TUMBES</t>
  </si>
  <si>
    <t>2425336  
REHABILITACIÓN DEL SERVICIO DE AGUA PARA RIEGO DEL CANAL MANZANARES DEL SECTOR BADO DE GARZAS - DISTRITO SAN JUAN DE BIGOTE, PROVINCIA DE MORROPÓN, DEPARTAMENTO DE PIURA</t>
  </si>
  <si>
    <t>2425346 REHABILITACIÓN DEL SERVICIO DE AGUA PARA RIEGO DEL CANAL CARRIZO EN LA LOCALIDAD PIEDRA BLANCA, DISTRITO SAN JUAN DE BIGOTE, PROVINCIA DE MORROPÓN, DEPARTAMENTO DE PIURA</t>
  </si>
  <si>
    <t>2425363 REHABILITACIÓN DEL SERVICIO DE AGUA PARA RIEGO DEL SECTOR T 31+600 VALLE DE LOS INCAS, DISTRITO TAMBOGRANDE, PROVINCIA PIURA, DEPARTAMENTO DE PIURA</t>
  </si>
  <si>
    <t>2425355 REHABILITACIÓN DEL SERVICIO DE AGUA PARA RIEGO DEL SECTOR M-MALINGAS DISTRITO TAMBOGRANDE, PROVINCIA PIURA, DEPARTAMENTO DE PIURA</t>
  </si>
  <si>
    <t>2425382 REHABILITACIÓN DEL SERVICIO DE AGUA PARA RIEGO DE LOS SECTORES SAN JUAN DE CURUMUY, CEREZAL, LA QUEBRADA, LAGRIMAS DE CURUMUY, OLIVARES Y SAN FERNANDO – DISTRITOS DE PIURA Y TAMBO GRANDE, PROVINCIA DE PIURA, DEPARTAMENTO PIURA</t>
  </si>
  <si>
    <t>2425379 REHABILITACIÓN DEL SERVICIO DE AGUA PARA RIEGO DEL CANAL CHASQUEROS EN LOS SECTORES MARAY CHICO, MARAY GRANDE Y TUNAL – DISTRITO DE LALAQUIZ, PROVINCIA DE HUANCABAMBA, DEPARTAMENTO PIURA</t>
  </si>
  <si>
    <t>2425386 REHABILITACIÓN DEL SERVICIO DE AGUA PARA RIEGO DEL CANAL TIERRA NEGRA, SECTOR TIERRAS AMARILLAS, DISTRITO DE SONDORILLO, PROVINCIA DE HUANCABAMBA, DEPARTAMENTO DE PIURA</t>
  </si>
  <si>
    <t>2425375 REHABILITACIÓN DEL SERVICIO DE AGUA PARA RIEGO DEL CANAL LATERAL NARIHUALA EN LOS SECTORES PEDREGAL Y SAN ERNESTO EN LOS DISTRITO DE CATACAOS Y CURA MORI, PROVINCIA PIURA, DEPARTAMENTO DE PIURA</t>
  </si>
  <si>
    <t>2425364 REHABILITACIÓN DEL SERVICIO DE AGUA PARA RIEGO DEL CANAL TAMBOGRANDE, SECTORES SANTA ROSA DE YARANCHE Y SAN FRANCISCO, DISTRITO TAMBOGRANDE, PROVINCIA DE PIURA, DEPARTAMENTO DE PIURA</t>
  </si>
  <si>
    <t>2425380 REHABILITACIÓN DEL SERVICIO DE AGUA PARA RIEGO DEL CANAL RAFAN LAGUNAS, DISTRITO DE LAGUNAS, PROVINCIA DE CHICLAYO, DEPARTAMENTO DE LAMBAYEQUE</t>
  </si>
  <si>
    <t>2425381 REHABILITACIÓN DEL SERVICIO DE AGUA PARA RIEGO DEL CANAL COJAL, SECTOR COJAL, DISTRITO DE CAYALTI, PROVINCIA DE CHICLAYO, DEPARTAMENTO DE LAMBAYEQUE</t>
  </si>
  <si>
    <t>2425373 REHABILITACIÓN DEL SERVICIO DE AGUA PARA RIEGO DEL CANAL CAMPANA, DISTRITO DE NUEVA ARICA, PROVINCIA DE CHICLAYO, DEPARTAMENTO DE LAMBAYEQUE</t>
  </si>
  <si>
    <t>2425358 REHABILITACION DEL SERVICIO DE AGUA PARA RIEGO DEL CANAL CULPÓN, DISTRITO DE NUEVA ARICA, PROVINCIA DE CHICLAYO Y DEPARTAMENTO DE LAMBAYEQUE</t>
  </si>
  <si>
    <t>2425365 REHABILITACION DEL SERVICIO DE AGUA PARA RIEGO DEL CANAL MONSEFU Y CANAL REQUE, DISTRITOS DE MONSEFU Y REQUE, PROVINCIA DE CHICLAYO Y DEPARTAMENTO DE LAMBAYEQUE</t>
  </si>
  <si>
    <t>2425367 REHABILITACIÓN SEL SERVICIO DE AGUA PARA RIEGO DEL CANAL MOCHUMI, DISTRITO MOCHUMI, PROVINCIA LAMBAYEQUE, DEPARTAMENTO DE LAMBAYEQUE</t>
  </si>
  <si>
    <t>2425338 REHABILITACIÓN DEL SERVICIO DE AGUA PARA RIEGO EN EL CANAL PAMPAS DE JAGUEY, LOCALIDAD DE COMPARTICIÓN, DISTRITO DE CHICAMA, PROVINCIA DE ASCOPE, DEPARTAMENTO DE LA LIBERTAD</t>
  </si>
  <si>
    <t>2425370 REHABILITACIÓN DEL SERVICIO DE AGUA PARA RIEGO DEL CANAL LOS RIELES, LOCALIDAD DE SINUPE, DISTRITO DE CASCAS, PROVINCIA DE GRAN CHIMU, DEPARTAMENTO DE LA LIBERTAD</t>
  </si>
  <si>
    <t>2425369 REHABILITACIÓN DEL SERVICIO DE AGUA PARA RIEGO DEL CANAL HUANCAY, EN EL CASERIO HUANCAY, DISTRITO DE MARMOT, PROVINCIA DE GRAN CHIMÚ - LA LIBERTAD.</t>
  </si>
  <si>
    <t>2425372 REHABILITACIÓN DEL SERVICIO DE AGUA PARA RIEGO DEL CANAL EL CHIRIMOYO, CASERÍO DEL PORVENIR, DISTRITO SAYAPULLO, PROVINCIA DE GRAN CHIMU, DEPARTAMENTO DE LA LIBERTAD</t>
  </si>
  <si>
    <t>2425360 REHABILITACIÓN DEL SERVICIO DE AGUA PARA RIEGO DEL CANAL EL CHORRO, CASERIO DEL SAUCE, DISTRITO DE SAYAPULLO, PROVINCIA DE GRAN CHIMU, DEPARTAMENTO DE LA LIBERTAD</t>
  </si>
  <si>
    <t>2425361 REHABILITACIÓN DEL SERVICIO DE AGUA PARA RIEGO DEL CANAL MOCHAN, LOCALIDAD DE SANTA ELENA, DISTRITO DE VIRU, PROVINCIA DE VIRU, DEPARTAMENTO LA LIBERTAD</t>
  </si>
  <si>
    <t>2425359 REHABILITACIÓN DEL SERVICIO DE AGUA PARA RIEGO DEL CANAL LA VENTA, DISTRITO DE SANTIAGO, PROVINCIA DE ICA, DEPARTAMENTO DE ICA</t>
  </si>
  <si>
    <t>2425356 REHABILITACIÓN DEL SERVICIO DE AGUA PARA RIEGO DEL CANAL HUACHINGA, SECTOR HUACHINGA, DISTRITO DE RICARDO PALMA, PROVINCIA DE HUAROCHIRI, DEPARTAMENTO DE LIMA</t>
  </si>
  <si>
    <t>2425354 REHABILITACIÓN DEL SERVICIO DE AGUA PARA RIEGO DEL CANAL TAMBO INGA, DISTRITO DE PACHACAMAC, PROVINCIA DE LIMA, DEPARTAMENTO DE LIMA</t>
  </si>
  <si>
    <t>036 MINISTERIO DE TRANSPORTES Y COMUNICACIONES</t>
  </si>
  <si>
    <t>007 PROVIAS NACIONAL</t>
  </si>
  <si>
    <t>2234985 REHABILITACION Y MEJORAMIENTO DE LA CARRETERA EMP. PE-1N J (DV. HUANCABAMBA) - BUENOS AIRES - SALITRAL - DV. CANCHAQUE - EMP. PE-3N - HUANCABAMBA, TRAMO: KM. 71+600 - HUANCABAMBA</t>
  </si>
  <si>
    <t>010 MINISTERIO DE EDUCACION</t>
  </si>
  <si>
    <t>108 PROGRAMA NACIONAL DE INFRAESTRUCTURA EDUCATIVA</t>
  </si>
  <si>
    <t>2425651 ADQUISICIÓN, TRANSPORTE, INSTALACIÓN Y PUESTA EN FUNCIONAMIENTO DE MÓDULOS PREFABRICADOS DE AULAS Y PARARRAYOS PARA LA CONTINUIDAD DEL SERVICIO PEDAGÓGICO EN 117 LOCALES ESCOLARES A NIVEL NACIONAL</t>
  </si>
  <si>
    <t>2425652 ADQUISICIÓN, TRANSPORTE, INSTALACIÓN Y PUESTA EN FUNCIONAMIENTO DE MÓDULOS PREFABRICADOS DE AULAS Y PARARRAYOS PARA LA CONTINUIDAD DEL SERVICIO PEDAGÓGICO EN 120 LOCALES ESCOLARES A NIVEL NACIONAL</t>
  </si>
  <si>
    <t>2425654 ADQUISICIÓN, TRANSPORTE, INSTALACIÓN Y PUESTA EN FUNCIONAMIENTO DE MÓDULOS PREFABRICADOS DE AULAS Y PARARRAYOS PARA LA CONTINUIDAD DEL SERVICIO PEDAGÓGICO EN 3 LOCALES ESCOLARES A NIVEL NACIONAL</t>
  </si>
  <si>
    <t>2425655 ADQUISICIÓN, TRANSPORTE, INSTALACIÓN Y PUESTA EN FUNCIONAMIENTO DE MÓDULO PREFABRICADO DE AULA Y PARARRAYOS PARA LA CONTINUIDAD DEL SERVICIO PEDAGÓGICO EN UN LOCAL ESCOLAR EN LA REGIÓN DE PIURA</t>
  </si>
  <si>
    <t>011 MINISTERIO DE SALUD</t>
  </si>
  <si>
    <t>125 PROGRAMA NACIONAL DE INVERSIONES EN SALUD</t>
  </si>
  <si>
    <t>2321591 MEJORAMIENTO DE LOS SERVICIOS DE SALUD EN EL ESTABLECIMIENTO DE SALUD -HOSPITAL DE APOYO CHULUCANAS DISTRITO DE CHULUCANAS, PROVINCIA DE MORROPÓN, DEPARTAMENTO DE PIURA</t>
  </si>
  <si>
    <t>PRODUCTO / PROYECTO</t>
  </si>
  <si>
    <t>001 SEDE AREQUIPA</t>
  </si>
  <si>
    <t>001 SEDE LA LIBERTAD</t>
  </si>
  <si>
    <t>GASTO DE
CAPITAL</t>
  </si>
  <si>
    <t>FUENTE DE FINANCIAMIENTO: 3. RECURSOS POR OPERACIONES OFICIALES DE CREDITO</t>
  </si>
  <si>
    <t>200114 MUNICIPALIDAD DISTRITAL DE TAMBO GRANDE</t>
  </si>
  <si>
    <t>2400368 MEJORAMIENTO DEL SERVICIO DE TRANSITABILIDAD ENTRE LA PROGRESIVA 0+000 HASTA LA PROGRESIVA 9+321 DE LOS CENTROS POBLADOS CP 02 COLERA, SAN MARTIN CP03, VALLECITO, 09 DE OCTUBRE Y CENTRO POBLADO DE CP11 - DISTRITO DE TAMBO GRANDE - PROVINCIA DE PIURA - REGIÓN PIURA</t>
  </si>
  <si>
    <t>2397603 MEJORAMIENTO DEL SERVICIO DE TRANSITABILIDAD ENTRE LA PROGRESIVA 0+000 HASTA LA PROGRESIVA 13+210 DE LOS CENTROS POBLADOS MANUEL SEOANE, SAN FRANCISCO, PAPAYO EL ALGARROBO Y CENTRO POBLADO DE NUEVO HORIZONTE - DISTRITO DE TAMBO GRANDE - PROVINCIA DE PIURA - REGIÓN PIURA</t>
  </si>
  <si>
    <t>2421372 MEJORAMIENTO DEL SERVICIO DE TRANSITABILIDAD EN EL TRAMO DE LA PROGRESIVA 0+000 HASTA LA PROGRESIVA 0+733.68 DEL OVALO EL CAMPESINA HASTA LA QUEBRADA CARNEROS ZONA URBANA TAMBO GRANDE - DISTRITO DE TAMBO GRANDE - PROVINCIA DE PIURA - DEPARTAMENTO DE PIURA</t>
  </si>
  <si>
    <t>2406804 RECUPERACION Y MEJORAMIENTO DEL CAMINO VECINAL DEL TRAMO: LOS PASAJES, NUEVO PROGRESO, NUEVA ESPERANZA - DISTRITO DE YAMANGO - PROVINCIA DE MORROPON - DEPARTAMENTO DE PIURA</t>
  </si>
  <si>
    <t>200308 MUNICIPALIDAD DISTRITAL DE SONDORILLO</t>
  </si>
  <si>
    <t>200405 MUNICIPALIDAD DISTRITAL DE MORROPON</t>
  </si>
  <si>
    <t xml:space="preserve">0138 REDUCCIÓN DEL COSTO, TIEMPO E INSEGURIDAD EN EL SISTEMA DE TRANSPORTE </t>
  </si>
  <si>
    <t xml:space="preserve">0148 REDUCCIÓN DEL COSTO, TIEMPO E INSEGURIDAD EN EL SISTEMA DE TRANSPORTE URBANO </t>
  </si>
  <si>
    <t>2408608 CREACION DE PUENTES SOBRE LAS QUEBRADAS PUSMALCA Y LOS CORRALES DEL CASERÍO HUABAL - DISTRITO DE CANCHAQUE - PROVINCIA DE HUANCABAMBA - DEPARTAMENTO DE PIURA</t>
  </si>
  <si>
    <t>2424588 RENOVACIÓN DE CARRETERAS DE ACCESO; EN EL(LA) EN EL CAMINO VECINAL TRONERAS-MANDORCILLO, EN LA LOCALIDAD MANDORCILLO, DISTRITO DE SONDORILLO, PROVINCIA HUANCABAMBA, DEPARTAMENTO PIURA</t>
  </si>
  <si>
    <t>2423992 RENOVACIÓN DE CARRETERAS DE ACCESO; EN EL(LA) CAMINO VECINAL VIRGEN DEL CARMEN,  DISTRITO DE SONDORILLO, PROVINCIA HUANCABAMBA, DEPARTAMENTO PIURA</t>
  </si>
  <si>
    <t>2421283 RECUPERACION SERVICIO DE TRANSITABILIDAD VEHICULAR DE 3.6 KM DE LOS CAMINOS VECINALES DE LAS RUTAS R200801 Y R200802 MIRAFLORES - DISTRITO DE BELLAVISTA DE LA UNION - PROVINCIA DE SECHURA - DEPARTAMENTO DE PIURA</t>
  </si>
  <si>
    <t>2422738 REPARACIÓN DE CARRETERAS DE ACCESO; EN EL(LA) REHABILITACIÓN DE TROCHA CARROZABLE FRANCO ALTO, SOLUMBRE, PORVENIR Y QUEBRADA DE LAS DAMAS DISTRITO DE MORROPON, PROVINCIA MORROPON, DEPARTAMENTO PIURA</t>
  </si>
  <si>
    <t>2415227 MEJORAMIENTO DEL SERVICIO DE TRANSITABILIDAD DEL ACCESO AL ALGARROBO REY ENTRE LA PROGRESIVA 0+000 HASTA LA PROGRESIVA 7+500 DEL CENTRO POBLADO CARRIZALILLO - DISTRITO DE TAMBO GRANDE - PROVINCIA DE PIURA - DEPARTAMENTO DE PIURA</t>
  </si>
  <si>
    <t>2105236 MEJORAMIENTO DE TROCHA CARROZABLE LOCUTO- DIOS NOS MIRE A NIVEL DE AFIRMADO ENTRE LA PROGRESIVA 0+000 HASTA LA PROGRESIVA 25+290 DE LA ZONA  MARGEN IZQUIERDA DEL, DISTRITO DE TAMBO GRANDE - PIURA - PIURA</t>
  </si>
  <si>
    <t>2397377 MEJORAMIENTO DEL SERVICIO DE TRANSITABILIDAD ENTRE LA PROGRESIVA 0+000 HASTA LA PROGRESIVA 13+320 DE LOS CENTROS POBLADOS MALINGAS, PUEBLO LIBRE, MONTEVERDE BAJO, MONTE VERDE ALTO Y CENTRO POBLADO DE LAS SALINAS - DISTRITO DE TAMBO GRANDE - PROVINCIA DE PIURA - REGIÓN PIURA</t>
  </si>
  <si>
    <t>2403541 RENOVACIÓN DE VIAS URBANAS; EN EL(LA) AVENIDA FÉLIX JARAMILLO DESDE PUENTE SANTA CRUZ HASTA AV. CIRCUNVALACIÓN AA. HH. EL OBRERO DISTRITO DE SULLANA, PROVINCIA SULLANA, DEPARTAMENTO PIURA</t>
  </si>
  <si>
    <t>2404207 RENOVACIÓN DE PISTA; EN EL(LA) TRANSVERSAL SAN MIGUEL DESDE PUENTE SANTA CRUZ HASTA CHAMPAGNAT AA.HH. SANCHEZ CERRO DISTRITO DE SULLANA, PROVINCIA SULLANA, DEPARTAMENTO PIURA</t>
  </si>
  <si>
    <t>2379736 REHABILITACION DEL SERVICIO DE TRANSITABILIDAD VEHICULAR DE LA CALLE SAN MATEO - SULLANA - PIURA</t>
  </si>
  <si>
    <t>2405450 RENOVACIÓN DE PISTA; EN EL(LA) CALLE JORGE CHÁVEZ, DESDE TRANSVERSAL CALLAO HASTA AVENIDA BRASIL AA.HH SANTA TERESITA DISTRITO DE SULLANA, PROVINCIA SULLANA, DEPARTAMENTO PIURA</t>
  </si>
  <si>
    <t>2404208 RENOVACIÓN DE PISTA; EN EL(LA) AVENIDA CHAMPAGNAT DESDE CARRETERA A TAMBOGRANDE HASTA AVENIDA SANTA ROSA AA.HH. SÁNCHEZ CERRO DISTRITO DE SULLANA, PROVINCIA SULLANA, DEPARTAMENTO PIURA</t>
  </si>
  <si>
    <t>2403917 RENOVACIÓN DE PISTA Y VEREDA; EN EL(LA) CALLE ESPINAR DESDE TRANSVERSAL TACNA HASTA TRANSVERSAL TUMBES DISTRITO DE SULLANA, PROVINCIA SULLANA, DEPARTAMENTO PIURA</t>
  </si>
  <si>
    <t>200501 MUNICIPALIDAD PROVINCIAL DE PAITA</t>
  </si>
  <si>
    <t>200115 MUNICIPALIDAD DISTRITAL VEINTISEIS DE OCTUBRE</t>
  </si>
  <si>
    <t>2402401 REPARACIÓN DE PISTA; EN EL(LA) MALECON JORGE CHAVEZ  DISTRITO DE PAITA, PROVINCIA PAITA, DEPARTAMENTO PIURA</t>
  </si>
  <si>
    <t>2402213 MEJORAMIENTO DE LA AV PEDRO RUIZ GALLO AAHH 13 DE JULIO - DISTRITO DE PAITA - PROVINCIA DE PAITA - REGIÓN PIURA</t>
  </si>
  <si>
    <t>2356160 CREACION VIA CANAL TRAMO UBICADO ENTRE EL A.H. PAREDES MACEDA Y A.H. CIUDAD DEL SOL, DESDE LA AV. GRAU HASTA EL DREN MALDONADO, CENTRO POBLADO DE SAN MART?ìN - DISTRITO DE VEINTISEIS DE OCTUBRE - PROVINCIA DE PIURA - REGIÓN PIURA</t>
  </si>
  <si>
    <t>2001621 ESTUDIOS DE PREINVERSIÓN</t>
  </si>
  <si>
    <t>200802 MUNICIPALIDAD DISTRITAL DE BELLAVISTA DE LA UNION</t>
  </si>
  <si>
    <t>Anexo N° 03
“Crédito Suplementario a favor de diversos Gobiernos Locales"</t>
  </si>
  <si>
    <t>Anexo N° 02
“Crédito Suplementario a favor de diversos Gobiernos Regionales"</t>
  </si>
  <si>
    <t>2.6 Adquisición de Activos No Financieros</t>
  </si>
  <si>
    <t>001 ADMINISTRACIÓN GENERAL</t>
  </si>
  <si>
    <t>3000131 CAMINO NACIONAL CON MANTENIMIENTO VIAL</t>
  </si>
  <si>
    <t>ANEXO 1</t>
  </si>
  <si>
    <t>ANEXO 2</t>
  </si>
  <si>
    <t>ANEXO 3</t>
  </si>
  <si>
    <t>FUENTE DE FINANCIAMIENTO</t>
  </si>
  <si>
    <t>1 RECURSOS ORDINARIOS</t>
  </si>
  <si>
    <t>3. RECURSOS POR OPERACIONES OFICIALES DE CREDITO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</si>
</sst>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_ * #,##0_ ;_ * \-#,##0_ ;_ * &quot;-&quot;??_ ;_ @_ "/>
    <numFmt numFmtId="167" formatCode="#,##0.0"/>
    <numFmt numFmtId="168" formatCode="#,##0;[Red]#,##0"/>
    <numFmt numFmtId="169" formatCode="0.000"/>
  </numFmts>
  <fonts count="30">
    <font>
      <sz val="11"/>
      <color theme="1"/>
      <name val="Calibri"/>
      <family val="2"/>
      <scheme val="minor"/>
    </font>
    <font>
      <sz val="10"/>
      <name val="Arial"/>
      <family val="2"/>
    </font>
    <font>
      <sz val="11"/>
      <color theme="1"/>
      <name val="Arial Narrow"/>
      <family val="2"/>
    </font>
    <font>
      <b/>
      <sz val="11"/>
      <color rgb="FF000000"/>
      <name val="Arial Narrow"/>
      <family val="2"/>
    </font>
    <font>
      <b/>
      <sz val="14"/>
      <color theme="1"/>
      <name val="Arial Narrow"/>
      <family val="2"/>
    </font>
    <font>
      <b/>
      <sz val="20"/>
      <color theme="1"/>
      <name val="Arial Narrow"/>
      <family val="2"/>
    </font>
    <font>
      <b/>
      <sz val="11"/>
      <color theme="1"/>
      <name val="Arial Narrow"/>
      <family val="2"/>
    </font>
    <font>
      <sz val="12"/>
      <color theme="1"/>
      <name val="Arial Narrow"/>
      <family val="2"/>
    </font>
    <font>
      <sz val="12"/>
      <color rgb="FF000000"/>
      <name val="Arial Narrow"/>
      <family val="2"/>
    </font>
    <font>
      <sz val="12"/>
      <color rgb="FFFF0000"/>
      <name val="Arial Narrow"/>
      <family val="2"/>
    </font>
    <font>
      <sz val="12"/>
      <name val="Arial Narrow"/>
      <family val="2"/>
    </font>
    <font>
      <sz val="14"/>
      <color theme="1"/>
      <name val="Arial Narrow"/>
      <family val="2"/>
    </font>
    <font>
      <sz val="10"/>
      <name val="Arial Narrow"/>
      <family val="2"/>
    </font>
    <font>
      <b/>
      <sz val="16"/>
      <color theme="1"/>
      <name val="Arial Narrow"/>
      <family val="2"/>
    </font>
    <font>
      <sz val="16"/>
      <color theme="1"/>
      <name val="Arial Narrow"/>
      <family val="2"/>
    </font>
    <font>
      <u val="singleAccounting"/>
      <sz val="12"/>
      <color rgb="FFFF0000"/>
      <name val="Arial Narrow"/>
      <family val="2"/>
    </font>
    <font>
      <sz val="12"/>
      <color theme="1"/>
      <name val="Calibri"/>
      <family val="2"/>
      <scheme val="minor"/>
    </font>
    <font>
      <sz val="11"/>
      <color theme="1"/>
      <name val="Arial"/>
      <family val="2"/>
    </font>
    <font>
      <b/>
      <sz val="11"/>
      <name val="Calibri Light"/>
      <family val="2"/>
    </font>
    <font>
      <b/>
      <sz val="11"/>
      <color theme="1"/>
      <name val="Calibri"/>
      <family val="2"/>
      <scheme val="minor"/>
    </font>
    <font>
      <sz val="14"/>
      <name val="Arial Narrow"/>
      <family val="2"/>
    </font>
    <font>
      <sz val="10"/>
      <color theme="1"/>
      <name val="Arial"/>
      <family val="2"/>
    </font>
    <font>
      <b/>
      <sz val="10"/>
      <color theme="1"/>
      <name val="Arial"/>
      <family val="2"/>
    </font>
    <font>
      <b/>
      <sz val="14"/>
      <color theme="1"/>
      <name val="Arial"/>
      <family val="2"/>
    </font>
    <font>
      <sz val="10"/>
      <color rgb="FF000000"/>
      <name val="Times New Roman"/>
      <family val="1"/>
    </font>
    <font>
      <b/>
      <sz val="10"/>
      <name val="Arial"/>
      <family val="2"/>
    </font>
    <font>
      <sz val="10"/>
      <color theme="1"/>
      <name val="Calibri"/>
      <family val="2"/>
      <scheme val="minor"/>
    </font>
    <font>
      <sz val="10"/>
      <color rgb="FFFF0000"/>
      <name val="Arial"/>
      <family val="2"/>
    </font>
    <font>
      <sz val="10"/>
      <color rgb="FF000000"/>
      <name val="Arial"/>
      <family val="2"/>
    </font>
    <font>
      <b/>
      <sz val="10"/>
      <color rgb="FF000000"/>
      <name val="Arial"/>
      <family val="2"/>
    </font>
  </fonts>
  <fills count="14">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39998000860214233"/>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2" tint="-0.09996999800205231"/>
        <bgColor indexed="64"/>
      </patternFill>
    </fill>
  </fills>
  <borders count="14">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style="thin"/>
    </border>
    <border>
      <left/>
      <right style="thin"/>
      <top style="thin"/>
      <bottom/>
    </border>
    <border>
      <left/>
      <right style="thin"/>
      <top style="thin"/>
      <bottom style="thin"/>
    </border>
    <border>
      <left/>
      <right style="thin"/>
      <top/>
      <bottom/>
    </border>
    <border>
      <left/>
      <right style="thin"/>
      <top/>
      <bottom style="thin"/>
    </border>
    <border>
      <left style="thin"/>
      <right/>
      <top/>
      <bottom/>
    </border>
    <border>
      <left/>
      <right/>
      <top/>
      <bottom style="thin"/>
    </border>
    <border>
      <left style="thin"/>
      <right/>
      <top style="thin"/>
      <bottom style="thin"/>
    </border>
    <border>
      <left/>
      <right/>
      <top style="thin"/>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 fillId="0" borderId="0">
      <alignment/>
      <protection/>
    </xf>
    <xf numFmtId="0" fontId="0" fillId="0" borderId="0">
      <alignment/>
      <protection/>
    </xf>
    <xf numFmtId="164" fontId="0" fillId="0" borderId="0" applyFont="0" applyFill="0" applyBorder="0" applyAlignment="0" applyProtection="0"/>
    <xf numFmtId="43" fontId="0" fillId="0" borderId="0" applyFont="0" applyFill="0" applyBorder="0" applyAlignment="0" applyProtection="0"/>
    <xf numFmtId="0" fontId="0" fillId="0" borderId="0">
      <alignment/>
      <protection/>
    </xf>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0" fontId="24" fillId="0" borderId="0">
      <alignment/>
      <protection/>
    </xf>
    <xf numFmtId="164" fontId="0" fillId="0" borderId="0" applyFont="0" applyFill="0" applyBorder="0" applyAlignment="0" applyProtection="0"/>
  </cellStyleXfs>
  <cellXfs count="382">
    <xf numFmtId="0" fontId="0" fillId="0" borderId="0" xfId="0"/>
    <xf numFmtId="0" fontId="2" fillId="2" borderId="0" xfId="0" applyFont="1" applyFill="1"/>
    <xf numFmtId="0" fontId="2" fillId="2" borderId="0" xfId="0" applyFont="1" applyFill="1" applyAlignment="1">
      <alignment horizontal="left"/>
    </xf>
    <xf numFmtId="0" fontId="2" fillId="2" borderId="0" xfId="0" applyFont="1" applyFill="1" applyAlignment="1">
      <alignment/>
    </xf>
    <xf numFmtId="3" fontId="2" fillId="2" borderId="0" xfId="0" applyNumberFormat="1" applyFont="1" applyFill="1"/>
    <xf numFmtId="0" fontId="2" fillId="0" borderId="0" xfId="0" applyFont="1"/>
    <xf numFmtId="0" fontId="6" fillId="2" borderId="0" xfId="0" applyFont="1" applyFill="1"/>
    <xf numFmtId="14" fontId="7" fillId="2" borderId="0" xfId="0" applyNumberFormat="1" applyFont="1" applyFill="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0" fontId="7" fillId="0" borderId="0" xfId="0" applyFont="1"/>
    <xf numFmtId="3" fontId="7" fillId="2" borderId="1" xfId="0" applyNumberFormat="1" applyFont="1" applyFill="1" applyBorder="1" applyAlignment="1">
      <alignment horizontal="right" vertical="center"/>
    </xf>
    <xf numFmtId="3" fontId="7"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right" vertical="center"/>
    </xf>
    <xf numFmtId="3" fontId="10" fillId="2" borderId="1" xfId="0" applyNumberFormat="1" applyFont="1" applyFill="1" applyBorder="1" applyAlignment="1">
      <alignment horizontal="right" vertical="center" wrapText="1"/>
    </xf>
    <xf numFmtId="0" fontId="10"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2"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3"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7" fillId="2" borderId="1" xfId="0" applyFont="1" applyFill="1" applyBorder="1" applyAlignment="1">
      <alignment wrapText="1"/>
    </xf>
    <xf numFmtId="0" fontId="7" fillId="2" borderId="1" xfId="0" applyFont="1" applyFill="1" applyBorder="1" applyAlignment="1">
      <alignment vertical="center" wrapText="1"/>
    </xf>
    <xf numFmtId="0" fontId="10" fillId="2" borderId="1" xfId="0" applyFont="1" applyFill="1" applyBorder="1" applyAlignment="1">
      <alignment vertical="center" wrapText="1"/>
    </xf>
    <xf numFmtId="1" fontId="7"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0" xfId="0" applyFont="1"/>
    <xf numFmtId="3" fontId="10"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center" vertical="center"/>
    </xf>
    <xf numFmtId="3" fontId="13" fillId="4" borderId="1" xfId="0" applyNumberFormat="1" applyFont="1" applyFill="1" applyBorder="1" applyAlignment="1">
      <alignment horizontal="center" vertical="center" wrapText="1"/>
    </xf>
    <xf numFmtId="3" fontId="13" fillId="4" borderId="1" xfId="0" applyNumberFormat="1" applyFont="1" applyFill="1" applyBorder="1" applyAlignment="1">
      <alignment horizontal="right" vertical="center" wrapText="1"/>
    </xf>
    <xf numFmtId="0" fontId="14" fillId="4" borderId="1" xfId="0" applyFont="1" applyFill="1" applyBorder="1" applyAlignment="1">
      <alignment vertical="center" wrapText="1"/>
    </xf>
    <xf numFmtId="0" fontId="2" fillId="0" borderId="0" xfId="0" applyFont="1" applyAlignment="1">
      <alignment horizontal="left"/>
    </xf>
    <xf numFmtId="0" fontId="2" fillId="0" borderId="0" xfId="0" applyFont="1" applyAlignment="1">
      <alignment/>
    </xf>
    <xf numFmtId="3" fontId="2" fillId="0" borderId="0" xfId="0" applyNumberFormat="1" applyFont="1"/>
    <xf numFmtId="2" fontId="10" fillId="0"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center" vertical="center"/>
    </xf>
    <xf numFmtId="0" fontId="7" fillId="2" borderId="0" xfId="0" applyFont="1" applyFill="1"/>
    <xf numFmtId="166" fontId="9" fillId="2" borderId="0" xfId="0" applyNumberFormat="1" applyFont="1" applyFill="1"/>
    <xf numFmtId="0" fontId="9" fillId="2" borderId="0" xfId="0" applyFont="1" applyFill="1"/>
    <xf numFmtId="164" fontId="15" fillId="2" borderId="0" xfId="0" applyNumberFormat="1" applyFont="1" applyFill="1"/>
    <xf numFmtId="0" fontId="7" fillId="2" borderId="1" xfId="0" applyFont="1" applyFill="1" applyBorder="1" applyAlignment="1">
      <alignment horizontal="center"/>
    </xf>
    <xf numFmtId="165" fontId="10" fillId="2" borderId="1" xfId="0" applyNumberFormat="1"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4" fontId="7" fillId="2" borderId="1" xfId="0" applyNumberFormat="1" applyFont="1" applyFill="1" applyBorder="1" applyAlignment="1">
      <alignment horizontal="left" vertical="center" wrapText="1"/>
    </xf>
    <xf numFmtId="4" fontId="10"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left" vertical="center" wrapText="1"/>
    </xf>
    <xf numFmtId="4" fontId="10" fillId="2" borderId="1" xfId="0" applyNumberFormat="1" applyFont="1" applyFill="1" applyBorder="1" applyAlignment="1">
      <alignment horizontal="left" vertical="center" wrapText="1"/>
    </xf>
    <xf numFmtId="0" fontId="10" fillId="2" borderId="1" xfId="0" applyFont="1" applyFill="1" applyBorder="1" applyAlignment="1">
      <alignment horizontal="justify" vertical="center" wrapText="1"/>
    </xf>
    <xf numFmtId="3" fontId="7" fillId="2" borderId="1" xfId="0" applyNumberFormat="1" applyFont="1" applyFill="1" applyBorder="1" applyAlignment="1">
      <alignment horizontal="right" vertical="center" wrapText="1"/>
    </xf>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0" fontId="9" fillId="2" borderId="2" xfId="0" applyFont="1" applyFill="1" applyBorder="1" applyAlignment="1">
      <alignment horizontal="center" vertical="center" wrapText="1"/>
    </xf>
    <xf numFmtId="3" fontId="7" fillId="2" borderId="0" xfId="0" applyNumberFormat="1" applyFont="1" applyFill="1"/>
    <xf numFmtId="0" fontId="10" fillId="0" borderId="2" xfId="0" applyFont="1" applyFill="1" applyBorder="1" applyAlignment="1">
      <alignment horizontal="left" vertical="center" wrapText="1"/>
    </xf>
    <xf numFmtId="3" fontId="10" fillId="0" borderId="2" xfId="0" applyNumberFormat="1" applyFont="1" applyFill="1" applyBorder="1" applyAlignment="1">
      <alignment horizontal="righ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2" fontId="7" fillId="0" borderId="2" xfId="0" applyNumberFormat="1" applyFont="1" applyFill="1" applyBorder="1" applyAlignment="1">
      <alignment vertical="center" wrapText="1"/>
    </xf>
    <xf numFmtId="168" fontId="7" fillId="0" borderId="2" xfId="0" applyNumberFormat="1" applyFont="1" applyFill="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1"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5" xfId="0" applyNumberFormat="1" applyFont="1" applyFill="1" applyBorder="1" applyAlignment="1">
      <alignment horizontal="right" vertical="center"/>
    </xf>
    <xf numFmtId="0" fontId="2" fillId="2" borderId="0" xfId="0" applyFont="1" applyFill="1" applyAlignment="1">
      <alignment horizontal="center"/>
    </xf>
    <xf numFmtId="0" fontId="2" fillId="0" borderId="0" xfId="0" applyFont="1" applyAlignment="1">
      <alignment horizont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3" fontId="7"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2" fontId="7" fillId="5" borderId="2" xfId="0" applyNumberFormat="1" applyFont="1" applyFill="1" applyBorder="1" applyAlignment="1">
      <alignment vertical="center" wrapText="1"/>
    </xf>
    <xf numFmtId="0" fontId="7" fillId="5"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9" fillId="2" borderId="1" xfId="0" applyFont="1" applyFill="1" applyBorder="1" applyAlignment="1">
      <alignment vertical="center" wrapText="1"/>
    </xf>
    <xf numFmtId="0" fontId="9" fillId="0" borderId="1" xfId="0" applyFont="1" applyBorder="1" applyAlignment="1">
      <alignment vertical="center" wrapText="1"/>
    </xf>
    <xf numFmtId="165" fontId="7" fillId="2" borderId="1" xfId="0" applyNumberFormat="1" applyFont="1" applyFill="1" applyBorder="1" applyAlignment="1">
      <alignment horizontal="center" vertical="center" wrapText="1"/>
    </xf>
    <xf numFmtId="0" fontId="16" fillId="2" borderId="0" xfId="0" applyFont="1" applyFill="1"/>
    <xf numFmtId="0" fontId="10" fillId="0" borderId="1" xfId="0" applyFont="1" applyBorder="1" applyAlignment="1">
      <alignment horizontal="left" vertical="center" wrapText="1"/>
    </xf>
    <xf numFmtId="0" fontId="7" fillId="6" borderId="1" xfId="0" applyFont="1" applyFill="1" applyBorder="1" applyAlignment="1">
      <alignment vertical="center" wrapText="1"/>
    </xf>
    <xf numFmtId="166" fontId="7" fillId="0" borderId="1" xfId="21" applyNumberFormat="1" applyFont="1" applyFill="1" applyBorder="1" applyAlignment="1">
      <alignment vertical="center" wrapText="1"/>
    </xf>
    <xf numFmtId="166" fontId="7" fillId="2" borderId="5" xfId="0" applyNumberFormat="1" applyFont="1" applyFill="1" applyBorder="1" applyAlignment="1">
      <alignment horizontal="right" vertical="center"/>
    </xf>
    <xf numFmtId="0" fontId="7" fillId="6" borderId="1" xfId="0" applyFont="1" applyFill="1" applyBorder="1" applyAlignment="1">
      <alignment horizontal="center" vertical="center" wrapText="1"/>
    </xf>
    <xf numFmtId="2" fontId="7" fillId="2" borderId="2"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7" fillId="2" borderId="3" xfId="0" applyFont="1" applyFill="1" applyBorder="1" applyAlignment="1">
      <alignment/>
    </xf>
    <xf numFmtId="0" fontId="7" fillId="2" borderId="4" xfId="0" applyFont="1" applyFill="1" applyBorder="1" applyAlignment="1">
      <alignment/>
    </xf>
    <xf numFmtId="0" fontId="9" fillId="0" borderId="0" xfId="0" applyFont="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1" fontId="7" fillId="0" borderId="1" xfId="0" applyNumberFormat="1" applyFont="1" applyFill="1" applyBorder="1" applyAlignment="1">
      <alignment horizontal="center" vertical="center" wrapText="1"/>
    </xf>
    <xf numFmtId="0" fontId="9" fillId="2" borderId="6" xfId="0" applyFont="1" applyFill="1" applyBorder="1" applyAlignment="1">
      <alignment vertical="center" wrapText="1"/>
    </xf>
    <xf numFmtId="0" fontId="7" fillId="2" borderId="7" xfId="0" applyFont="1" applyFill="1" applyBorder="1" applyAlignment="1">
      <alignment vertical="center" wrapText="1"/>
    </xf>
    <xf numFmtId="0" fontId="4" fillId="3" borderId="7" xfId="0" applyFont="1" applyFill="1" applyBorder="1" applyAlignment="1">
      <alignment horizontal="center" vertical="center" wrapText="1"/>
    </xf>
    <xf numFmtId="0" fontId="7" fillId="0" borderId="8" xfId="0" applyFont="1" applyFill="1" applyBorder="1" applyAlignment="1">
      <alignment vertical="center" wrapText="1"/>
    </xf>
    <xf numFmtId="0" fontId="7" fillId="2" borderId="9" xfId="0" applyFont="1" applyFill="1" applyBorder="1" applyAlignment="1">
      <alignment vertical="center" wrapText="1"/>
    </xf>
    <xf numFmtId="3" fontId="13" fillId="4" borderId="7" xfId="0" applyNumberFormat="1" applyFont="1" applyFill="1" applyBorder="1" applyAlignment="1">
      <alignment horizontal="right" vertical="center" wrapText="1"/>
    </xf>
    <xf numFmtId="0" fontId="7" fillId="7" borderId="1"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164" fontId="17" fillId="0" borderId="7" xfId="21" applyFont="1" applyFill="1" applyBorder="1" applyAlignment="1">
      <alignment vertical="center" wrapText="1"/>
    </xf>
    <xf numFmtId="164" fontId="17" fillId="2" borderId="7" xfId="21" applyFont="1" applyFill="1" applyBorder="1" applyAlignment="1">
      <alignment vertical="center" wrapText="1"/>
    </xf>
    <xf numFmtId="0" fontId="18" fillId="9"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3" fontId="10" fillId="8" borderId="1" xfId="0" applyNumberFormat="1" applyFont="1" applyFill="1" applyBorder="1" applyAlignment="1">
      <alignment horizontal="right" vertical="center" wrapText="1"/>
    </xf>
    <xf numFmtId="3" fontId="7" fillId="8" borderId="1" xfId="0" applyNumberFormat="1" applyFont="1" applyFill="1" applyBorder="1" applyAlignment="1">
      <alignment horizontal="right" vertical="center" wrapText="1"/>
    </xf>
    <xf numFmtId="0" fontId="0" fillId="0" borderId="1" xfId="0" applyBorder="1"/>
    <xf numFmtId="0" fontId="19" fillId="0" borderId="1" xfId="0" applyFont="1" applyBorder="1" applyAlignment="1">
      <alignment wrapText="1"/>
    </xf>
    <xf numFmtId="0" fontId="7" fillId="8" borderId="1" xfId="0" applyFont="1" applyFill="1" applyBorder="1" applyAlignment="1">
      <alignment vertical="center" wrapText="1"/>
    </xf>
    <xf numFmtId="0" fontId="7" fillId="8" borderId="1" xfId="0" applyFont="1" applyFill="1" applyBorder="1" applyAlignment="1">
      <alignment horizontal="left" vertical="center" wrapText="1"/>
    </xf>
    <xf numFmtId="165" fontId="10" fillId="8"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1" fontId="7" fillId="8" borderId="1"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0" fontId="19" fillId="8" borderId="1" xfId="0" applyFont="1" applyFill="1" applyBorder="1" applyAlignment="1">
      <alignment wrapText="1"/>
    </xf>
    <xf numFmtId="166" fontId="10" fillId="2" borderId="1" xfId="0" applyNumberFormat="1" applyFont="1" applyFill="1" applyBorder="1" applyAlignment="1">
      <alignment horizontal="right" vertical="center"/>
    </xf>
    <xf numFmtId="0" fontId="10" fillId="2" borderId="1" xfId="0" applyFont="1" applyFill="1" applyBorder="1" applyAlignment="1">
      <alignment horizontal="center" wrapText="1"/>
    </xf>
    <xf numFmtId="165" fontId="10" fillId="2" borderId="1" xfId="0" applyNumberFormat="1" applyFont="1" applyFill="1" applyBorder="1" applyAlignment="1">
      <alignment horizontal="center" wrapText="1"/>
    </xf>
    <xf numFmtId="3" fontId="10" fillId="2" borderId="1" xfId="0" applyNumberFormat="1" applyFont="1" applyFill="1" applyBorder="1" applyAlignment="1">
      <alignment horizontal="right" wrapText="1"/>
    </xf>
    <xf numFmtId="0" fontId="8" fillId="0" borderId="1" xfId="0" applyFont="1" applyFill="1" applyBorder="1" applyAlignment="1">
      <alignment horizontal="left" vertical="center" wrapText="1"/>
    </xf>
    <xf numFmtId="165"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0" fontId="7" fillId="2" borderId="1" xfId="0" applyFont="1" applyFill="1" applyBorder="1" applyAlignment="1">
      <alignment/>
    </xf>
    <xf numFmtId="0" fontId="4" fillId="3" borderId="9"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right" vertical="center" wrapText="1"/>
    </xf>
    <xf numFmtId="3" fontId="14" fillId="2"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xf>
    <xf numFmtId="3" fontId="20" fillId="0" borderId="1" xfId="0" applyNumberFormat="1" applyFont="1" applyFill="1" applyBorder="1" applyAlignment="1">
      <alignment horizontal="right"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0" fontId="11" fillId="0" borderId="1" xfId="0" applyFont="1" applyFill="1" applyBorder="1" applyAlignment="1">
      <alignment horizontal="center"/>
    </xf>
    <xf numFmtId="167" fontId="11"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1" fontId="7" fillId="0" borderId="1" xfId="0" applyNumberFormat="1" applyFont="1" applyFill="1" applyBorder="1" applyAlignment="1">
      <alignment horizontal="center" vertical="center"/>
    </xf>
    <xf numFmtId="3" fontId="7" fillId="0" borderId="2" xfId="0" applyNumberFormat="1" applyFont="1" applyFill="1" applyBorder="1" applyAlignment="1">
      <alignment horizontal="right" vertical="center" wrapText="1"/>
    </xf>
    <xf numFmtId="0" fontId="16"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2" borderId="4" xfId="0" applyFont="1" applyFill="1" applyBorder="1" applyAlignment="1">
      <alignment horizontal="center"/>
    </xf>
    <xf numFmtId="0" fontId="10" fillId="0" borderId="2" xfId="0" applyFont="1" applyFill="1" applyBorder="1" applyAlignment="1">
      <alignment horizontal="left" vertical="center" wrapText="1"/>
    </xf>
    <xf numFmtId="3" fontId="7" fillId="0" borderId="3"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3" fillId="2" borderId="0" xfId="0" applyFont="1" applyFill="1" applyAlignment="1">
      <alignment horizontal="center"/>
    </xf>
    <xf numFmtId="0" fontId="5" fillId="2" borderId="0" xfId="0" applyFont="1" applyFill="1" applyAlignment="1">
      <alignment horizontal="center"/>
    </xf>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9" xfId="0"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9" fontId="10" fillId="0"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center"/>
    </xf>
    <xf numFmtId="0" fontId="7" fillId="0" borderId="0" xfId="0" applyFont="1" applyFill="1"/>
    <xf numFmtId="0" fontId="18" fillId="10" borderId="0" xfId="0" applyFont="1" applyFill="1" applyBorder="1" applyAlignment="1">
      <alignment horizontal="center"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166" fontId="21" fillId="0" borderId="0" xfId="0" applyNumberFormat="1" applyFont="1" applyAlignment="1">
      <alignment vertical="center"/>
    </xf>
    <xf numFmtId="0" fontId="1" fillId="0" borderId="0" xfId="0" applyFont="1" applyAlignment="1">
      <alignment vertical="center" wrapText="1"/>
    </xf>
    <xf numFmtId="0" fontId="26" fillId="0" borderId="0" xfId="0" applyFont="1"/>
    <xf numFmtId="0" fontId="1" fillId="11" borderId="1" xfId="0" applyFont="1" applyFill="1" applyBorder="1" applyAlignment="1">
      <alignment vertical="center" wrapText="1"/>
    </xf>
    <xf numFmtId="0" fontId="25" fillId="11" borderId="1" xfId="0" applyFont="1" applyFill="1" applyBorder="1" applyAlignment="1">
      <alignment horizontal="left" vertical="center"/>
    </xf>
    <xf numFmtId="0" fontId="21" fillId="0" borderId="0" xfId="0" applyFont="1" applyAlignment="1">
      <alignment horizontal="center" vertical="center" wrapText="1"/>
    </xf>
    <xf numFmtId="0" fontId="1" fillId="0" borderId="1" xfId="0" applyFont="1" applyFill="1" applyBorder="1" applyAlignment="1">
      <alignment horizontal="justify"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166" fontId="25" fillId="12" borderId="1" xfId="21" applyNumberFormat="1" applyFont="1" applyFill="1" applyBorder="1" applyAlignment="1">
      <alignment horizontal="center" vertical="center" wrapText="1"/>
    </xf>
    <xf numFmtId="3" fontId="25" fillId="12" borderId="1" xfId="21" applyNumberFormat="1" applyFont="1" applyFill="1" applyBorder="1" applyAlignment="1">
      <alignment horizontal="center" vertical="center" wrapText="1"/>
    </xf>
    <xf numFmtId="0" fontId="22" fillId="0" borderId="11" xfId="0" applyFont="1" applyBorder="1" applyAlignment="1">
      <alignment vertical="center" wrapText="1"/>
    </xf>
    <xf numFmtId="0" fontId="22" fillId="0" borderId="11" xfId="0" applyFont="1" applyBorder="1" applyAlignment="1">
      <alignment vertical="center"/>
    </xf>
    <xf numFmtId="0" fontId="22" fillId="0" borderId="0" xfId="0" applyFont="1" applyBorder="1" applyAlignment="1">
      <alignment vertical="center" wrapText="1"/>
    </xf>
    <xf numFmtId="0" fontId="0" fillId="0" borderId="0" xfId="0" applyBorder="1"/>
    <xf numFmtId="0" fontId="25" fillId="13" borderId="1" xfId="0" applyNumberFormat="1" applyFont="1" applyFill="1" applyBorder="1" applyAlignment="1">
      <alignment horizontal="center" vertical="center" wrapText="1"/>
    </xf>
    <xf numFmtId="0" fontId="22" fillId="13" borderId="1" xfId="0" applyNumberFormat="1" applyFont="1" applyFill="1" applyBorder="1" applyAlignment="1">
      <alignment horizontal="center" vertical="center" wrapText="1"/>
    </xf>
    <xf numFmtId="0" fontId="25" fillId="13" borderId="1" xfId="0" applyNumberFormat="1" applyFont="1" applyFill="1" applyBorder="1" applyAlignment="1">
      <alignment horizontal="left" vertical="center"/>
    </xf>
    <xf numFmtId="0" fontId="22" fillId="0" borderId="0" xfId="0" applyFont="1" applyAlignment="1">
      <alignment horizontal="left" vertical="center"/>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166" fontId="25" fillId="13" borderId="1" xfId="25" applyNumberFormat="1" applyFont="1" applyFill="1" applyBorder="1" applyAlignment="1">
      <alignment horizontal="left" vertical="center" wrapText="1"/>
    </xf>
    <xf numFmtId="0" fontId="0" fillId="0" borderId="0" xfId="0" applyAlignment="1">
      <alignment horizontal="left" vertical="center"/>
    </xf>
    <xf numFmtId="0" fontId="21" fillId="2" borderId="1" xfId="0" applyFont="1" applyFill="1" applyBorder="1" applyAlignment="1">
      <alignment horizontal="left" vertical="center" wrapText="1"/>
    </xf>
    <xf numFmtId="0" fontId="22" fillId="11" borderId="1" xfId="0" applyFont="1" applyFill="1" applyBorder="1"/>
    <xf numFmtId="0" fontId="21" fillId="11" borderId="1" xfId="0" applyFont="1" applyFill="1" applyBorder="1"/>
    <xf numFmtId="0" fontId="21" fillId="11" borderId="1" xfId="0" applyFont="1" applyFill="1" applyBorder="1" applyAlignment="1">
      <alignment horizontal="left" vertical="center"/>
    </xf>
    <xf numFmtId="3" fontId="22" fillId="0" borderId="0" xfId="0" applyNumberFormat="1" applyFont="1" applyAlignment="1">
      <alignment horizontal="right" vertical="center"/>
    </xf>
    <xf numFmtId="3" fontId="22" fillId="0" borderId="0" xfId="0" applyNumberFormat="1" applyFont="1" applyBorder="1" applyAlignment="1">
      <alignment horizontal="center" vertical="center" wrapText="1"/>
    </xf>
    <xf numFmtId="3" fontId="22" fillId="0" borderId="11" xfId="0" applyNumberFormat="1" applyFont="1" applyBorder="1" applyAlignment="1">
      <alignment horizontal="right" vertical="center" wrapText="1"/>
    </xf>
    <xf numFmtId="3" fontId="22" fillId="13" borderId="1" xfId="25" applyNumberFormat="1" applyFont="1" applyFill="1" applyBorder="1" applyAlignment="1">
      <alignment horizontal="right" vertical="center" wrapText="1"/>
    </xf>
    <xf numFmtId="3" fontId="21" fillId="2" borderId="1" xfId="0" applyNumberFormat="1" applyFont="1" applyFill="1" applyBorder="1" applyAlignment="1">
      <alignment horizontal="right" vertical="center" wrapText="1"/>
    </xf>
    <xf numFmtId="3" fontId="22" fillId="11" borderId="1" xfId="0" applyNumberFormat="1" applyFont="1" applyFill="1" applyBorder="1" applyAlignment="1">
      <alignment horizontal="right"/>
    </xf>
    <xf numFmtId="3" fontId="22" fillId="8" borderId="1" xfId="0" applyNumberFormat="1" applyFont="1" applyFill="1" applyBorder="1" applyAlignment="1">
      <alignment horizontal="right"/>
    </xf>
    <xf numFmtId="3" fontId="0" fillId="0" borderId="0" xfId="0" applyNumberFormat="1" applyAlignment="1">
      <alignment horizontal="right"/>
    </xf>
    <xf numFmtId="0" fontId="21" fillId="0" borderId="1" xfId="0" applyFont="1" applyBorder="1" applyAlignment="1">
      <alignment vertical="center" wrapText="1"/>
    </xf>
    <xf numFmtId="0" fontId="21" fillId="0" borderId="1" xfId="0" applyFont="1" applyBorder="1" applyAlignment="1">
      <alignment vertical="center"/>
    </xf>
    <xf numFmtId="0" fontId="1" fillId="2" borderId="1" xfId="0" applyFont="1" applyFill="1" applyBorder="1" applyAlignment="1">
      <alignment vertical="center" wrapText="1"/>
    </xf>
    <xf numFmtId="0" fontId="22" fillId="11" borderId="1" xfId="0" applyFont="1" applyFill="1" applyBorder="1" applyAlignment="1">
      <alignment horizontal="center" vertical="center" wrapText="1"/>
    </xf>
    <xf numFmtId="0" fontId="22" fillId="11" borderId="1" xfId="0" applyFont="1" applyFill="1" applyBorder="1" applyAlignment="1">
      <alignment horizontal="left" vertical="center"/>
    </xf>
    <xf numFmtId="0" fontId="29" fillId="11" borderId="1" xfId="0" applyFont="1" applyFill="1" applyBorder="1" applyAlignment="1">
      <alignment horizontal="left" vertical="center"/>
    </xf>
    <xf numFmtId="0" fontId="1" fillId="0" borderId="1" xfId="0" applyFont="1" applyBorder="1" applyAlignment="1">
      <alignment vertical="center" wrapText="1"/>
    </xf>
    <xf numFmtId="0" fontId="25" fillId="12" borderId="1" xfId="0" applyNumberFormat="1" applyFont="1" applyFill="1" applyBorder="1" applyAlignment="1">
      <alignment horizontal="center" vertical="center" wrapText="1"/>
    </xf>
    <xf numFmtId="0" fontId="22" fillId="12" borderId="1" xfId="0" applyNumberFormat="1" applyFont="1" applyFill="1" applyBorder="1" applyAlignment="1">
      <alignment horizontal="center" vertical="center" wrapText="1"/>
    </xf>
    <xf numFmtId="166" fontId="25" fillId="12" borderId="1" xfId="25" applyNumberFormat="1" applyFont="1" applyFill="1" applyBorder="1" applyAlignment="1">
      <alignment horizontal="center" vertical="center" wrapText="1"/>
    </xf>
    <xf numFmtId="3" fontId="22" fillId="12" borderId="1" xfId="25" applyNumberFormat="1" applyFont="1" applyFill="1" applyBorder="1" applyAlignment="1">
      <alignment horizontal="center" vertical="center" wrapText="1"/>
    </xf>
    <xf numFmtId="0" fontId="21" fillId="0" borderId="0" xfId="0" applyFont="1"/>
    <xf numFmtId="0" fontId="21" fillId="2" borderId="1" xfId="0" applyFont="1" applyFill="1" applyBorder="1" applyAlignment="1">
      <alignment vertical="center" wrapText="1"/>
    </xf>
    <xf numFmtId="3" fontId="25" fillId="11" borderId="1" xfId="21" applyNumberFormat="1" applyFont="1" applyFill="1" applyBorder="1" applyAlignment="1">
      <alignment horizontal="right" vertical="center" wrapText="1"/>
    </xf>
    <xf numFmtId="3" fontId="1" fillId="0" borderId="1" xfId="21" applyNumberFormat="1" applyFont="1" applyFill="1" applyBorder="1" applyAlignment="1">
      <alignment horizontal="right" vertical="center"/>
    </xf>
    <xf numFmtId="3" fontId="21" fillId="2" borderId="1" xfId="0" applyNumberFormat="1" applyFont="1" applyFill="1" applyBorder="1" applyAlignment="1">
      <alignment vertical="center" wrapText="1"/>
    </xf>
    <xf numFmtId="3" fontId="22" fillId="8" borderId="1" xfId="0" applyNumberFormat="1" applyFont="1" applyFill="1" applyBorder="1" applyAlignment="1">
      <alignment horizontal="right" vertical="center"/>
    </xf>
    <xf numFmtId="0" fontId="3"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xf>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6" fillId="2" borderId="0" xfId="0" applyFont="1" applyFill="1" applyAlignment="1">
      <alignment horizontal="center" vertical="center" wrapText="1"/>
    </xf>
    <xf numFmtId="0" fontId="18" fillId="10" borderId="10" xfId="0"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xf>
    <xf numFmtId="0" fontId="7"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7" fillId="2" borderId="4" xfId="0" applyFont="1" applyFill="1" applyBorder="1" applyAlignment="1">
      <alignment horizontal="center"/>
    </xf>
    <xf numFmtId="0" fontId="7" fillId="0"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166" fontId="7" fillId="0" borderId="3" xfId="21" applyNumberFormat="1" applyFont="1" applyFill="1" applyBorder="1" applyAlignment="1">
      <alignment horizontal="center" vertical="center" wrapText="1"/>
    </xf>
    <xf numFmtId="166" fontId="7" fillId="0" borderId="2" xfId="21"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22" fillId="8" borderId="1" xfId="0"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5" fillId="12" borderId="1" xfId="0" applyNumberFormat="1" applyFont="1" applyFill="1" applyBorder="1" applyAlignment="1">
      <alignment horizontal="center" vertical="center" wrapText="1"/>
    </xf>
    <xf numFmtId="0" fontId="22" fillId="12" borderId="1" xfId="0" applyNumberFormat="1" applyFont="1" applyFill="1" applyBorder="1" applyAlignment="1">
      <alignment horizontal="center" vertical="center" wrapText="1"/>
    </xf>
    <xf numFmtId="166" fontId="25" fillId="12" borderId="1" xfId="25" applyNumberFormat="1" applyFont="1" applyFill="1" applyBorder="1" applyAlignment="1">
      <alignment horizontal="center" vertical="center" wrapText="1"/>
    </xf>
    <xf numFmtId="166" fontId="22" fillId="12" borderId="1" xfId="25"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2" fillId="8" borderId="12"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7" xfId="0" applyFont="1" applyFill="1" applyBorder="1" applyAlignment="1">
      <alignment horizontal="center" vertical="center"/>
    </xf>
    <xf numFmtId="3" fontId="22" fillId="12" borderId="1" xfId="25"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3" xfId="0" applyFont="1" applyFill="1" applyBorder="1" applyAlignment="1">
      <alignment horizontal="center"/>
    </xf>
    <xf numFmtId="0" fontId="7" fillId="2" borderId="2" xfId="0" applyFont="1" applyFill="1" applyBorder="1" applyAlignment="1">
      <alignment horizontal="center"/>
    </xf>
    <xf numFmtId="0" fontId="9"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 fillId="2" borderId="1" xfId="21" applyNumberFormat="1" applyFont="1" applyFill="1" applyBorder="1" applyAlignment="1">
      <alignment horizontal="right" vertical="center"/>
    </xf>
    <xf numFmtId="0" fontId="25" fillId="0" borderId="0" xfId="0" applyFont="1" applyBorder="1" applyAlignment="1">
      <alignment vertical="center"/>
    </xf>
    <xf numFmtId="0" fontId="22" fillId="0" borderId="0" xfId="0" applyFont="1" applyAlignment="1">
      <alignment horizontal="left" vertical="center" wrapText="1"/>
    </xf>
    <xf numFmtId="0" fontId="25" fillId="0" borderId="0" xfId="0" applyFont="1" applyBorder="1" applyAlignment="1">
      <alignment horizontal="left" vertical="center"/>
    </xf>
    <xf numFmtId="0" fontId="22" fillId="0" borderId="0" xfId="0" applyFont="1" applyBorder="1" applyAlignment="1">
      <alignment horizontal="left" vertical="center"/>
    </xf>
    <xf numFmtId="0" fontId="21" fillId="0" borderId="0" xfId="0" applyFont="1" applyAlignment="1">
      <alignment horizontal="left"/>
    </xf>
    <xf numFmtId="0" fontId="28"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 fillId="0" borderId="1" xfId="0" applyFont="1" applyBorder="1" applyAlignment="1">
      <alignment horizontal="left" vertical="center" wrapText="1"/>
    </xf>
    <xf numFmtId="0" fontId="22" fillId="13"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xf>
    <xf numFmtId="0" fontId="21" fillId="2" borderId="0" xfId="0" applyFont="1" applyFill="1"/>
    <xf numFmtId="0" fontId="21" fillId="0" borderId="0" xfId="0" applyFont="1" applyAlignment="1">
      <alignment horizontal="center"/>
    </xf>
    <xf numFmtId="0" fontId="1" fillId="11" borderId="1" xfId="0" applyFont="1" applyFill="1" applyBorder="1" applyAlignment="1">
      <alignment horizontal="left" vertical="center"/>
    </xf>
    <xf numFmtId="0" fontId="22" fillId="11" borderId="1" xfId="0" applyFont="1" applyFill="1" applyBorder="1" applyAlignment="1">
      <alignment horizontal="left"/>
    </xf>
    <xf numFmtId="0" fontId="25" fillId="11" borderId="1" xfId="0" applyFont="1" applyFill="1" applyBorder="1" applyAlignment="1">
      <alignment vertical="center" wrapText="1"/>
    </xf>
    <xf numFmtId="0" fontId="22" fillId="0" borderId="11" xfId="0" applyFont="1" applyBorder="1" applyAlignment="1">
      <alignment horizontal="left" vertical="center"/>
    </xf>
    <xf numFmtId="0" fontId="25" fillId="12"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27" fillId="0" borderId="0" xfId="0" applyFont="1" applyAlignment="1">
      <alignment horizontal="left" vertical="center"/>
    </xf>
    <xf numFmtId="0" fontId="22" fillId="0" borderId="0" xfId="0" applyFont="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xf numFmtId="0" fontId="19" fillId="0" borderId="1" xfId="0" applyFont="1" applyBorder="1" applyAlignment="1">
      <alignment horizontal="center"/>
    </xf>
    <xf numFmtId="3" fontId="19" fillId="0" borderId="1" xfId="0" applyNumberFormat="1" applyFont="1" applyBorder="1"/>
    <xf numFmtId="0" fontId="22" fillId="12" borderId="1" xfId="0" applyNumberFormat="1" applyFont="1" applyFill="1" applyBorder="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6" fillId="0" borderId="0" xfId="0" applyFont="1" applyAlignment="1">
      <alignment horizontal="left"/>
    </xf>
    <xf numFmtId="3" fontId="0" fillId="11" borderId="1" xfId="0" applyNumberFormat="1" applyFill="1" applyBorder="1"/>
    <xf numFmtId="3" fontId="21" fillId="0" borderId="0" xfId="0" applyNumberFormat="1" applyFont="1" applyAlignment="1">
      <alignment horizontal="right"/>
    </xf>
    <xf numFmtId="3" fontId="22" fillId="11" borderId="1" xfId="0" applyNumberFormat="1" applyFont="1" applyFill="1" applyBorder="1" applyAlignment="1">
      <alignment horizontal="right" vertical="center" wrapText="1"/>
    </xf>
    <xf numFmtId="3" fontId="25" fillId="11" borderId="1" xfId="0" applyNumberFormat="1" applyFont="1" applyFill="1" applyBorder="1" applyAlignment="1">
      <alignment horizontal="right" vertical="center" wrapText="1"/>
    </xf>
    <xf numFmtId="3" fontId="1" fillId="2" borderId="1" xfId="0" applyNumberFormat="1" applyFont="1" applyFill="1" applyBorder="1" applyAlignment="1">
      <alignment horizontal="right" vertical="center" wrapText="1"/>
    </xf>
    <xf numFmtId="3" fontId="21" fillId="2" borderId="3" xfId="0" applyNumberFormat="1" applyFont="1" applyFill="1" applyBorder="1" applyAlignment="1">
      <alignment horizontal="right" vertical="center" wrapText="1"/>
    </xf>
    <xf numFmtId="3" fontId="26" fillId="0" borderId="0" xfId="0" applyNumberFormat="1" applyFont="1" applyAlignment="1">
      <alignment horizontal="right"/>
    </xf>
  </cellXfs>
  <cellStyles count="19">
    <cellStyle name="Normal" xfId="0"/>
    <cellStyle name="Percent" xfId="15"/>
    <cellStyle name="Currency" xfId="16"/>
    <cellStyle name="Currency [0]" xfId="17"/>
    <cellStyle name="Comma" xfId="18"/>
    <cellStyle name="Comma [0]" xfId="19"/>
    <cellStyle name="Millares 2" xfId="20"/>
    <cellStyle name="Millares" xfId="21"/>
    <cellStyle name="Normal 2" xfId="22"/>
    <cellStyle name="Normal 2 2" xfId="23"/>
    <cellStyle name="Millares 2 2" xfId="24"/>
    <cellStyle name="Millares 3 2" xfId="25"/>
    <cellStyle name="Normal 2 2 2 2" xfId="26"/>
    <cellStyle name="Millares 2 2 2 2" xfId="27"/>
    <cellStyle name="Millares 3 2 2 2" xfId="28"/>
    <cellStyle name="Millares 4" xfId="29"/>
    <cellStyle name="Millares 3" xfId="30"/>
    <cellStyle name="Normal 3" xfId="31"/>
    <cellStyle name="Millares 2 3" xfId="3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2200275</xdr:colOff>
      <xdr:row>2</xdr:row>
      <xdr:rowOff>190500</xdr:rowOff>
    </xdr:to>
    <xdr:pic>
      <xdr:nvPicPr>
        <xdr:cNvPr id="2" name="Imagen 3" descr="OGA3-47"/>
        <xdr:cNvPicPr preferRelativeResize="1">
          <a:picLocks noChangeAspect="1"/>
        </xdr:cNvPicPr>
      </xdr:nvPicPr>
      <xdr:blipFill>
        <a:blip r:embed="rId1">
          <a:extLst>
            <a:ext uri="{28A0092B-C50C-407E-A947-70E740481C1C}">
              <a14:useLocalDpi xmlns:a14="http://schemas.microsoft.com/office/drawing/2010/main" val="0"/>
            </a:ext>
          </a:extLst>
        </a:blip>
        <a:srcRect r="52514"/>
        <a:stretch>
          <a:fillRect/>
        </a:stretch>
      </xdr:blipFill>
      <xdr:spPr bwMode="auto">
        <a:xfrm>
          <a:off x="0" y="0"/>
          <a:ext cx="2828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2200275</xdr:colOff>
      <xdr:row>2</xdr:row>
      <xdr:rowOff>190500</xdr:rowOff>
    </xdr:to>
    <xdr:pic>
      <xdr:nvPicPr>
        <xdr:cNvPr id="2" name="Imagen 3" descr="OGA3-47"/>
        <xdr:cNvPicPr preferRelativeResize="1">
          <a:picLocks noChangeAspect="1"/>
        </xdr:cNvPicPr>
      </xdr:nvPicPr>
      <xdr:blipFill>
        <a:blip r:embed="rId1">
          <a:extLst>
            <a:ext uri="{28A0092B-C50C-407E-A947-70E740481C1C}">
              <a14:useLocalDpi xmlns:a14="http://schemas.microsoft.com/office/drawing/2010/main" val="0"/>
            </a:ext>
          </a:extLst>
        </a:blip>
        <a:srcRect r="52514"/>
        <a:stretch>
          <a:fillRect/>
        </a:stretch>
      </xdr:blipFill>
      <xdr:spPr bwMode="auto">
        <a:xfrm>
          <a:off x="0" y="0"/>
          <a:ext cx="2828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ail.proviasnac.gob.pe\TEMP\Concilia%20836\CONCILIA%20836%20N&#186;97%20Cierr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Concilia%20836\CONCILIA%20836%20N&#186;97%20Cierr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0420176\Patty\TEMP\Concilia%20836\CONCILIA%20836%20N&#186;97%20Cierr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Mis%20documentos\DOC\EXCEL\2003\FORMUL%202004\CCV%20-%20PPTO%20-%20JBIC\EJERCICIO%201999%20PCVS\PPTO%201999\PPTO_1999_PCV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mail.proviasnac.gob.pe\Mis%20documentos\Adita\08.%20%20GOB%202008\presupuesto%202008\i.%20%20set.08\progr%20set-nov.08\LIST%20PROY%20MACROEC_03%2010%2008_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VICE\05.02.16\DGIP\avance%2005.02.16%20medianoche.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lbaquerizo\Configuraci&#243;n%20local\Archivos%20temporales%20de%20Internet\OLK8C\POA%202008%20(bp%2028-11-07%20p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mail.proviasnac.gob.pe\WINDOWS\TEMP\Presupuesto\PLAN_TECNICA_2002_1_ARQ.ZAMALLOA.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mail.proviasnac.gob.pe\Mis%20documentos\Vero\Vallorizaciones_Aprobadas\ZONA6GENERA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mail.proviasnac.gob.pe\Documents%20and%20Settings\e_rodriguez\Configuraci&#243;n%20local\Archivos%20temporales%20de%20Internet\OLKF6\saldo%20de%20balance%202003%20FINA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Pc-ip17\C\CARRETERA\PUQUIO\Valorizacion\Valorizacion%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baquerizo\Configuraci&#243;n%20local\Archivos%20temporales%20de%20Internet\OLK8C\Base%20PAAC%202007%20(20-11-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V&#237;nculoExternoRecuperado1"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aq14\c\C\MEM\DEP\RP_JIMB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ail.proviasnac.gob.pe\WINDOWS\Archivos%20temporales%20de%20Internet\OLK4184\CIERRE%202002-PLIEGO036%20%20UE%20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redy\C\OBRA\Liquidacion\Contractual\Obra%20principal%20T2\Obra%20principal%20T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Matias\AppData\Local\Microsoft\Windows\Temporary%20Internet%20Files\Content.Outlook\P4338CS3\Local%20Cloud\Private\victor.owen\1%20-%20Projects\Perou\Lama\Lama%20-%20WIP\Model\Post%20Bid\141124_MdL_FM_PostBid_v10.1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jflores\Configuraci&#243;n%20local\Archivos%20temporales%20de%20Internet\OLK18\WINDOWS\Archivos%20temporales%20de%20Internet\OLK4184\CIERRE%202002-PLIEGO036%20%20UE%20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Matias\AppData\Local\Microsoft\Windows\Temporary%20Internet%20Files\Content.Outlook\P4338CS3\Local%20Cloud\Private\victor.owen\1%20-%20Projects\Perou\Lama\Lama%20-%20WIP\Model\FINAL%20BID\Competitive%20offer\140321_MdL_FM_vBid_Competitive.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WINDOWS\Archivos%20temporales%20de%20Internet\OLK4184\CIERRE%202002-PLIEGO036%20%20UE%20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lpuerta\AppData\Local\Microsoft\Windows\INetCache\Content.Outlook\S63S8QFK\DBF%20Seguimiento%20UE_001_(al_13_03_2015)_(V_3)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EJEC"/>
      <sheetName val="1.1"/>
      <sheetName val="1.2"/>
      <sheetName val="1.3"/>
      <sheetName val="2.1"/>
      <sheetName val="2.2"/>
      <sheetName val="2.3"/>
      <sheetName val="2.4"/>
      <sheetName val="3.1"/>
      <sheetName val="5.1.2"/>
      <sheetName val="5.3"/>
      <sheetName val="carat"/>
      <sheetName val="caratula"/>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
      <sheetName val="EJEC"/>
      <sheetName val="1.1"/>
      <sheetName val="1.2"/>
      <sheetName val="1.3"/>
      <sheetName val="2.1"/>
      <sheetName val="2.2"/>
      <sheetName val="2.3"/>
      <sheetName val="2.4"/>
      <sheetName val="3.1"/>
      <sheetName val="5.1.2"/>
      <sheetName val="5.3"/>
      <sheetName val="carat"/>
      <sheetName val="caratula"/>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
      <sheetName val="EJEC"/>
      <sheetName val="1.1"/>
      <sheetName val="1.2"/>
      <sheetName val="1.3"/>
      <sheetName val="2.1"/>
      <sheetName val="2.2"/>
      <sheetName val="2.3"/>
      <sheetName val="2.4"/>
      <sheetName val="3.1"/>
      <sheetName val="5.1.2"/>
      <sheetName val="5.3"/>
      <sheetName val="carat"/>
      <sheetName val="caratula"/>
      <sheetName val="DETALLE"/>
      <sheetName val="MENÚ"/>
      <sheetName val="MENU 2"/>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IM"/>
      <sheetName val="PIA"/>
      <sheetName val="EJEC."/>
      <sheetName val="FIS-FINAC-TRI II-98"/>
      <sheetName val="CALENDARIO"/>
      <sheetName val="ejec 2"/>
      <sheetName val="Gráfico1"/>
      <sheetName val="RESUMEN"/>
      <sheetName val="PPTO ING 99"/>
      <sheetName val="COMP_99"/>
      <sheetName val="GRAFICO 2"/>
      <sheetName val="INVERSIONES PCVS"/>
      <sheetName val="INVERSIONES PCVS (2)"/>
      <sheetName val="EJEC. AGO_DIC 1999"/>
      <sheetName val="Hoja13"/>
      <sheetName val="Hoja14"/>
      <sheetName val="Hoja15"/>
      <sheetName val="Hoja16"/>
      <sheetName val="caratula"/>
      <sheetName val="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CUADRO  Nº 4</v>
          </cell>
        </row>
        <row r="3">
          <cell r="A3" t="str">
            <v>COMPONENTES DEL PRESUPUESTO 1999 DEL PCVS</v>
          </cell>
        </row>
        <row r="6">
          <cell r="A6" t="str">
            <v>Sub Programa</v>
          </cell>
          <cell r="C6" t="str">
            <v>:  0144 Rehabilitación de Carreteras</v>
          </cell>
        </row>
        <row r="7">
          <cell r="A7" t="str">
            <v>Proyecto</v>
          </cell>
          <cell r="C7" t="str">
            <v>:  00445 Rehabilitación de Carreteras</v>
          </cell>
        </row>
        <row r="8">
          <cell r="A8" t="str">
            <v>Componentes</v>
          </cell>
          <cell r="C8" t="str">
            <v>:  0628 Estudios</v>
          </cell>
        </row>
        <row r="10">
          <cell r="A10" t="str">
            <v>DESCRIPCION:</v>
          </cell>
        </row>
        <row r="11">
          <cell r="A11" t="str">
            <v>Estudio definitivo de ingeniería de la carretera Chongoyape - Cajamarca</v>
          </cell>
        </row>
        <row r="14">
          <cell r="A14" t="str">
            <v>CADENA DE GASTO</v>
          </cell>
          <cell r="E14" t="str">
            <v>META 1999</v>
          </cell>
        </row>
        <row r="16">
          <cell r="A16" t="str">
            <v>Fuente de financiamiento</v>
          </cell>
          <cell r="C16" t="str">
            <v>:  00 Recursos Ordinarios</v>
          </cell>
          <cell r="E16" t="str">
            <v>Descripción</v>
          </cell>
          <cell r="F16" t="str">
            <v>: Elaboración de estudios definitivo</v>
          </cell>
        </row>
        <row r="17">
          <cell r="A17" t="str">
            <v>Fuente de financiamiento</v>
          </cell>
          <cell r="C17" t="str">
            <v>:  12 Recursos por Operaciones</v>
          </cell>
        </row>
        <row r="18">
          <cell r="C18" t="str">
            <v>        Oficiales de Crédito Externo</v>
          </cell>
          <cell r="E18" t="str">
            <v>Unidad de Medida</v>
          </cell>
          <cell r="G18" t="str">
            <v>:  Estudio</v>
          </cell>
        </row>
        <row r="19">
          <cell r="A19" t="str">
            <v>Categoría de Gasto</v>
          </cell>
          <cell r="C19" t="str">
            <v>:  6   Gastos de Capital</v>
          </cell>
        </row>
        <row r="20">
          <cell r="A20" t="str">
            <v>Grupo Genérico de Gasto</v>
          </cell>
          <cell r="C20" t="str">
            <v>:  5   Inversiones</v>
          </cell>
          <cell r="E20" t="str">
            <v>Meta</v>
          </cell>
          <cell r="F20" t="str">
            <v>: 86</v>
          </cell>
        </row>
        <row r="21">
          <cell r="A21" t="str">
            <v>Modalidades de Aplicación</v>
          </cell>
          <cell r="C21" t="str">
            <v>:  11 Aplicaciones Directas</v>
          </cell>
        </row>
        <row r="22">
          <cell r="A22" t="str">
            <v>Especificas del Gasto</v>
          </cell>
          <cell r="C22" t="str">
            <v>:  33 Servicio de Consultoría  </v>
          </cell>
        </row>
        <row r="23">
          <cell r="E23" t="str">
            <v>Ubicación</v>
          </cell>
          <cell r="F23" t="str">
            <v>: Lambayeque, Chiclayo</v>
          </cell>
        </row>
        <row r="24">
          <cell r="A24" t="str">
            <v>Monto</v>
          </cell>
        </row>
        <row r="25">
          <cell r="A25" t="str">
            <v>R. O.</v>
          </cell>
          <cell r="B25" t="str">
            <v>:  S/.    767 000</v>
          </cell>
        </row>
        <row r="26">
          <cell r="A26" t="str">
            <v>R. OECF.</v>
          </cell>
          <cell r="B26" t="str">
            <v>:  S/. 2 493 000</v>
          </cell>
        </row>
        <row r="27">
          <cell r="A27" t="str">
            <v>Total</v>
          </cell>
          <cell r="B27" t="str">
            <v>:  S/. 3 260 000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PM PIP 2007-2009"/>
      <sheetName val="Hoja2"/>
      <sheetName val="Hoja3"/>
    </sheetNames>
    <sheetDataSet>
      <sheetData sheetId="0" refreshError="1"/>
      <sheetData sheetId="1">
        <row r="344">
          <cell r="L344" t="str">
            <v>Jun-07</v>
          </cell>
          <cell r="M344" t="str">
            <v>En ejecución</v>
          </cell>
        </row>
        <row r="403">
          <cell r="U403">
            <v>0</v>
          </cell>
          <cell r="V403">
            <v>0</v>
          </cell>
          <cell r="W403">
            <v>0</v>
          </cell>
          <cell r="X403">
            <v>0</v>
          </cell>
        </row>
        <row r="408">
          <cell r="U408">
            <v>0</v>
          </cell>
          <cell r="V408">
            <v>0</v>
          </cell>
          <cell r="W408">
            <v>0</v>
          </cell>
          <cell r="X408">
            <v>0</v>
          </cell>
        </row>
        <row r="413">
          <cell r="U413">
            <v>0</v>
          </cell>
          <cell r="V413">
            <v>0</v>
          </cell>
          <cell r="W413">
            <v>0</v>
          </cell>
          <cell r="X413">
            <v>0</v>
          </cell>
        </row>
        <row r="418">
          <cell r="L418" t="str">
            <v>Nov-07</v>
          </cell>
          <cell r="M418" t="str">
            <v>Programado</v>
          </cell>
          <cell r="U418">
            <v>0</v>
          </cell>
          <cell r="V418">
            <v>0</v>
          </cell>
          <cell r="W418">
            <v>0</v>
          </cell>
          <cell r="X418">
            <v>0</v>
          </cell>
        </row>
        <row r="464">
          <cell r="U464">
            <v>0</v>
          </cell>
        </row>
      </sheetData>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3031"/>
      <sheetName val="R571"/>
      <sheetName val="L1109"/>
      <sheetName val="R305"/>
      <sheetName val="EscR1"/>
      <sheetName val="EscR2"/>
      <sheetName val="EscR3"/>
      <sheetName val="GGLL"/>
      <sheetName val="GGRR"/>
      <sheetName val="tabd-regional"/>
      <sheetName val="Rescenarios"/>
      <sheetName val="escL1"/>
      <sheetName val="escL2"/>
      <sheetName val="escL3"/>
      <sheetName val="tabd-local"/>
      <sheetName val="Lescenarios"/>
    </sheetNames>
    <sheetDataSet>
      <sheetData sheetId="0"/>
      <sheetData sheetId="1"/>
      <sheetData sheetId="2"/>
      <sheetData sheetId="3"/>
      <sheetData sheetId="4"/>
      <sheetData sheetId="5"/>
      <sheetData sheetId="6"/>
      <sheetData sheetId="7">
        <row r="3">
          <cell r="E3" t="str">
            <v>CODIGO SNIP</v>
          </cell>
          <cell r="F3" t="str">
            <v>NOMBRE PIP</v>
          </cell>
          <cell r="G3" t="str">
            <v>SALDO A EVALUAR</v>
          </cell>
          <cell r="H3" t="str">
            <v>EJECUCIÓN</v>
          </cell>
          <cell r="I3" t="str">
            <v>¿Es objeto de seguimiento de la DGIP?
Si/No</v>
          </cell>
          <cell r="J3" t="str">
            <v>¿Es ejecutable?
Si/No</v>
          </cell>
          <cell r="K3" t="str">
            <v>Observaciones</v>
          </cell>
          <cell r="L3" t="str">
            <v>Saldos por ejecutar  (monto actualizado - Devengado Acum. -PIM 2016)</v>
          </cell>
          <cell r="M3" t="str">
            <v>Comentario</v>
          </cell>
          <cell r="N3" t="str">
            <v>Quedan</v>
          </cell>
        </row>
        <row r="4">
          <cell r="E4">
            <v>158797</v>
          </cell>
          <cell r="F4" t="str">
            <v>CONSTRUCCION DEL COMPLEJO  EDUCATIVO, DISTRITO DE SECCLLA - ANGARAES - HUANCAVELICA</v>
          </cell>
          <cell r="G4">
            <v>3265576.74</v>
          </cell>
          <cell r="H4">
            <v>0.5173439145930071</v>
          </cell>
          <cell r="I4" t="str">
            <v>NO</v>
          </cell>
          <cell r="J4" t="str">
            <v>SI</v>
          </cell>
          <cell r="K4" t="str">
            <v>EN PLENA EJECUCIÓN</v>
          </cell>
          <cell r="L4">
            <v>3265580.74</v>
          </cell>
          <cell r="M4">
            <v>0</v>
          </cell>
          <cell r="N4">
            <v>1</v>
          </cell>
        </row>
        <row r="5">
          <cell r="E5">
            <v>245589</v>
          </cell>
          <cell r="F5" t="str">
            <v>INSTALACION DEL SERVICIO DE AGUA PARA EL SISTEMA DE RIEGO  EN LA LOCALIDAD  DE  CONGALLA,DISTRITO DE CONGALLA, PROVINCIA DE ANGARAES - HUANCAVELICA</v>
          </cell>
          <cell r="G5">
            <v>2825678.5999999996</v>
          </cell>
          <cell r="H5">
            <v>0.6777913953447534</v>
          </cell>
          <cell r="I5" t="str">
            <v>NO</v>
          </cell>
          <cell r="J5" t="str">
            <v>SI</v>
          </cell>
          <cell r="K5" t="str">
            <v>EN PLENA EJECUCIÓN</v>
          </cell>
          <cell r="L5">
            <v>2825678.5999999996</v>
          </cell>
          <cell r="M5">
            <v>0</v>
          </cell>
          <cell r="N5">
            <v>1</v>
          </cell>
        </row>
        <row r="6">
          <cell r="E6">
            <v>104061</v>
          </cell>
          <cell r="F6" t="str">
            <v>MEJORAMIENTO DE LA CARRETERA CALICANTO - HUANCAPITE - ANDABAMBA - ANCO, DISTRITO DE ANDABAMBA - ACOBAMBA - HUANCAVELICA</v>
          </cell>
          <cell r="G6">
            <v>2315804.1100000003</v>
          </cell>
          <cell r="H6">
            <v>0.6077355220651849</v>
          </cell>
          <cell r="I6" t="str">
            <v>NO</v>
          </cell>
          <cell r="J6" t="str">
            <v>SI</v>
          </cell>
          <cell r="K6" t="str">
            <v>EN PLENA EJECUCIÓN</v>
          </cell>
          <cell r="L6">
            <v>2315804.1100000003</v>
          </cell>
          <cell r="M6" t="str">
            <v>COEJECUTOR GR HUANCAVELICA</v>
          </cell>
          <cell r="N6">
            <v>1</v>
          </cell>
        </row>
        <row r="7">
          <cell r="E7">
            <v>289114</v>
          </cell>
          <cell r="F7" t="str">
            <v>MEJORAMIENTO Y AMPLIACION DEL SERVICIO DE AGUA POTABLE E INSTALACIÓN DEL SISTEMA DE ALCANTARILLADO EN LOS BARRIOS DE WARICORRAL, CHUPAS, SANTA CLARA DE COSME, CCAMPATO, MUÑAPATA, DEL ÁREA URBANA DE COSME, DISTRITO DE COSME - CHURCAMPA - HUANCAVELICA</v>
          </cell>
          <cell r="G7">
            <v>2215553.2699999996</v>
          </cell>
          <cell r="H7">
            <v>0.7467713095305993</v>
          </cell>
          <cell r="I7" t="str">
            <v>NO</v>
          </cell>
          <cell r="J7" t="str">
            <v>SI</v>
          </cell>
          <cell r="K7" t="str">
            <v>EN PLENA EJECUCIÓN</v>
          </cell>
          <cell r="L7">
            <v>2215553.2699999996</v>
          </cell>
          <cell r="M7">
            <v>0</v>
          </cell>
          <cell r="N7">
            <v>1</v>
          </cell>
        </row>
        <row r="8">
          <cell r="E8">
            <v>127221</v>
          </cell>
          <cell r="F8" t="str">
            <v>MEJORAMIENTO DE LA INFRAESTRUCTURA, EQUIPAMIENTO  Y PUESTA EN SERVICIO DEL CAMAL MUNICIPAL  DE LA CIUDAD DE ACOBAMBA, PROVINCIA DE ACOBAMBA - HUANCAVELICA</v>
          </cell>
          <cell r="G8">
            <v>1797511.7699999998</v>
          </cell>
          <cell r="H8">
            <v>0.5084739842794193</v>
          </cell>
          <cell r="I8" t="str">
            <v>NO</v>
          </cell>
          <cell r="J8" t="str">
            <v>SI</v>
          </cell>
          <cell r="K8" t="str">
            <v>EN PLENA EJECUCIÓN</v>
          </cell>
          <cell r="L8">
            <v>1797511.7699999998</v>
          </cell>
          <cell r="M8">
            <v>0</v>
          </cell>
          <cell r="N8">
            <v>1</v>
          </cell>
        </row>
        <row r="9">
          <cell r="E9">
            <v>200845</v>
          </cell>
          <cell r="F9" t="str">
            <v>MEJORAMIENTO VIAL TRAMO LEONCIO PRADO BARRIO COCHARCAS-PILLCOSAY, DEL DISTRITO DE ACOBAMBA, PROVINCIA DE ACOBAMBA - HUANCAVELICA</v>
          </cell>
          <cell r="G9">
            <v>1787372.5599999996</v>
          </cell>
          <cell r="H9">
            <v>0.5903745629047978</v>
          </cell>
          <cell r="I9" t="str">
            <v>NO</v>
          </cell>
          <cell r="J9" t="str">
            <v>SI</v>
          </cell>
          <cell r="K9" t="str">
            <v>EN PLENA EJECUCIÓN</v>
          </cell>
          <cell r="L9">
            <v>1787372</v>
          </cell>
          <cell r="M9">
            <v>0</v>
          </cell>
          <cell r="N9">
            <v>1</v>
          </cell>
        </row>
        <row r="10">
          <cell r="E10">
            <v>206587</v>
          </cell>
          <cell r="F10" t="str">
            <v>MEJORAMIENTO DEL SISTEMA DE AGUA POTABLE E INSTALACION DEL SISTEMA DE ALCANTARILLADO DE LAS LOCALIDADES DE ARMA PATACANCHA-SAN JUAN DE CHILCAPATA-TAPUYQUILLA, DISTRITO DE CHINCHIHUASI, PROVINCIA DE CHURCAMPA - HUANCAVELICA</v>
          </cell>
          <cell r="G10">
            <v>1635158.18</v>
          </cell>
          <cell r="H10">
            <v>0.561799114904833</v>
          </cell>
          <cell r="I10" t="str">
            <v>NO</v>
          </cell>
          <cell r="J10" t="str">
            <v>SI</v>
          </cell>
          <cell r="K10" t="str">
            <v>EN PLENA EJECUCIÓN</v>
          </cell>
          <cell r="L10">
            <v>1635158</v>
          </cell>
          <cell r="M10">
            <v>0</v>
          </cell>
          <cell r="N10">
            <v>1</v>
          </cell>
        </row>
        <row r="11">
          <cell r="E11">
            <v>234777</v>
          </cell>
          <cell r="F11" t="str">
            <v>MEJORAMIENTO , REHABILITACION DE LAS CALLES PRINCIPALES DE SURCUBAMBA CAPITAL, DISTRITO DE SURCUBAMBA - TAYACAJA - HUANCAVELICA</v>
          </cell>
          <cell r="G11">
            <v>1348134.5499999998</v>
          </cell>
          <cell r="H11">
            <v>0.6941803032286666</v>
          </cell>
          <cell r="I11" t="str">
            <v>NO</v>
          </cell>
          <cell r="J11" t="str">
            <v>SI</v>
          </cell>
          <cell r="K11" t="str">
            <v>EN PLENA EJECUCIÓN</v>
          </cell>
          <cell r="L11">
            <v>1348134</v>
          </cell>
          <cell r="M11">
            <v>0</v>
          </cell>
          <cell r="N11">
            <v>1</v>
          </cell>
        </row>
        <row r="12">
          <cell r="E12">
            <v>241840</v>
          </cell>
          <cell r="F12" t="str">
            <v>MEJORAMIENTO Y AMPLIACIÓN DE LOS SERVICIOS DE EDUCACIÓN SECUNDARIA DE LA I.E. ROSARIO DEL, DISTRITO DE ROSARIO - ACOBAMBA - HUANCAVELICA</v>
          </cell>
          <cell r="G12">
            <v>1265611.29</v>
          </cell>
          <cell r="H12">
            <v>0.5399997389623575</v>
          </cell>
          <cell r="I12" t="str">
            <v>NO</v>
          </cell>
          <cell r="J12" t="str">
            <v>SI</v>
          </cell>
          <cell r="K12" t="str">
            <v>EN PLENA EJECUCIÓN</v>
          </cell>
          <cell r="L12">
            <v>1265611</v>
          </cell>
          <cell r="M12">
            <v>0</v>
          </cell>
          <cell r="N12">
            <v>1</v>
          </cell>
        </row>
        <row r="13">
          <cell r="E13">
            <v>218825</v>
          </cell>
          <cell r="F13" t="str">
            <v>AMPLIACION Y MEJORAMIENTO DEL SISTEMA DE AGUA POTABLE Y ALCANTARILLADO EN LA LOCALIDAD MARISCAL CÁCERES - PUEBLO NUEVO - PAMPA BLANCA DEL DISTRITO DE DANIEL HERNANDEZ, PROVINCIA DE TAYACAJA - HUANCAVELICA</v>
          </cell>
          <cell r="G13">
            <v>1199102.2699999996</v>
          </cell>
          <cell r="H13">
            <v>0.8786445418688118</v>
          </cell>
          <cell r="I13" t="str">
            <v>NO</v>
          </cell>
          <cell r="J13" t="str">
            <v>SI</v>
          </cell>
          <cell r="K13" t="str">
            <v>EN PLENA EJECUCIÓN</v>
          </cell>
          <cell r="L13">
            <v>1199103</v>
          </cell>
          <cell r="M13">
            <v>0</v>
          </cell>
          <cell r="N13">
            <v>1</v>
          </cell>
        </row>
        <row r="14">
          <cell r="E14">
            <v>243491</v>
          </cell>
          <cell r="F14" t="str">
            <v>INSTALACION DEL SISTEMA DE RIEGO TUTAPAYOCC VISTA ALEGRE - PANTEKILLA, DISTRITO DE SURCUBAMBA - TAYACAJA - HUANCAVELICA</v>
          </cell>
          <cell r="G14">
            <v>1184242.4800000004</v>
          </cell>
          <cell r="H14">
            <v>0.8801774769563939</v>
          </cell>
          <cell r="I14" t="str">
            <v>NO</v>
          </cell>
          <cell r="J14" t="str">
            <v>SI</v>
          </cell>
          <cell r="K14" t="str">
            <v>EN PLENA EJECUCIÓN</v>
          </cell>
          <cell r="L14">
            <v>1184242</v>
          </cell>
          <cell r="M14">
            <v>0</v>
          </cell>
          <cell r="N14">
            <v>1</v>
          </cell>
        </row>
        <row r="15">
          <cell r="E15">
            <v>245929</v>
          </cell>
          <cell r="F15" t="str">
            <v>INSTALACION DE INFRAESTRUCTURAS Y EQUIPAMIENTO DE LAS INSTITUCIONES EDUCATIVAS DE NIVEL INICIAL DE LAS LOCALIDADES DE LAYAMPAMPA, LLAULLICA, HUICHCANA, SAN ISIDRO Y LLIHUAPAMPA, DISTRITO DE TINTAY PUNCU - TAYACAJA - HUANCAVELICA</v>
          </cell>
          <cell r="G15">
            <v>997445.5099999998</v>
          </cell>
          <cell r="H15">
            <v>0.8617973269466715</v>
          </cell>
          <cell r="I15" t="str">
            <v>NO</v>
          </cell>
          <cell r="J15" t="str">
            <v>SI</v>
          </cell>
          <cell r="K15" t="str">
            <v>EN PLENA EJECUCIÓN</v>
          </cell>
          <cell r="L15">
            <v>982539</v>
          </cell>
          <cell r="M15">
            <v>0</v>
          </cell>
          <cell r="N15">
            <v>1</v>
          </cell>
        </row>
        <row r="16">
          <cell r="E16">
            <v>169783</v>
          </cell>
          <cell r="F16" t="str">
            <v>MEJORAMIENTO DE LA INFRAESTRUCTURA Y CAPACIDADES PARA LA OFERTA DE SERVICIOS EDUCATIVOS EN EL I.S.T.P. SAN JOSE - TINTAY, DISTRITO DE TINTAY PUNCU - TAYACAJA - HUANCAVELICA</v>
          </cell>
          <cell r="G16">
            <v>828958.3600000003</v>
          </cell>
          <cell r="H16">
            <v>0.7586978483907132</v>
          </cell>
          <cell r="I16" t="str">
            <v>NO</v>
          </cell>
          <cell r="J16" t="str">
            <v>SI</v>
          </cell>
          <cell r="K16" t="str">
            <v>EN PLENA EJECUCIÓN</v>
          </cell>
          <cell r="L16">
            <v>828959</v>
          </cell>
          <cell r="M16">
            <v>0</v>
          </cell>
          <cell r="N16">
            <v>1</v>
          </cell>
        </row>
        <row r="17">
          <cell r="E17">
            <v>233737</v>
          </cell>
          <cell r="F17" t="str">
            <v>MEJORAMIENTO DEL SISTEMA DE AGUA POTABLE E INSTALACION DEL SISTEMA DE ALCANTARILLADO Y TRATAMIENTO DE AGUAS RESIDUALES EN LA LOCALIDAD DE MAYUNMARCA, DISTRITO DE ANDABAMBA - ACOBAMBA - HUANCAVELICA</v>
          </cell>
          <cell r="G17">
            <v>762061.3900000001</v>
          </cell>
          <cell r="H17">
            <v>0.8286380084890119</v>
          </cell>
          <cell r="I17" t="str">
            <v>NO</v>
          </cell>
          <cell r="J17" t="str">
            <v>SI</v>
          </cell>
          <cell r="K17" t="str">
            <v>EN PLENA EJECUCIÓN</v>
          </cell>
          <cell r="L17">
            <v>2180147</v>
          </cell>
          <cell r="M17">
            <v>0</v>
          </cell>
          <cell r="N17">
            <v>1</v>
          </cell>
        </row>
        <row r="18">
          <cell r="E18">
            <v>205422</v>
          </cell>
          <cell r="F18" t="str">
            <v>AMPLIACION Y MEJORAMIENTO DEL SISTEMA DE AGUA POTABLE E INSTALACION DEL ALCANTARILLADO SANITARIO CON TRATAMIENTO DE AGUAS RESIDUALES DE  CCARHUANCHO - RAYUSCCA, DISTRITO EL CARMEN, PROVINCIA DE CHURCAMPA - HUANCAVELICA</v>
          </cell>
          <cell r="G18">
            <v>732350.3900000001</v>
          </cell>
          <cell r="H18">
            <v>0.6292291222161215</v>
          </cell>
          <cell r="I18" t="str">
            <v>NO</v>
          </cell>
          <cell r="J18" t="str">
            <v>SI</v>
          </cell>
          <cell r="K18" t="str">
            <v>EN PLENA EJECUCIÓN</v>
          </cell>
          <cell r="L18">
            <v>732351</v>
          </cell>
          <cell r="M18">
            <v>0</v>
          </cell>
          <cell r="N18">
            <v>1</v>
          </cell>
        </row>
        <row r="19">
          <cell r="E19">
            <v>214390</v>
          </cell>
          <cell r="F19" t="str">
            <v>MEJORAMIENTO DEL SISTEMA DE AGUA POTABLE Y DISPOSICIÓN DE EXCRETAS EN LOS BARRIOS DE CHILCAPITE, LEONCIO PRADO, DOS DE MAYO, CUICHA, AGUAS VERDES Y POMACOCHA, DE LA LOCALIDAD DE POMACOCHA, DISTRITO DE POMACOCHA - ACOBAMBA - HUANCAVELICA</v>
          </cell>
          <cell r="G19">
            <v>629109.7699999996</v>
          </cell>
          <cell r="H19">
            <v>0.8930965742155865</v>
          </cell>
          <cell r="I19" t="str">
            <v>NO</v>
          </cell>
          <cell r="J19" t="str">
            <v>SI</v>
          </cell>
          <cell r="K19" t="str">
            <v>EN PLENA EJECUCIÓN</v>
          </cell>
          <cell r="L19">
            <v>629110</v>
          </cell>
          <cell r="M19">
            <v>0</v>
          </cell>
          <cell r="N19">
            <v>1</v>
          </cell>
        </row>
        <row r="20">
          <cell r="E20">
            <v>265272</v>
          </cell>
          <cell r="F20" t="str">
            <v>INSTALACION SISTEMA DE RIEGO TINCCOC - PACHAS - CCAHUIN  DISTRIT DE QUISHUAR, DISTRITO DE HUACHOCOLPA - TAYACAJA - HUANCAVELICA</v>
          </cell>
          <cell r="G20">
            <v>624535.4699999997</v>
          </cell>
          <cell r="H20">
            <v>0.8445127828453719</v>
          </cell>
          <cell r="I20" t="str">
            <v>NO</v>
          </cell>
          <cell r="J20" t="str">
            <v>SI</v>
          </cell>
          <cell r="K20" t="str">
            <v>EN PLENA EJECUCIÓN</v>
          </cell>
          <cell r="L20">
            <v>624536</v>
          </cell>
          <cell r="M20">
            <v>0</v>
          </cell>
          <cell r="N20">
            <v>1</v>
          </cell>
        </row>
        <row r="21">
          <cell r="E21">
            <v>177460</v>
          </cell>
          <cell r="F21" t="str">
            <v>CONSTRUCCION DE LA REPRESA LLIPLLIPA PAMPA, DISTRITO DE SECCLLA - ANGARAES - HUANCAVELICA</v>
          </cell>
          <cell r="G21">
            <v>608123.0100000002</v>
          </cell>
          <cell r="H21">
            <v>0.8651858771665684</v>
          </cell>
          <cell r="I21" t="str">
            <v>NO</v>
          </cell>
          <cell r="J21" t="str">
            <v>SI</v>
          </cell>
          <cell r="K21" t="str">
            <v>EN PLENA EJECUCIÓN</v>
          </cell>
          <cell r="L21">
            <v>608123</v>
          </cell>
          <cell r="M21">
            <v>0</v>
          </cell>
          <cell r="N21">
            <v>1</v>
          </cell>
        </row>
        <row r="22">
          <cell r="E22">
            <v>260012</v>
          </cell>
          <cell r="F22" t="str">
            <v>MEJORAMIENTO DE LOS SERVICIOS EDUCATIVOS DE LA I. E. N 36489 JOSÉ CARLOS MARIÁTEGUI COMUNIDAD VISTA ALEGRE,  DISTRITO DE AHUAYCHA, PROVINCIA DE TAYACAJA - HUANCAVELICA</v>
          </cell>
          <cell r="G22">
            <v>547392.25</v>
          </cell>
          <cell r="H22">
            <v>0.7843571247218482</v>
          </cell>
          <cell r="I22" t="str">
            <v>NO</v>
          </cell>
          <cell r="J22" t="str">
            <v>SI</v>
          </cell>
          <cell r="K22" t="str">
            <v>EN PLENA EJECUCIÓN</v>
          </cell>
          <cell r="L22">
            <v>547392</v>
          </cell>
          <cell r="M22">
            <v>0</v>
          </cell>
          <cell r="N22">
            <v>1</v>
          </cell>
        </row>
        <row r="23">
          <cell r="E23">
            <v>274748</v>
          </cell>
          <cell r="F23" t="str">
            <v>MEJORAMIENTO VIAL DE PISTA Y VEREDAS DEL JR. ALFONSO UGARTE: CUADRAS 1, 2, 3 Y  4, JR. TARAPACA: CUADRAS  1 Y 2,  JR. 28 DE JULIO CUADRAS: 1 Y 2, JR. LA UNION CUADRA 1, DISTRITO DE PACHAMARCA - CHURCAMPA - HUANCAVELICA</v>
          </cell>
          <cell r="G23">
            <v>524006.26</v>
          </cell>
          <cell r="H23">
            <v>0.7601300910669878</v>
          </cell>
          <cell r="I23" t="str">
            <v>NO</v>
          </cell>
          <cell r="J23" t="str">
            <v>SI</v>
          </cell>
          <cell r="K23" t="str">
            <v>EN PLENA EJECUCIÓN</v>
          </cell>
          <cell r="L23">
            <v>524006</v>
          </cell>
          <cell r="M23">
            <v>0</v>
          </cell>
          <cell r="N23">
            <v>1</v>
          </cell>
        </row>
        <row r="24">
          <cell r="E24">
            <v>247314</v>
          </cell>
          <cell r="F24" t="str">
            <v>MEJORAMIENTO DEL SERVICIO EDUCATIVO EN 04 INSTITUCIONES EDUCATIVAS DEL NIVEL PRIMARIO DE LAS COMUNIDADES DE LLAMOCCTACHI,SAN JUAN DE MIRAFLORES,YANACHOCCE Y CHUYAYACU-SILLCO, DISTRITO DE CHINCHO - ANGARAES - HUANCAVELICA</v>
          </cell>
          <cell r="G24">
            <v>500296.0500000003</v>
          </cell>
          <cell r="H24">
            <v>0.7869844876391482</v>
          </cell>
          <cell r="I24" t="str">
            <v>NO</v>
          </cell>
          <cell r="J24" t="str">
            <v>SI</v>
          </cell>
          <cell r="K24" t="str">
            <v>EN PLENA EJECUCIÓN</v>
          </cell>
          <cell r="L24">
            <v>5398</v>
          </cell>
          <cell r="M24">
            <v>0</v>
          </cell>
          <cell r="N24">
            <v>1</v>
          </cell>
        </row>
        <row r="25">
          <cell r="E25">
            <v>262198</v>
          </cell>
          <cell r="F25" t="str">
            <v>INSTALACION DEL SERVICIO DE AGUA  DEL SISTEMA DE RIEGO USA CORRAL, DISTRITO DE ACOBAMBILLA - HUANCAVELICA - HUANCAVELICA</v>
          </cell>
          <cell r="G25">
            <v>446748.93000000017</v>
          </cell>
          <cell r="H25">
            <v>0.8806346144389284</v>
          </cell>
          <cell r="I25" t="str">
            <v>NO</v>
          </cell>
          <cell r="J25" t="str">
            <v>SI</v>
          </cell>
          <cell r="K25" t="str">
            <v>EN PLENA EJECUCIÓN</v>
          </cell>
          <cell r="L25">
            <v>446749</v>
          </cell>
          <cell r="M25">
            <v>0</v>
          </cell>
          <cell r="N25">
            <v>1</v>
          </cell>
        </row>
        <row r="26">
          <cell r="E26">
            <v>317557</v>
          </cell>
          <cell r="F26" t="str">
            <v>MEJORAMIENTO DE LAS CAPACIDADES RESOLUTIVAS DEL PUESTO DE SALUD DEL CENTRO POBLADO SILVA, DISTRITO DE ACORIA - HUANCAVELICA - HUANCAVELICA</v>
          </cell>
          <cell r="G26">
            <v>338802.8</v>
          </cell>
          <cell r="H26">
            <v>0.5900563347237383</v>
          </cell>
          <cell r="I26" t="str">
            <v>NO</v>
          </cell>
          <cell r="J26" t="str">
            <v>SI</v>
          </cell>
          <cell r="K26" t="str">
            <v>EN PLENA EJECUCIÓN</v>
          </cell>
          <cell r="L26">
            <v>338802</v>
          </cell>
          <cell r="M26">
            <v>0</v>
          </cell>
          <cell r="N26">
            <v>1</v>
          </cell>
        </row>
        <row r="27">
          <cell r="E27">
            <v>255729</v>
          </cell>
          <cell r="F27" t="str">
            <v>MEJORAMIENTO DE LOS SERVICIOS DE TRANSITABILIDAD VEHICULAR Y PEATONAL DE VÍAS DE LA URBANIZACIÓN SAN FABIÁN, DEL BARRIO DE YANANACO, DISTRITO DE HUANCAVELICA, PROVINCIA DE HUANCAVELICA - HUANCAVELICA</v>
          </cell>
          <cell r="G27">
            <v>304144.8700000001</v>
          </cell>
          <cell r="H27">
            <v>0.8426134107485909</v>
          </cell>
          <cell r="I27" t="str">
            <v>NO</v>
          </cell>
          <cell r="J27" t="str">
            <v>SI</v>
          </cell>
          <cell r="K27" t="str">
            <v>EN PLENA EJECUCIÓN</v>
          </cell>
          <cell r="L27">
            <v>304145</v>
          </cell>
          <cell r="M27">
            <v>0</v>
          </cell>
          <cell r="N27">
            <v>1</v>
          </cell>
        </row>
        <row r="28">
          <cell r="E28">
            <v>317688</v>
          </cell>
          <cell r="F28" t="str">
            <v>MEJORAMIENTO DE LOS SERVICIOS DE EDUCACIÓN PRIMARIA DE LA I.E. N° 36820 CHILCAPUQUIO DEL C.P. UNIÓN AMBO, DISTRITO DE ACORIA - HUANCAVELICA - HUANCAVELICA</v>
          </cell>
          <cell r="G28">
            <v>244663.75999999995</v>
          </cell>
          <cell r="H28">
            <v>0.5831245566208629</v>
          </cell>
          <cell r="I28" t="str">
            <v>NO</v>
          </cell>
          <cell r="J28" t="str">
            <v>SI</v>
          </cell>
          <cell r="K28" t="str">
            <v>EN PLENA EJECUCIÓN</v>
          </cell>
          <cell r="L28">
            <v>244663</v>
          </cell>
          <cell r="M28">
            <v>0</v>
          </cell>
          <cell r="N28">
            <v>1</v>
          </cell>
        </row>
        <row r="29">
          <cell r="E29">
            <v>183992</v>
          </cell>
          <cell r="F29" t="str">
            <v>MEJORAMIENTO Y CONSTRUCCION DEL CANAL DE RIEGO ALELUYA DEL ANEXO DE SAN JOSE DE PACALI DEL DISTRITO DE TAMBO DE LA, PROVINCIA DE HUAYTARA - HUANCAVELICA</v>
          </cell>
          <cell r="G29">
            <v>209811.6000000001</v>
          </cell>
          <cell r="H29">
            <v>0.8961133565411581</v>
          </cell>
          <cell r="I29" t="str">
            <v>NO</v>
          </cell>
          <cell r="J29" t="str">
            <v>SI</v>
          </cell>
          <cell r="K29" t="str">
            <v>EN PLENA EJECUCIÓN</v>
          </cell>
          <cell r="L29">
            <v>209812</v>
          </cell>
          <cell r="M29">
            <v>0</v>
          </cell>
          <cell r="N29">
            <v>1</v>
          </cell>
        </row>
        <row r="30">
          <cell r="E30">
            <v>178150</v>
          </cell>
          <cell r="F30" t="str">
            <v>RECONSTRUCCION PUENTE COLONIAL SEÑOR DE ACORIA, DISTRITO DE ACORIA - HUANCAVELICA - HUANCAVELICA</v>
          </cell>
          <cell r="G30">
            <v>190036.33000000007</v>
          </cell>
          <cell r="H30">
            <v>0.8911727825729877</v>
          </cell>
          <cell r="I30" t="str">
            <v>NO</v>
          </cell>
          <cell r="J30" t="str">
            <v>SI</v>
          </cell>
          <cell r="K30" t="str">
            <v>EN PLENA EJECUCIÓN</v>
          </cell>
          <cell r="L30">
            <v>191115</v>
          </cell>
          <cell r="M30">
            <v>0</v>
          </cell>
          <cell r="N30">
            <v>1</v>
          </cell>
        </row>
        <row r="31">
          <cell r="E31">
            <v>295922</v>
          </cell>
          <cell r="F31" t="str">
            <v>AMPLIACION Y MEJORAMIENTO DEL SISTEMA DE AGUA POTABLE ANEXO DE MARQUILLA, DISTRITO DE MOYA, PROVINCIA DE HUANCAVELICA - HUANCAVELICA</v>
          </cell>
          <cell r="G31">
            <v>181740.04999999993</v>
          </cell>
          <cell r="H31">
            <v>0.8115440352428113</v>
          </cell>
          <cell r="I31" t="str">
            <v>NO</v>
          </cell>
          <cell r="J31" t="str">
            <v>SI</v>
          </cell>
          <cell r="K31" t="str">
            <v>EN PLENA EJECUCIÓN</v>
          </cell>
          <cell r="L31">
            <v>181740</v>
          </cell>
          <cell r="M31">
            <v>0</v>
          </cell>
          <cell r="N31">
            <v>1</v>
          </cell>
        </row>
        <row r="32">
          <cell r="E32">
            <v>201792</v>
          </cell>
          <cell r="F32" t="str">
            <v>MEJORAMIENTO DEL SISTEMA DE RIEGO DE TUCUMA, DISTRITO DE PAMPAS, PROVINCIA DE TAYACAJA - HUANCAVELICA</v>
          </cell>
          <cell r="G32">
            <v>165689.5</v>
          </cell>
          <cell r="H32">
            <v>0.8978733624516863</v>
          </cell>
          <cell r="I32" t="str">
            <v>NO</v>
          </cell>
          <cell r="J32" t="str">
            <v>SI</v>
          </cell>
          <cell r="K32" t="str">
            <v>EN PLENA EJECUCIÓN</v>
          </cell>
          <cell r="L32">
            <v>165689</v>
          </cell>
          <cell r="M32">
            <v>0</v>
          </cell>
          <cell r="N32">
            <v>1</v>
          </cell>
        </row>
        <row r="33">
          <cell r="E33">
            <v>318319</v>
          </cell>
          <cell r="F33" t="str">
            <v>MEJORAMIENTO DE LOS SERVICIOS COMUNALES EN EL CENTRO POBLADO DE AÑANCUSI, DISTRITO DE ACORIA - HUANCAVELICA - HUANCAVELICA</v>
          </cell>
          <cell r="G33">
            <v>165138.40000000002</v>
          </cell>
          <cell r="H33">
            <v>0.8210088250202648</v>
          </cell>
          <cell r="I33" t="str">
            <v>NO</v>
          </cell>
          <cell r="J33" t="str">
            <v>SI</v>
          </cell>
          <cell r="K33" t="str">
            <v>EN PLENA EJECUCIÓN</v>
          </cell>
          <cell r="L33">
            <v>165139</v>
          </cell>
          <cell r="M33">
            <v>0</v>
          </cell>
          <cell r="N33">
            <v>1</v>
          </cell>
        </row>
        <row r="34">
          <cell r="E34">
            <v>263799</v>
          </cell>
          <cell r="F34" t="str">
            <v>MEJORAMIENTO CON ESCALINATAS Y AREAS VERDES DEL JIRON  MARIANO MELGAR DE LA LOCALIDAD DE CONGALLA, DISTRITO DE CONGALLA, PROVINCIA DE ANGARAES - HUANCAVELICA</v>
          </cell>
          <cell r="G34">
            <v>156216.12</v>
          </cell>
          <cell r="H34">
            <v>0.5623194473847392</v>
          </cell>
          <cell r="I34" t="str">
            <v>NO</v>
          </cell>
          <cell r="J34" t="str">
            <v>SI</v>
          </cell>
          <cell r="K34" t="str">
            <v>EN PLENA EJECUCIÓN</v>
          </cell>
          <cell r="L34">
            <v>156216</v>
          </cell>
          <cell r="M34">
            <v>0</v>
          </cell>
          <cell r="N34">
            <v>1</v>
          </cell>
        </row>
        <row r="35">
          <cell r="E35">
            <v>180638</v>
          </cell>
          <cell r="F35" t="str">
            <v>CONSTRUCCION DEL ESTADIO  EN LA LOCALIDAD DE PUERTO SAN ANTONIO, DISTRITO DE TINTAY PUNCU - TAYACAJA - HUANCAVELICA</v>
          </cell>
          <cell r="G35">
            <v>134928.67999999993</v>
          </cell>
          <cell r="H35">
            <v>0.8962729793480042</v>
          </cell>
          <cell r="I35" t="str">
            <v>NO</v>
          </cell>
          <cell r="J35" t="str">
            <v>SI</v>
          </cell>
          <cell r="K35" t="str">
            <v>EN PLENA EJECUCIÓN</v>
          </cell>
          <cell r="L35">
            <v>134929</v>
          </cell>
          <cell r="M35">
            <v>0</v>
          </cell>
          <cell r="N35">
            <v>1</v>
          </cell>
        </row>
        <row r="36">
          <cell r="E36">
            <v>289654</v>
          </cell>
          <cell r="F36" t="str">
            <v>CREACION DEL PARQUE EN EL CENTRO POBLADO CHUPACA, DISTRITO DE ACORIA - HUANCAVELICA - HUANCAVELICA</v>
          </cell>
          <cell r="G36">
            <v>133757.1399999999</v>
          </cell>
          <cell r="H36">
            <v>0.8247560898757401</v>
          </cell>
          <cell r="I36" t="str">
            <v>NO</v>
          </cell>
          <cell r="J36" t="str">
            <v>SI</v>
          </cell>
          <cell r="K36" t="str">
            <v>EN PLENA EJECUCIÓN</v>
          </cell>
          <cell r="L36">
            <v>133757</v>
          </cell>
          <cell r="M36">
            <v>0</v>
          </cell>
          <cell r="N36">
            <v>1</v>
          </cell>
        </row>
        <row r="37">
          <cell r="E37">
            <v>314243</v>
          </cell>
          <cell r="F37" t="str">
            <v>MEJORAMIENTO DE LA AV. CHANCAS EN LA LOCALIDAD DE CONGALLA, DISTRITO DE CONGALLA - ANGARAES - HUANCAVELICA</v>
          </cell>
          <cell r="G37">
            <v>131896.51</v>
          </cell>
          <cell r="H37">
            <v>0.609142207132493</v>
          </cell>
          <cell r="I37" t="str">
            <v>NO</v>
          </cell>
          <cell r="J37" t="str">
            <v>SI</v>
          </cell>
          <cell r="K37" t="str">
            <v>EN PLENA EJECUCIÓN</v>
          </cell>
          <cell r="L37">
            <v>134806</v>
          </cell>
          <cell r="M37">
            <v>0</v>
          </cell>
          <cell r="N37">
            <v>1</v>
          </cell>
        </row>
        <row r="38">
          <cell r="E38">
            <v>293388</v>
          </cell>
          <cell r="F38" t="str">
            <v>INSTALACION DE ELECTRIFICACION RURAL NO CONVENCIONAL CON SISTEMAS FOTOVOLTAICOS DE SEIS LOCALIDADES, DISTRITO DE HUACHOCOLPA - HUANCAVELICA - HUANCAVELICA</v>
          </cell>
          <cell r="G38">
            <v>131447.3</v>
          </cell>
          <cell r="H38">
            <v>0.6807412744822371</v>
          </cell>
          <cell r="I38" t="str">
            <v>NO</v>
          </cell>
          <cell r="J38" t="str">
            <v>SI</v>
          </cell>
          <cell r="K38" t="str">
            <v>EN PLENA EJECUCIÓN</v>
          </cell>
          <cell r="L38">
            <v>131447</v>
          </cell>
          <cell r="M38">
            <v>0</v>
          </cell>
          <cell r="N38">
            <v>1</v>
          </cell>
        </row>
        <row r="39">
          <cell r="E39">
            <v>167259</v>
          </cell>
          <cell r="F39" t="str">
            <v>CONSTRUCCION DE LA CARRETERA PANTACHI NORTE - VILLA HUASAPAMPA, DISTRITO DE YAULI - HUANCAVELICA - HUANCAVELICA</v>
          </cell>
          <cell r="G39">
            <v>128052.56999999983</v>
          </cell>
          <cell r="H39">
            <v>0.8943051756334154</v>
          </cell>
          <cell r="I39" t="str">
            <v>NO</v>
          </cell>
          <cell r="J39" t="str">
            <v>SI</v>
          </cell>
          <cell r="K39" t="str">
            <v>EN PLENA EJECUCIÓN</v>
          </cell>
          <cell r="L39">
            <v>128053</v>
          </cell>
          <cell r="M39">
            <v>0</v>
          </cell>
          <cell r="N39">
            <v>1</v>
          </cell>
        </row>
        <row r="40">
          <cell r="E40">
            <v>319239</v>
          </cell>
          <cell r="F40" t="str">
            <v>CREACION DEL CENTRO COMUNAL COMERCIAL EN LA LOCALIDAD DE PAUCARBAMBILLA, DISTRITO DE EL CARMEN - CHURCAMPA - HUANCAVELICA</v>
          </cell>
          <cell r="G40">
            <v>127474.04999999999</v>
          </cell>
          <cell r="H40">
            <v>0.6767836975759092</v>
          </cell>
          <cell r="I40" t="str">
            <v>NO</v>
          </cell>
          <cell r="J40" t="str">
            <v>SI</v>
          </cell>
          <cell r="K40" t="str">
            <v>EN PLENA EJECUCIÓN</v>
          </cell>
          <cell r="L40">
            <v>127474</v>
          </cell>
          <cell r="M40">
            <v>0</v>
          </cell>
          <cell r="N40">
            <v>1</v>
          </cell>
        </row>
        <row r="41">
          <cell r="E41">
            <v>314027</v>
          </cell>
          <cell r="F41" t="str">
            <v>INSTALACION DE LOS SERVICIOS DE PROTECCION Y TRANSITABILIDAD PEATONAL  EN LA ZONAS RIBEREÑAS, MARGEN IZQUIERDO Y MARGEN DERECHO DEL RIO DE QUIRAHUARA, DISTRITO DE SANTIAGO DE QUIRAHUARA - HUAYTARA - HUANCAVELICA</v>
          </cell>
          <cell r="G41">
            <v>118731.09</v>
          </cell>
          <cell r="H41">
            <v>0.6794384941453041</v>
          </cell>
          <cell r="I41" t="str">
            <v>NO</v>
          </cell>
          <cell r="J41" t="str">
            <v>SI</v>
          </cell>
          <cell r="K41" t="str">
            <v>EN PLENA EJECUCIÓN</v>
          </cell>
          <cell r="L41">
            <v>120291</v>
          </cell>
          <cell r="M41">
            <v>0</v>
          </cell>
          <cell r="N41">
            <v>1</v>
          </cell>
        </row>
        <row r="42">
          <cell r="E42">
            <v>285684</v>
          </cell>
          <cell r="F42" t="str">
            <v>MEJORAMIENTO DE LA PRESTACION DE SERVICIOS POLIDEPORTIVO EN LA COMUNIDAD DE SANTA ROSA DE CHAUPI, DISTRITO DE PILPICHACA - HUAYTARA - HUANCAVELICA</v>
          </cell>
          <cell r="G42">
            <v>118673.97000000003</v>
          </cell>
          <cell r="H42">
            <v>0.7215359849375882</v>
          </cell>
          <cell r="I42" t="str">
            <v>NO</v>
          </cell>
          <cell r="J42" t="str">
            <v>SI</v>
          </cell>
          <cell r="K42" t="str">
            <v>EN PLENA EJECUCIÓN</v>
          </cell>
          <cell r="L42">
            <v>118674</v>
          </cell>
          <cell r="M42">
            <v>0</v>
          </cell>
          <cell r="N42">
            <v>1</v>
          </cell>
        </row>
        <row r="43">
          <cell r="E43">
            <v>307759</v>
          </cell>
          <cell r="F43" t="str">
            <v>MEJORAMIENTO DE CAPACIDADES E IMPLEMENTACION DE TECNOLOGIAS ADECUADAS PARA INCREMENTAR LA PRODUCCION Y PRODUCTIVIDAD DE LOS CRIADORES DE ALPACAS EN LAS LOCALIDADES DE SANTA ROSA DE CHAUPI, SAN FELIPE, CARHUANCHO Y PILPICHACA DEL, DISTRITO DE PILPICHACA - HUAYTARA - HUANCAVELICA</v>
          </cell>
          <cell r="G43">
            <v>110959.32999999999</v>
          </cell>
          <cell r="H43">
            <v>0.55616268</v>
          </cell>
          <cell r="I43" t="str">
            <v>NO</v>
          </cell>
          <cell r="J43" t="str">
            <v>SI</v>
          </cell>
          <cell r="K43" t="str">
            <v>EN PLENA EJECUCIÓN</v>
          </cell>
          <cell r="L43">
            <v>110960</v>
          </cell>
          <cell r="M43">
            <v>0</v>
          </cell>
          <cell r="N43">
            <v>1</v>
          </cell>
        </row>
        <row r="44">
          <cell r="E44">
            <v>276787</v>
          </cell>
          <cell r="F44" t="str">
            <v>MEJORAMIENTO E IMPLEMENTACION DE COMEDORES ESCOLARES EN EL NIVEL PRIMARIO Y SECUNDARIO EN EL DISTRITO DE HUANCAVELICA, PROVINCIA DE HUANCAVELICA - HUANCAVELICA</v>
          </cell>
          <cell r="G44">
            <v>109630.19</v>
          </cell>
          <cell r="H44">
            <v>0.7176682554441929</v>
          </cell>
          <cell r="I44" t="str">
            <v>NO</v>
          </cell>
          <cell r="J44" t="str">
            <v>SI</v>
          </cell>
          <cell r="K44" t="str">
            <v>EN PLENA EJECUCIÓN</v>
          </cell>
          <cell r="L44">
            <v>109630</v>
          </cell>
          <cell r="M44">
            <v>0</v>
          </cell>
          <cell r="N44">
            <v>1</v>
          </cell>
        </row>
        <row r="45">
          <cell r="E45">
            <v>314894</v>
          </cell>
          <cell r="F45" t="str">
            <v>CREACION DEL SALON DE USOS MULTIPLES EN EL CENTRO URBANO DE ANCO, DISTRITO DE ANCO, PROVINCIA DE CHURCAMPA - HUANCAVELICA</v>
          </cell>
          <cell r="G45">
            <v>101302.14999999997</v>
          </cell>
          <cell r="H45">
            <v>0.7982678526273791</v>
          </cell>
          <cell r="I45" t="str">
            <v>NO</v>
          </cell>
          <cell r="J45" t="str">
            <v>SI</v>
          </cell>
          <cell r="K45" t="str">
            <v>EN PLENA EJECUCIÓN</v>
          </cell>
          <cell r="L45">
            <v>101302</v>
          </cell>
          <cell r="M45">
            <v>0</v>
          </cell>
          <cell r="N45">
            <v>1</v>
          </cell>
        </row>
        <row r="46">
          <cell r="E46">
            <v>176956</v>
          </cell>
          <cell r="F46" t="str">
            <v>MEJORAMIENTO DE LA CAPACIDAD OPERATIVA Y RESOLUTIVA DE LOS SERVICIOS DEL CENTRO DE SALUD DE PAZOS, DISTRITO DE PAZOS - TAYACAJA - HUANCAVELICA</v>
          </cell>
          <cell r="G46">
            <v>96232.60999999987</v>
          </cell>
          <cell r="H46">
            <v>0.5005894781079636</v>
          </cell>
          <cell r="I46" t="str">
            <v>NO</v>
          </cell>
          <cell r="J46" t="str">
            <v>SI</v>
          </cell>
          <cell r="K46" t="str">
            <v>EN PLENA EJECUCIÓN</v>
          </cell>
          <cell r="L46">
            <v>3047492</v>
          </cell>
          <cell r="M46">
            <v>0</v>
          </cell>
          <cell r="N46">
            <v>1</v>
          </cell>
        </row>
        <row r="47">
          <cell r="E47">
            <v>216314</v>
          </cell>
          <cell r="F47" t="str">
            <v>MEJORAMIENTO DE LA INFRAESTRUCTURA DEPORTIVA Y DE ESPARCIMIENTO DEL CENTRO POBLADO DE ANTA, DISTRITO DE HUARIBAMBA - TAYACAJA - HUANCAVELICA</v>
          </cell>
          <cell r="G47">
            <v>89899.51000000001</v>
          </cell>
          <cell r="H47">
            <v>0.8028706142008442</v>
          </cell>
          <cell r="I47" t="str">
            <v>NO</v>
          </cell>
          <cell r="J47" t="str">
            <v>SI</v>
          </cell>
          <cell r="K47" t="str">
            <v>EN PLENA EJECUCIÓN</v>
          </cell>
          <cell r="L47">
            <v>89900</v>
          </cell>
          <cell r="M47">
            <v>0</v>
          </cell>
          <cell r="N47">
            <v>1</v>
          </cell>
        </row>
        <row r="48">
          <cell r="E48">
            <v>317645</v>
          </cell>
          <cell r="F48" t="str">
            <v>MEJORAMIENTO DE LOS SERVICIOS  DE EDUCACIÓN  PRIMARIA  DE LA  I.E. N° 36761 LIBERTADORES DEL  C.P UNION AMBO, DISTRITO DE ACORIA - HUANCAVELICA - HUANCAVELICA</v>
          </cell>
          <cell r="G48">
            <v>89018.67000000004</v>
          </cell>
          <cell r="H48">
            <v>0.8350182927266611</v>
          </cell>
          <cell r="I48" t="str">
            <v>NO</v>
          </cell>
          <cell r="J48" t="str">
            <v>SI</v>
          </cell>
          <cell r="K48" t="str">
            <v>EN PLENA EJECUCIÓN</v>
          </cell>
          <cell r="L48">
            <v>89018</v>
          </cell>
          <cell r="M48">
            <v>0</v>
          </cell>
          <cell r="N48">
            <v>1</v>
          </cell>
        </row>
        <row r="49">
          <cell r="E49">
            <v>261252</v>
          </cell>
          <cell r="F49" t="str">
            <v>RECUPERACION DE LOS SERVICIOS DE GESTION COMUNAL DEL CENTRO POBLADO DE HUAYARQUI, DISTRITO DE HUARIBAMBA - TAYACAJA - HUANCAVELICA</v>
          </cell>
          <cell r="G49">
            <v>88972.48999999999</v>
          </cell>
          <cell r="H49">
            <v>0.7607190469757732</v>
          </cell>
          <cell r="I49" t="str">
            <v>NO</v>
          </cell>
          <cell r="J49" t="str">
            <v>SI</v>
          </cell>
          <cell r="K49" t="str">
            <v>EN PLENA EJECUCIÓN</v>
          </cell>
          <cell r="L49">
            <v>88972</v>
          </cell>
          <cell r="M49">
            <v>0</v>
          </cell>
          <cell r="N49">
            <v>1</v>
          </cell>
        </row>
        <row r="50">
          <cell r="E50">
            <v>238316</v>
          </cell>
          <cell r="F50" t="str">
            <v>INSTALACION DE ESCALINATAS EN LA AVENIDA RIVEROS DE LA LOCALIDAD DE ROSARIO, DISTRITO DE ROSARIO - ACOBAMBA - HUANCAVELICA</v>
          </cell>
          <cell r="G50">
            <v>78156.18</v>
          </cell>
          <cell r="H50">
            <v>0.6484512386672161</v>
          </cell>
          <cell r="I50" t="str">
            <v>NO</v>
          </cell>
          <cell r="J50" t="str">
            <v>SI</v>
          </cell>
          <cell r="K50" t="str">
            <v>EN PLENA EJECUCIÓN</v>
          </cell>
          <cell r="L50">
            <v>78156</v>
          </cell>
          <cell r="M50">
            <v>0</v>
          </cell>
          <cell r="N50">
            <v>1</v>
          </cell>
        </row>
        <row r="51">
          <cell r="E51">
            <v>314073</v>
          </cell>
          <cell r="F51" t="str">
            <v>CREACION DEL PARQUE PRINCIPAL EN EL CENTRO POBLADO SANTA CRUZ DE INYAC, DISTRITO DE HUARIBAMBA - TAYACAJA - HUANCAVELICA</v>
          </cell>
          <cell r="G51">
            <v>75995.03999999998</v>
          </cell>
          <cell r="H51">
            <v>0.8217535431316911</v>
          </cell>
          <cell r="I51" t="str">
            <v>NO</v>
          </cell>
          <cell r="J51" t="str">
            <v>SI</v>
          </cell>
          <cell r="K51" t="str">
            <v>EN PLENA EJECUCIÓN</v>
          </cell>
          <cell r="L51">
            <v>51676</v>
          </cell>
          <cell r="M51">
            <v>0</v>
          </cell>
          <cell r="N51">
            <v>1</v>
          </cell>
        </row>
        <row r="52">
          <cell r="E52">
            <v>214871</v>
          </cell>
          <cell r="F52" t="str">
            <v>AMPLIACION Y MEJORAMIENTO DEL SISTEMA DE RIEGO POR ASPERSION EN LA CC LOS ANGELES Y CP CCOSNIPUQUIO, DISTRITO DE ACORIA - HUANCAVELICA - HUANCAVELICA</v>
          </cell>
          <cell r="G52">
            <v>74609.93000000005</v>
          </cell>
          <cell r="H52">
            <v>0.8952459165841369</v>
          </cell>
          <cell r="I52" t="str">
            <v>NO</v>
          </cell>
          <cell r="J52" t="str">
            <v>SI</v>
          </cell>
          <cell r="K52" t="str">
            <v>EN PLENA EJECUCIÓN</v>
          </cell>
          <cell r="L52">
            <v>74610</v>
          </cell>
          <cell r="M52">
            <v>0</v>
          </cell>
          <cell r="N52">
            <v>1</v>
          </cell>
        </row>
        <row r="53">
          <cell r="E53">
            <v>123199</v>
          </cell>
          <cell r="F53" t="str">
            <v>INSTALACION DEL SERVICIO DE PROTECCION CONTRA INUNDACIONES MARGEN DERECHA DEL RIO UPRAGA EN EL BARRIO DE SAN JOSE, DISTRITO DE TICRAPO, PROVINCIA DE CASTROVIRREYNA - HUANCAVELICA</v>
          </cell>
          <cell r="G53">
            <v>68995.16999999998</v>
          </cell>
          <cell r="H53">
            <v>0.8322554464512907</v>
          </cell>
          <cell r="I53" t="str">
            <v>NO</v>
          </cell>
          <cell r="J53" t="str">
            <v>SI</v>
          </cell>
          <cell r="K53" t="str">
            <v>EN PLENA EJECUCIÓN</v>
          </cell>
          <cell r="L53">
            <v>68995</v>
          </cell>
          <cell r="M53">
            <v>0</v>
          </cell>
          <cell r="N53">
            <v>1</v>
          </cell>
        </row>
        <row r="54">
          <cell r="E54">
            <v>295685</v>
          </cell>
          <cell r="F54" t="str">
            <v>INSTALACION DE GRADERIAS EN EL CENTRO POBLADO DE PUERTO SAN ANTONIO, DISTRITO DE TINTAY PUNCU - TAYACAJA - HUANCAVELICA</v>
          </cell>
          <cell r="G54">
            <v>65367.59</v>
          </cell>
          <cell r="H54">
            <v>0.7717163643947655</v>
          </cell>
          <cell r="I54" t="str">
            <v>NO</v>
          </cell>
          <cell r="J54" t="str">
            <v>SI</v>
          </cell>
          <cell r="K54" t="str">
            <v>EN PLENA EJECUCIÓN</v>
          </cell>
          <cell r="L54">
            <v>-3</v>
          </cell>
          <cell r="M54">
            <v>0</v>
          </cell>
          <cell r="N54">
            <v>1</v>
          </cell>
        </row>
        <row r="55">
          <cell r="E55">
            <v>183903</v>
          </cell>
          <cell r="F55" t="str">
            <v> MEJORAMIENTO DE LA PAVIMENTACION DE LA CALLE PRINCIPAL DEL ANEXO DE REYES DEL DISTRITO DE TAMBO, PROVINCIA DE HUAYTARA - HUANCAVELICA</v>
          </cell>
          <cell r="G55">
            <v>64184.22000000003</v>
          </cell>
          <cell r="H55">
            <v>0.8664448162251263</v>
          </cell>
          <cell r="I55" t="str">
            <v>NO</v>
          </cell>
          <cell r="J55" t="str">
            <v>SI</v>
          </cell>
          <cell r="K55" t="str">
            <v>EN PLENA EJECUCIÓN</v>
          </cell>
          <cell r="L55">
            <v>64185</v>
          </cell>
          <cell r="M55">
            <v>0</v>
          </cell>
          <cell r="N55">
            <v>1</v>
          </cell>
        </row>
        <row r="56">
          <cell r="E56">
            <v>314279</v>
          </cell>
          <cell r="F56" t="str">
            <v>MEJORAMIENTO DE SALUD EN MADRES GESTANTES Y NIÑOS MENORES DE 05 AÑOS PARA LA DISMINUCIÓN DE LA DESNUTRICION CRONICA INFANTIL EN 26 LOCALIDADES, DISTRITO DE ACORIA - HUANCAVELICA - HUANCAVELICA</v>
          </cell>
          <cell r="G56">
            <v>63010.119999999995</v>
          </cell>
          <cell r="H56">
            <v>0.8244134260355854</v>
          </cell>
          <cell r="I56" t="str">
            <v>NO</v>
          </cell>
          <cell r="J56" t="str">
            <v>SI</v>
          </cell>
          <cell r="K56" t="str">
            <v>EN PLENA EJECUCIÓN</v>
          </cell>
          <cell r="L56">
            <v>63011</v>
          </cell>
          <cell r="M56">
            <v>0</v>
          </cell>
          <cell r="N56">
            <v>1</v>
          </cell>
        </row>
        <row r="57">
          <cell r="E57">
            <v>311211</v>
          </cell>
          <cell r="F57" t="str">
            <v>REHABILITACION DE CAMINOS VECINALES ACCHILLA – CHUÑUMAYO, ALTO SIHUA, YANAUTUTO, HUACHOCOLPA – CORRALPAMPA Y TOTORAPAMPA, DISTRITO DE HUACHOCOLPA - HUANCAVELICA - HUANCAVELICA</v>
          </cell>
          <cell r="G57">
            <v>62483.42999999999</v>
          </cell>
          <cell r="H57">
            <v>0.5524476040392968</v>
          </cell>
          <cell r="I57" t="str">
            <v>NO</v>
          </cell>
          <cell r="J57" t="str">
            <v>SI</v>
          </cell>
          <cell r="K57" t="str">
            <v>EN PLENA EJECUCIÓN</v>
          </cell>
          <cell r="L57">
            <v>62483</v>
          </cell>
          <cell r="M57">
            <v>0</v>
          </cell>
          <cell r="N57">
            <v>1</v>
          </cell>
        </row>
        <row r="58">
          <cell r="E58">
            <v>212379</v>
          </cell>
          <cell r="F58" t="str">
            <v>INSTALACION DEL SISTEMA DE RIEGO PICHCCANAHUAYCCO AYRAMPUISQUINA DE LA LOCALIDAD DE CCERONCANCHA-CHACARILLA, DISTRITO DE YAULI - HUANCAVELICA - HUANCAVELICA</v>
          </cell>
          <cell r="G58">
            <v>59280.79999999999</v>
          </cell>
          <cell r="H58">
            <v>0.8717118517410672</v>
          </cell>
          <cell r="I58" t="str">
            <v>NO</v>
          </cell>
          <cell r="J58" t="str">
            <v>SI</v>
          </cell>
          <cell r="K58" t="str">
            <v>EN PLENA EJECUCIÓN</v>
          </cell>
          <cell r="L58">
            <v>59281</v>
          </cell>
          <cell r="M58">
            <v>0</v>
          </cell>
          <cell r="N58">
            <v>1</v>
          </cell>
        </row>
        <row r="59">
          <cell r="E59">
            <v>330316</v>
          </cell>
          <cell r="F59" t="str">
            <v>INSTALACION DEL CERCO PERIMETRICO DEL PUESTO DE SALUD CENTRO POBLADO DE CUTICSA, DISTRITO DE SANTO TOMAS DE PATA - ANGARAES - HUANCAVELICA</v>
          </cell>
          <cell r="G59">
            <v>54050.250000000015</v>
          </cell>
          <cell r="H59">
            <v>0.6188003954301677</v>
          </cell>
          <cell r="I59">
            <v>0</v>
          </cell>
          <cell r="J59">
            <v>0</v>
          </cell>
          <cell r="K59">
            <v>0</v>
          </cell>
          <cell r="L59">
            <v>0</v>
          </cell>
          <cell r="M59">
            <v>0</v>
          </cell>
          <cell r="N59">
            <v>0</v>
          </cell>
        </row>
        <row r="60">
          <cell r="E60">
            <v>315910</v>
          </cell>
          <cell r="F60" t="str">
            <v>INSTALACION DE LOSA DE RECREACION MULTIUSO EN EL CENTRO POBLADO CHANQUIL, DISTRITO DE ROSARIO - ACOBAMBA - HUANCAVELICA</v>
          </cell>
          <cell r="G60">
            <v>53271.96999999997</v>
          </cell>
          <cell r="H60">
            <v>0.8666132321390781</v>
          </cell>
          <cell r="I60" t="str">
            <v>NO</v>
          </cell>
          <cell r="J60" t="str">
            <v>SI</v>
          </cell>
          <cell r="K60" t="str">
            <v>EN PLENA EJECUCIÓN</v>
          </cell>
          <cell r="L60">
            <v>53272</v>
          </cell>
          <cell r="M60">
            <v>0</v>
          </cell>
          <cell r="N60">
            <v>1</v>
          </cell>
        </row>
        <row r="61">
          <cell r="E61">
            <v>315990</v>
          </cell>
          <cell r="F61" t="str">
            <v>MEJORAMIENTO DE LOS SERVICIOS DE ADMINISTRACION DE LA MUNICIPALIDAD DE SANTIAGO DE CHOCORVOS, DISTRITO DE SANTIAGO DE CHOCORVOS - HUAYTARA - HUANCAVELICA</v>
          </cell>
          <cell r="G61">
            <v>53026.23999999999</v>
          </cell>
          <cell r="H61">
            <v>0.8213100589721989</v>
          </cell>
          <cell r="I61" t="str">
            <v>NO</v>
          </cell>
          <cell r="J61" t="str">
            <v>SI</v>
          </cell>
          <cell r="K61" t="str">
            <v>EN PLENA EJECUCIÓN</v>
          </cell>
          <cell r="L61">
            <v>25927</v>
          </cell>
          <cell r="M61">
            <v>0</v>
          </cell>
          <cell r="N61">
            <v>1</v>
          </cell>
        </row>
        <row r="62">
          <cell r="E62">
            <v>161675</v>
          </cell>
          <cell r="F62" t="str">
            <v>CONSTRUCCION DE LOSA  DEPORTIVA  MULTIUSO EN LA MERCED, DISTRITO DE LA MERCED - CHURCAMPA - HUANCAVELICA</v>
          </cell>
          <cell r="G62">
            <v>52772.149999999965</v>
          </cell>
          <cell r="H62">
            <v>0.8155374414201438</v>
          </cell>
          <cell r="I62" t="str">
            <v>NO</v>
          </cell>
          <cell r="J62" t="str">
            <v>SI</v>
          </cell>
          <cell r="K62" t="str">
            <v>EN PLENA EJECUCIÓN</v>
          </cell>
          <cell r="L62">
            <v>52772</v>
          </cell>
          <cell r="M62">
            <v>0</v>
          </cell>
          <cell r="N62">
            <v>1</v>
          </cell>
        </row>
        <row r="63">
          <cell r="E63">
            <v>264770</v>
          </cell>
          <cell r="F63" t="str">
            <v>MEJORAMIENTO Y AMPLIACION  DE LOS SERVICIOS DE ESTIMULACION MUNICIPAL, DE LA ZONA URBANA DEL DISTRITO DE HUANCAVELICA, PROVINCIA DE HUANCAVELICA - HUANCAVELICA</v>
          </cell>
          <cell r="G63">
            <v>52436.07000000001</v>
          </cell>
          <cell r="H63">
            <v>0.8554329403529338</v>
          </cell>
          <cell r="I63" t="str">
            <v>NO</v>
          </cell>
          <cell r="J63" t="str">
            <v>SI</v>
          </cell>
          <cell r="K63" t="str">
            <v>EN PLENA EJECUCIÓN</v>
          </cell>
          <cell r="L63">
            <v>52437</v>
          </cell>
          <cell r="M63">
            <v>0</v>
          </cell>
          <cell r="N63">
            <v>1</v>
          </cell>
        </row>
        <row r="64">
          <cell r="E64">
            <v>305975</v>
          </cell>
          <cell r="F64" t="str">
            <v>AMPLIACION DEL SERVICIO DE AGUA POTABLE EN LOS BARRIOS DE CCELLO, RINCONADA Y BARRIO CENTRO DEL, DISTRITO DE PILPICHACA - HUAYTARA - HUANCAVELICA</v>
          </cell>
          <cell r="G64">
            <v>50499.66</v>
          </cell>
          <cell r="H64">
            <v>0.6741957419354838</v>
          </cell>
          <cell r="I64" t="str">
            <v>NO</v>
          </cell>
          <cell r="J64" t="str">
            <v>SI</v>
          </cell>
          <cell r="K64" t="str">
            <v>EN PLENA EJECUCIÓN</v>
          </cell>
          <cell r="L64">
            <v>50500</v>
          </cell>
          <cell r="M64">
            <v>0</v>
          </cell>
          <cell r="N64">
            <v>1</v>
          </cell>
        </row>
        <row r="65">
          <cell r="E65">
            <v>333677</v>
          </cell>
          <cell r="F65" t="str">
            <v>CONSTRUCCION DE TROCHA CARROZABLE ALTERNA EN LA LOCALIDAD DE ANCHONGA, DISTRITO DE ANCHONGA - ANGARAES - HUANCAVELICA</v>
          </cell>
          <cell r="G65">
            <v>49831.02</v>
          </cell>
          <cell r="H65">
            <v>0.5016096588331403</v>
          </cell>
          <cell r="I65" t="str">
            <v>NO</v>
          </cell>
          <cell r="J65" t="str">
            <v>SI</v>
          </cell>
          <cell r="K65" t="str">
            <v>EN PLENA EJECUCIÓN</v>
          </cell>
          <cell r="L65">
            <v>49831</v>
          </cell>
          <cell r="M65">
            <v>0</v>
          </cell>
          <cell r="N65">
            <v>1</v>
          </cell>
        </row>
        <row r="66">
          <cell r="E66">
            <v>229414</v>
          </cell>
          <cell r="F66" t="str">
            <v>INSTALACION Y PROMOCION DE FERIAS EN LA COMUNIDAD DE SAN FELIPE, DISTRITO DE PILPICHACA - HUAYTARA - HUANCAVELICA</v>
          </cell>
          <cell r="G66">
            <v>42945.640000000014</v>
          </cell>
          <cell r="H66">
            <v>0.88873728794853</v>
          </cell>
          <cell r="I66" t="str">
            <v>NO</v>
          </cell>
          <cell r="J66" t="str">
            <v>SI</v>
          </cell>
          <cell r="K66" t="str">
            <v>EN PLENA EJECUCIÓN</v>
          </cell>
          <cell r="L66">
            <v>42946</v>
          </cell>
          <cell r="M66">
            <v>0</v>
          </cell>
          <cell r="N66">
            <v>1</v>
          </cell>
        </row>
        <row r="67">
          <cell r="E67">
            <v>69656</v>
          </cell>
          <cell r="F67" t="str">
            <v>INSTALACION DEL SISTEMA DE ELECTRIFICACION RURAL DE LOS  ANEXOS DE INYACASA Y CASACOYA, DISTRITO DE MOLLEPAMPA, PROVINCIA DE CASTROVIRREYNA - HUANCAVELICA</v>
          </cell>
          <cell r="G67">
            <v>37127.34</v>
          </cell>
          <cell r="H67">
            <v>0.8667231210490608</v>
          </cell>
          <cell r="I67" t="str">
            <v>NO</v>
          </cell>
          <cell r="J67" t="str">
            <v>SI</v>
          </cell>
          <cell r="K67" t="str">
            <v>EN PLENA EJECUCIÓN</v>
          </cell>
          <cell r="L67">
            <v>37128</v>
          </cell>
          <cell r="M67">
            <v>0</v>
          </cell>
          <cell r="N67">
            <v>1</v>
          </cell>
        </row>
        <row r="68">
          <cell r="E68">
            <v>315059</v>
          </cell>
          <cell r="F68" t="str">
            <v>MEJORAMIENTO Y REHABILITACION  DE LOS SERVICIOS COMUNALES DE LAS LOCALIDADES DE PALLCCAPAMPA,LIRCAYCCASA,CHAYNABAMBA,CARCOSI Y JATUNSUYUY CONGALLA, DISTRITO DE CONGALLA - ANGARAES - HUANCAVELICA</v>
          </cell>
          <cell r="G68">
            <v>37098</v>
          </cell>
          <cell r="H68">
            <v>0.703216</v>
          </cell>
          <cell r="I68" t="str">
            <v>NO</v>
          </cell>
          <cell r="J68" t="str">
            <v>SI</v>
          </cell>
          <cell r="K68" t="str">
            <v>EN PLENA EJECUCIÓN</v>
          </cell>
          <cell r="L68">
            <v>37098</v>
          </cell>
          <cell r="M68">
            <v>0</v>
          </cell>
          <cell r="N68">
            <v>1</v>
          </cell>
        </row>
        <row r="69">
          <cell r="E69">
            <v>329852</v>
          </cell>
          <cell r="F69" t="str">
            <v>CREACION DE LOS SERVICIOS DE TRANSITABILIDAD DESDE ESCALERA – HUERTACUCHO COMUNIDAD CAMPESINA DE ESCALERA, DISTRITO DE HUANDO - HUANCAVELICA - HUANCAVELICA</v>
          </cell>
          <cell r="G69">
            <v>27609.619999999995</v>
          </cell>
          <cell r="H69">
            <v>0.8091645807075246</v>
          </cell>
          <cell r="I69" t="str">
            <v>NO</v>
          </cell>
          <cell r="J69" t="str">
            <v>SI</v>
          </cell>
          <cell r="K69" t="str">
            <v>EN PLENA EJECUCIÓN</v>
          </cell>
          <cell r="L69">
            <v>27609</v>
          </cell>
          <cell r="M69">
            <v>0</v>
          </cell>
          <cell r="N69">
            <v>1</v>
          </cell>
        </row>
        <row r="70">
          <cell r="E70">
            <v>328860</v>
          </cell>
          <cell r="F70" t="str">
            <v>INSTALACION DEL SISTEMA DE RIEGO PRESURIZADO EN SECTOR  BAJO EN LA LOCALIDAD DE SAMINCA, DISTRITO DE SAN ANTONIO DE ANTAPARCO - ANGARAES - HUANCAVELICA</v>
          </cell>
          <cell r="G70">
            <v>27164.95000000001</v>
          </cell>
          <cell r="H70">
            <v>0.8918183412951437</v>
          </cell>
          <cell r="I70" t="str">
            <v>NO</v>
          </cell>
          <cell r="J70" t="str">
            <v>SI</v>
          </cell>
          <cell r="K70" t="str">
            <v>EN PLENA EJECUCIÓN</v>
          </cell>
          <cell r="L70">
            <v>27164</v>
          </cell>
          <cell r="M70">
            <v>0</v>
          </cell>
          <cell r="N70">
            <v>1</v>
          </cell>
        </row>
        <row r="71">
          <cell r="E71">
            <v>330133</v>
          </cell>
          <cell r="F71" t="str">
            <v>INSTALACION DEL CERCO PERIMETRICO DE GARAJE MUNICIPAL EN LA LOCALIDAD DE TINTAY PUNCU, DISTRITO DE TINTAY PUNCU - TAYACAJA - HUANCAVELICA</v>
          </cell>
          <cell r="G71">
            <v>26857.27000000002</v>
          </cell>
          <cell r="H71">
            <v>0.8390342632356981</v>
          </cell>
          <cell r="I71" t="str">
            <v>NO</v>
          </cell>
          <cell r="J71" t="str">
            <v>SI</v>
          </cell>
          <cell r="K71" t="str">
            <v>EN PLENA EJECUCIÓN</v>
          </cell>
          <cell r="L71">
            <v>26857</v>
          </cell>
          <cell r="M71">
            <v>0</v>
          </cell>
          <cell r="N71">
            <v>1</v>
          </cell>
        </row>
        <row r="72">
          <cell r="E72">
            <v>306366</v>
          </cell>
          <cell r="F72" t="str">
            <v>INSTALACION DEL ESTADIO MUNICIPAL EN EL CENTRO POBLADO DE PATACANCHA, DISTRITO DE ANTA - ACOBAMBA - HUANCAVELICA</v>
          </cell>
          <cell r="G72">
            <v>25029.040000000008</v>
          </cell>
          <cell r="H72">
            <v>0.7921078177020462</v>
          </cell>
          <cell r="I72" t="str">
            <v>NO</v>
          </cell>
          <cell r="J72" t="str">
            <v>SI</v>
          </cell>
          <cell r="K72" t="str">
            <v>EN PLENA EJECUCIÓN</v>
          </cell>
          <cell r="L72">
            <v>25029</v>
          </cell>
          <cell r="M72">
            <v>0</v>
          </cell>
          <cell r="N72">
            <v>1</v>
          </cell>
        </row>
        <row r="73">
          <cell r="E73">
            <v>306267</v>
          </cell>
          <cell r="F73" t="str">
            <v>MEJORAMIENTO DEL SISTEMA DE AGUA POTABLE DE LA C.C. VILLA ESPERANZA DEL CENTRO POBLADO DE HUANASPAMPA, DISTRITO DE ACORIA - HUANCAVELICA - HUANCAVELICA</v>
          </cell>
          <cell r="G73">
            <v>22993.809999999998</v>
          </cell>
          <cell r="H73">
            <v>0.8966392510136126</v>
          </cell>
          <cell r="I73" t="str">
            <v>NO</v>
          </cell>
          <cell r="J73" t="str">
            <v>SI</v>
          </cell>
          <cell r="K73" t="str">
            <v>EN PLENA EJECUCIÓN</v>
          </cell>
          <cell r="L73">
            <v>22994</v>
          </cell>
          <cell r="M73">
            <v>0</v>
          </cell>
          <cell r="N73">
            <v>1</v>
          </cell>
        </row>
        <row r="74">
          <cell r="E74">
            <v>313333</v>
          </cell>
          <cell r="F74" t="str">
            <v>MEJORAMIENTO DE LA CAPACIDAD OPERATIVA DE LA MUNICIPALIDAD DISTRITAL DE EL CARMEN, DISTRITO DE EL CARMEN - CHURCAMPA - HUANCAVELICA</v>
          </cell>
          <cell r="G74">
            <v>19626.410000000003</v>
          </cell>
          <cell r="H74">
            <v>0.8722417012055806</v>
          </cell>
          <cell r="I74" t="str">
            <v>NO</v>
          </cell>
          <cell r="J74" t="str">
            <v>SI</v>
          </cell>
          <cell r="K74" t="str">
            <v>EN PLENA EJECUCIÓN</v>
          </cell>
          <cell r="L74">
            <v>19626</v>
          </cell>
          <cell r="M74">
            <v>0</v>
          </cell>
          <cell r="N74">
            <v>1</v>
          </cell>
        </row>
        <row r="75">
          <cell r="E75">
            <v>328422</v>
          </cell>
          <cell r="F75" t="str">
            <v>MEJORAMIENTO DE LOS CAMINOS VECINALES HUANCAPAMPA-CHACCOMA-VISTA ALEGRE-MUQUI-DV. HUTUSHUAYCCO-LONG. 20+532 Y DV. WICHANCCA- DV HUTUSHUAYCCO-PAMPALANYA-LONG. 10+958, DISTRITO DE HUANDO - HUANCAVELICA - HUANCAVELICA</v>
          </cell>
          <cell r="G75">
            <v>17683.180000000022</v>
          </cell>
          <cell r="H75">
            <v>0.882288339841147</v>
          </cell>
          <cell r="I75" t="str">
            <v>NO</v>
          </cell>
          <cell r="J75" t="str">
            <v>SI</v>
          </cell>
          <cell r="K75" t="str">
            <v>EN PLENA EJECUCIÓN</v>
          </cell>
          <cell r="L75">
            <v>17683</v>
          </cell>
          <cell r="M75">
            <v>0</v>
          </cell>
          <cell r="N75">
            <v>1</v>
          </cell>
        </row>
        <row r="76">
          <cell r="E76">
            <v>315503</v>
          </cell>
          <cell r="F76" t="str">
            <v>MEJORAMIENTO DE LA CAPACIDAD OPERATIVA MEDIANTE LA ADQUISICION DE UNA CAMIONETA 4X4, PARA LA MUNICIPALIDAD DE TINTAY PUNCU, DISTRITO DE TINTAY PUNCU - TAYACAJA - HUANCAVELICA</v>
          </cell>
          <cell r="G76">
            <v>16935.5</v>
          </cell>
          <cell r="H76">
            <v>0.8857234433779247</v>
          </cell>
          <cell r="I76" t="str">
            <v>NO</v>
          </cell>
          <cell r="J76" t="str">
            <v>SI</v>
          </cell>
          <cell r="K76" t="str">
            <v>EN PLENA EJECUCIÓN</v>
          </cell>
          <cell r="L76">
            <v>16935</v>
          </cell>
          <cell r="M76">
            <v>0</v>
          </cell>
          <cell r="N76">
            <v>1</v>
          </cell>
        </row>
        <row r="77">
          <cell r="E77">
            <v>327486</v>
          </cell>
          <cell r="F77" t="str">
            <v>RECUPERACION DE LA CAPACIDAD OPERATIVA DE MAQUINARIA PESADA EN LA MUNICIPALIDAD DISTRITAL DE HUARIBAMBA, DISTRITO DE HUARIBAMBA - TAYACAJA - HUANCAVELICA</v>
          </cell>
          <cell r="G77">
            <v>16039.529999999999</v>
          </cell>
          <cell r="H77">
            <v>0.892380699268174</v>
          </cell>
          <cell r="I77" t="str">
            <v>NO</v>
          </cell>
          <cell r="J77" t="str">
            <v>SI</v>
          </cell>
          <cell r="K77" t="str">
            <v>EN PLENA EJECUCIÓN</v>
          </cell>
          <cell r="L77">
            <v>16039</v>
          </cell>
          <cell r="M77">
            <v>0</v>
          </cell>
          <cell r="N77">
            <v>1</v>
          </cell>
        </row>
        <row r="78">
          <cell r="E78">
            <v>319826</v>
          </cell>
          <cell r="F78" t="str">
            <v>MEJORAMIENTO Y FORTALECIMIENTO EN LAS COMPETENCIAS  DE COMPRENCION LECTORA Y EXPRESIÓN   ARTISTICA EN LAS INSTITUCIONES EDUCATIVAS DE NIVEL BASICO REGULAR DEL, DISTRITO DE EL CARMEN - CHURCAMPA - HUANCAVELICA</v>
          </cell>
          <cell r="G78">
            <v>14258.800000000003</v>
          </cell>
          <cell r="H78">
            <v>0.842806872100612</v>
          </cell>
          <cell r="I78" t="str">
            <v>NO</v>
          </cell>
          <cell r="J78" t="str">
            <v>SI</v>
          </cell>
          <cell r="K78" t="str">
            <v>EN PLENA EJECUCIÓN</v>
          </cell>
          <cell r="L78">
            <v>14258</v>
          </cell>
          <cell r="M78">
            <v>0</v>
          </cell>
          <cell r="N78">
            <v>1</v>
          </cell>
        </row>
        <row r="79">
          <cell r="E79">
            <v>303936</v>
          </cell>
          <cell r="F79" t="str">
            <v>INSTALACION DE LOSA DEPORTIVA MULTIUSO EN EL CENTRO POBLADO DE HUANCCALLACO, DISTRITO DE CAJA - ACOBAMBA - HUANCAVELICA</v>
          </cell>
          <cell r="G79">
            <v>13939.900000000009</v>
          </cell>
          <cell r="H79">
            <v>0.8651273921555631</v>
          </cell>
          <cell r="I79" t="str">
            <v>NO</v>
          </cell>
          <cell r="J79" t="str">
            <v>SI</v>
          </cell>
          <cell r="K79" t="str">
            <v>EN PLENA EJECUCIÓN</v>
          </cell>
          <cell r="L79">
            <v>13940</v>
          </cell>
          <cell r="M79">
            <v>0</v>
          </cell>
          <cell r="N79">
            <v>1</v>
          </cell>
        </row>
        <row r="80">
          <cell r="E80">
            <v>320168</v>
          </cell>
          <cell r="F80" t="str">
            <v>MEJORAMIENTO, AMPLIACION DE LA FERIA PRODUCTIVA PARA PROMOVER ACTIVIDADES DE DESARROLLO DE CAPACIDADES DEL SECTOR PECUARIO Y ARTESANAL EN LA LOCALIDAD DE PILPICHACA, DISTRITO DE PILPICHACA - HUAYTARA - HUANCAVELICA</v>
          </cell>
          <cell r="G80">
            <v>10691.339999999997</v>
          </cell>
          <cell r="H80">
            <v>0.8930866000000001</v>
          </cell>
          <cell r="I80" t="str">
            <v>NO</v>
          </cell>
          <cell r="J80" t="str">
            <v>SI</v>
          </cell>
          <cell r="K80" t="str">
            <v>EN PLENA EJECUCIÓN</v>
          </cell>
          <cell r="L80">
            <v>10692</v>
          </cell>
          <cell r="M80">
            <v>0</v>
          </cell>
          <cell r="N80">
            <v>1</v>
          </cell>
        </row>
        <row r="81">
          <cell r="E81">
            <v>341431</v>
          </cell>
          <cell r="F81" t="str">
            <v>INSTALACION DEL SERVICIO DE AGUA POTABLE EN EL ANEXO DE VALLE DEL MANTARO DEL CP. TAPANA, DISTRITO DE HUANDO - HUANCAVELICA - HUANCAVELICA</v>
          </cell>
          <cell r="G81">
            <v>10565</v>
          </cell>
          <cell r="H81">
            <v>0.8833427078757861</v>
          </cell>
          <cell r="I81" t="str">
            <v>NO</v>
          </cell>
          <cell r="J81" t="str">
            <v>SI</v>
          </cell>
          <cell r="K81" t="str">
            <v>EN PLENA EJECUCIÓN</v>
          </cell>
          <cell r="L81">
            <v>10565</v>
          </cell>
          <cell r="M81">
            <v>0</v>
          </cell>
          <cell r="N81">
            <v>1</v>
          </cell>
        </row>
        <row r="82">
          <cell r="E82">
            <v>296274</v>
          </cell>
          <cell r="F82" t="str">
            <v>AMPLIACION DEL CEMENTERIO GENERAL DEL, DISTRITO DE NUEVO OCCORO - HUANCAVELICA - HUANCAVELICA</v>
          </cell>
          <cell r="G82">
            <v>9852.449999999997</v>
          </cell>
          <cell r="H82">
            <v>0.8805558626789762</v>
          </cell>
          <cell r="I82" t="str">
            <v>NO</v>
          </cell>
          <cell r="J82" t="str">
            <v>SI</v>
          </cell>
          <cell r="K82" t="str">
            <v>EN PLENA EJECUCIÓN</v>
          </cell>
          <cell r="L82">
            <v>9852</v>
          </cell>
          <cell r="M82">
            <v>0</v>
          </cell>
          <cell r="N82">
            <v>1</v>
          </cell>
        </row>
        <row r="83">
          <cell r="E83">
            <v>315179</v>
          </cell>
          <cell r="F83" t="str">
            <v>MEJORAMIENTO DEL DESARROLLO PRODUCTIVO DEL VIVERO FORESTAL EN LA LOCALIDAD DE PILPICHACA, DISTRITO DE PILPICHACA - HUAYTARA - HUANCAVELICA</v>
          </cell>
          <cell r="G83">
            <v>7489.300000000003</v>
          </cell>
          <cell r="H83">
            <v>0.8751783333333333</v>
          </cell>
          <cell r="I83" t="str">
            <v>NO</v>
          </cell>
          <cell r="J83" t="str">
            <v>SI</v>
          </cell>
          <cell r="K83" t="str">
            <v>EN PLENA EJECUCIÓN</v>
          </cell>
          <cell r="L83">
            <v>5626</v>
          </cell>
          <cell r="M83">
            <v>0</v>
          </cell>
          <cell r="N83">
            <v>1</v>
          </cell>
        </row>
        <row r="84">
          <cell r="E84">
            <v>308255</v>
          </cell>
          <cell r="F84" t="str">
            <v>INSTALACION DE LOS SERVICIOS HIGIENICOS EN EL BARRIO COCHARCAS EN EL DISTRITO DE ACOBAMBA, PROVINCIA DE ACOBAMBA - HUANCAVELICA</v>
          </cell>
          <cell r="G84">
            <v>4453.439999999999</v>
          </cell>
          <cell r="H84">
            <v>0.8281328028218478</v>
          </cell>
          <cell r="I84" t="str">
            <v>NO</v>
          </cell>
          <cell r="J84" t="str">
            <v>SI</v>
          </cell>
          <cell r="K84" t="str">
            <v>EN PLENA EJECUCIÓN</v>
          </cell>
          <cell r="L84">
            <v>4454</v>
          </cell>
          <cell r="M84">
            <v>0</v>
          </cell>
          <cell r="N84">
            <v>1</v>
          </cell>
        </row>
        <row r="85">
          <cell r="E85">
            <v>203196</v>
          </cell>
          <cell r="F85" t="str">
            <v>MEJORAMIENTO DEL SISTEMA DE AGUA POTABLE Y ALCANTARILLADO DE LA LOCALIDAD DE PAUCALIN, DISTRITO DE PAUCAR - DANIEL ALCIDES CARRION - PASCO</v>
          </cell>
          <cell r="G85">
            <v>296268.44999999995</v>
          </cell>
          <cell r="H85">
            <v>0.7608837447924127</v>
          </cell>
          <cell r="I85" t="str">
            <v>SI</v>
          </cell>
          <cell r="J85" t="str">
            <v>SI</v>
          </cell>
          <cell r="K85" t="str">
            <v>EN PLENA EJECUCIÓN</v>
          </cell>
          <cell r="L85">
            <v>296268.44999999995</v>
          </cell>
          <cell r="M85" t="str">
            <v>EL PIP VIENE SIENDO EJECUTADO POR LA MUNICIPALIDAD DISTRITAL DE PAUCAR</v>
          </cell>
          <cell r="N85">
            <v>1</v>
          </cell>
        </row>
        <row r="86">
          <cell r="E86">
            <v>192247</v>
          </cell>
          <cell r="F86" t="str">
            <v>AMPLIACION Y MEJORAMIENTO DEL ESTADIO MUNICIPAL DEL DISTRITO DE SAN PEDRO DE PILLAO, PROVINCIA DE DANIEL ALCIDES CARRION - PASCO</v>
          </cell>
          <cell r="G86">
            <v>78545.6000000001</v>
          </cell>
          <cell r="H86">
            <v>0.779314691376301</v>
          </cell>
          <cell r="I86" t="str">
            <v>NO</v>
          </cell>
          <cell r="J86" t="str">
            <v>SI</v>
          </cell>
          <cell r="K86" t="str">
            <v>EN PLENA EJECUCIÓN</v>
          </cell>
          <cell r="L86">
            <v>-3721454.4000000004</v>
          </cell>
          <cell r="M86" t="str">
            <v>EL PIP VIENE SIENDO EJECUTADO POR LA GOBIERNO REGIONAL DE PASCO</v>
          </cell>
          <cell r="N86">
            <v>1</v>
          </cell>
        </row>
        <row r="87">
          <cell r="E87">
            <v>239943</v>
          </cell>
          <cell r="F87" t="str">
            <v>MEJORAMIENTO Y AMPLIACION DEL SISTEMA DE AGUA POTABLE, SISTEMA DE ALCANTARILLADO Y TRATAMIENTO DE AGUAS RESIDUALES EN LA CIUDAD DE SANTA ANA DE TUSI, DISTRITO DE SANTA ANA DE TUSI - DANIEL ALCIDES CARRION - PASCO</v>
          </cell>
          <cell r="G87">
            <v>961359.9500000002</v>
          </cell>
          <cell r="H87">
            <v>0.8744026348169277</v>
          </cell>
          <cell r="I87" t="str">
            <v>SI</v>
          </cell>
          <cell r="J87" t="str">
            <v>SI</v>
          </cell>
          <cell r="K87" t="str">
            <v>EN PLENA EJECUCIÓN</v>
          </cell>
          <cell r="L87">
            <v>961359.9500000002</v>
          </cell>
          <cell r="M87" t="str">
            <v>EL PIP VIENE SIENDO EJECUTADO POR LA MUNICIPALIDAD DISTRITAL DE SANTA ANA DE TUSI</v>
          </cell>
          <cell r="N87">
            <v>1</v>
          </cell>
        </row>
        <row r="88">
          <cell r="E88">
            <v>338299</v>
          </cell>
          <cell r="F88" t="str">
            <v>INSTALACION DEL SERVICIO DE AGUA POTABLE EN EL BARRIO DE INOG, CASERIO DE GARGAR, DISTRITO DE SANTA ANA DE TUSI - DANIEL ALCIDES CARRION - PASCO</v>
          </cell>
          <cell r="G88">
            <v>123582.09</v>
          </cell>
          <cell r="H88">
            <v>0.5899344649508401</v>
          </cell>
          <cell r="I88" t="str">
            <v>NO</v>
          </cell>
          <cell r="J88" t="str">
            <v>SI</v>
          </cell>
          <cell r="K88" t="str">
            <v>EN PLENA EJECUCIÓN</v>
          </cell>
          <cell r="L88">
            <v>123582.09</v>
          </cell>
          <cell r="M88" t="str">
            <v>EL PIP VIENE SIENDO EJECUTADO POR LA MUNICIPALIDAD DISTRITAL DE SANTA ANA DE TUSI</v>
          </cell>
          <cell r="N88">
            <v>1</v>
          </cell>
        </row>
        <row r="89">
          <cell r="E89">
            <v>177413</v>
          </cell>
          <cell r="F89" t="str">
            <v>MEJORAMIENTO Y AMPLIACION DE LOS SISTEMAS DE AGUA POTABLE E INSTALACION DEL SISTEMA DE ALCANTARILLADO DE LA LOCALIDAD DE SAN CRISTOBAL DE CHAUPIMARCA, DISTRITO DE TAPUC - DANIEL ALCIDES CARRION - PASCO</v>
          </cell>
          <cell r="G89">
            <v>746495.48</v>
          </cell>
          <cell r="H89">
            <v>0.7968155598557549</v>
          </cell>
          <cell r="I89" t="str">
            <v>NO</v>
          </cell>
          <cell r="J89" t="str">
            <v>SI</v>
          </cell>
          <cell r="K89" t="str">
            <v>EN PLENA EJECUCIÓN</v>
          </cell>
          <cell r="L89">
            <v>746495.48</v>
          </cell>
          <cell r="M89" t="str">
            <v>EL PIP VIENE SIENDO EJECUTADO POR LA MUNICIPALIDAD PROVINCIAL DE DANIEL CARRIÓN</v>
          </cell>
          <cell r="N89">
            <v>1</v>
          </cell>
        </row>
        <row r="90">
          <cell r="E90">
            <v>128164</v>
          </cell>
          <cell r="F90" t="str">
            <v>MEJORAMIENTO Y AMPLIACION DEL SISTEMA DE AGUA POTABLE, ALCANTARILLADO Y TRATAMIENTO DE AGUAS RESIDUALES DE LAS ZONAS PERIFERICAS EN LA LOCALIDAD DE YANAHUANCA  DISTRITO DE YANAHUANCA, PROVINCIA DE DANIEL ALCIDES CARRION - PASCO</v>
          </cell>
          <cell r="G90">
            <v>3235900.2799999975</v>
          </cell>
          <cell r="H90">
            <v>0.8546834150371523</v>
          </cell>
          <cell r="I90" t="str">
            <v>NO</v>
          </cell>
          <cell r="J90" t="str">
            <v>NO</v>
          </cell>
          <cell r="K90" t="str">
            <v>EN ARBITRAJE</v>
          </cell>
          <cell r="L90">
            <v>3226600.2799999975</v>
          </cell>
          <cell r="M90" t="str">
            <v>EL PIP VIENE SIENDO EJECUTADO POR LA GOBIERNO REGIONAL DE PASCO</v>
          </cell>
          <cell r="N90">
            <v>0</v>
          </cell>
        </row>
        <row r="91">
          <cell r="E91">
            <v>179077</v>
          </cell>
          <cell r="F91" t="str">
            <v>CONSTRUCCION DE PISTAS Y VEREDAS EN EL JR. 28 DE JULIO, JR. EDUCACION Y JR. MIRAFLORES DE LA LOCALIDAD DE CHINCHE YANAHUANCA, DISTRITO DE YANAHUANCA, PROVINCIA DE DANIEL ALCIDES CARRION - PASCO</v>
          </cell>
          <cell r="G91">
            <v>294162.44999999995</v>
          </cell>
          <cell r="H91">
            <v>0.7500005630379643</v>
          </cell>
          <cell r="I91" t="str">
            <v>SI</v>
          </cell>
          <cell r="J91" t="str">
            <v>SI</v>
          </cell>
          <cell r="K91" t="str">
            <v>EN PLENA EJECUCIÓN</v>
          </cell>
          <cell r="L91">
            <v>294162.44999999995</v>
          </cell>
          <cell r="M91" t="str">
            <v>EL PIP VIENE SIENDO EJECUTADO POR LA MUNICIPALIDAD PROVINCIAL DE DANIEL CARRIÓN</v>
          </cell>
          <cell r="N91">
            <v>1</v>
          </cell>
        </row>
        <row r="92">
          <cell r="E92">
            <v>236999</v>
          </cell>
          <cell r="F92" t="str">
            <v>INSTALACION DEL SISTEMA DE DESAGUE EN EL CASERIO DE CHINCHE RABI CATAO, DISTRITO DE YANAHUANCA, PROVINCIA DE DANIEL ALCIDES CARRION - PASCO</v>
          </cell>
          <cell r="G92">
            <v>72080.85</v>
          </cell>
          <cell r="H92">
            <v>0.6853152577428865</v>
          </cell>
          <cell r="I92" t="str">
            <v>SI</v>
          </cell>
          <cell r="J92" t="str">
            <v>SI</v>
          </cell>
          <cell r="K92" t="str">
            <v>EN PLENA EJECUCIÓN</v>
          </cell>
          <cell r="L92">
            <v>72080.85</v>
          </cell>
          <cell r="M92" t="str">
            <v>EL PIP VIENE SIENDO EJECUTADO POR LA MUNICIPALIDAD PROVINCIAL DE DANIEL CARRIÓN</v>
          </cell>
          <cell r="N92">
            <v>1</v>
          </cell>
        </row>
        <row r="93">
          <cell r="E93">
            <v>149728</v>
          </cell>
          <cell r="F93" t="str">
            <v>CREACION DEL SISTEMA DE INTERCONEXION VIAL ENTRE LAS COMUNIDADES NATIVAS DE PUERTO LIBRE, PUERTO AMISTAD, SAN JORGE DE PACHITEA, 7 HERMANOS Y BAJO SAN LUIS DE CHINCHIHUANI , DISTRITO DE CONSTITUCION, PROVINCIA DE OXAPAMPA - PASCO</v>
          </cell>
          <cell r="G93">
            <v>635936.4199999999</v>
          </cell>
          <cell r="H93">
            <v>0.7687887898371456</v>
          </cell>
          <cell r="I93" t="str">
            <v>NO</v>
          </cell>
          <cell r="J93" t="str">
            <v>SI</v>
          </cell>
          <cell r="K93" t="str">
            <v>EN PLENA EJECUCIÓN</v>
          </cell>
          <cell r="L93">
            <v>635936.4199999999</v>
          </cell>
          <cell r="M93" t="str">
            <v>EL PIP VIENE SIENDO EJECUTADO POR LA GOBIERNO REGIONAL DE PASCO</v>
          </cell>
          <cell r="N93">
            <v>1</v>
          </cell>
        </row>
        <row r="94">
          <cell r="E94">
            <v>297142</v>
          </cell>
          <cell r="F94" t="str">
            <v>MEJORAMIENTO DEL SERVICIO DE AGUA POTABLE Y SANEAMIENTO EN LA COMUNIDAD NATIVA DE CAHUAPANAS, DISTRITO DE CONSTITUCION - OXAPAMPA - PASCO</v>
          </cell>
          <cell r="G94">
            <v>86416.95000000007</v>
          </cell>
          <cell r="H94">
            <v>0.8573588872742205</v>
          </cell>
          <cell r="I94" t="str">
            <v>NO</v>
          </cell>
          <cell r="J94" t="str">
            <v>SI</v>
          </cell>
          <cell r="K94" t="str">
            <v>PARALIZADA</v>
          </cell>
          <cell r="L94">
            <v>86416.95000000007</v>
          </cell>
          <cell r="M94" t="str">
            <v>EL PIP VIENE SIENDO EJECUTADO POR LA MUNICIPALIDAD DISTRITAL DE CONSTITUCIÓN</v>
          </cell>
          <cell r="N94">
            <v>1</v>
          </cell>
        </row>
        <row r="95">
          <cell r="E95">
            <v>192225</v>
          </cell>
          <cell r="F95" t="str">
            <v>REHABILITACION MEJORAMIENTO Y EQUIPAMIENTO DE LA INSTITUCIÓN EDUCATIVA INTEGRADA N 34219 PETRONILA SANCHEZ CARDENAS, DISTRITO DE HUANCABAMBA, PROVINCIA DE OXAPAMPA - PASCO</v>
          </cell>
          <cell r="G95">
            <v>1037376.8900000001</v>
          </cell>
          <cell r="H95">
            <v>0.7403793128035184</v>
          </cell>
          <cell r="I95" t="str">
            <v>NO</v>
          </cell>
          <cell r="J95" t="str">
            <v>SI</v>
          </cell>
          <cell r="K95" t="str">
            <v>EN PLENA EJECUCIÓN</v>
          </cell>
          <cell r="L95">
            <v>1037376.8900000001</v>
          </cell>
          <cell r="M95" t="str">
            <v>EL PIP VIENE SIENDO EJECUTADO POR LA GOBIERNO REGIONAL DE PASCO</v>
          </cell>
          <cell r="N95">
            <v>1</v>
          </cell>
        </row>
        <row r="96">
          <cell r="E96">
            <v>84935</v>
          </cell>
          <cell r="F96" t="str">
            <v>MEJORAMIENTO Y AMPLIACIÓN DE LA GESTIÓN INTEGRAL DE LOS RESIDUOS SÓLIDOS DE LA CIUDAD DE OXAPAMPA Y DEL SERVICIO DE DISPOSICIÓN FINAL DE LOS DISTRITOS DE CHONTABAMBA Y HUANCABAMBA, PROVINCIA DE OXAPAMPA - PASCO</v>
          </cell>
          <cell r="G96">
            <v>685360.3900000001</v>
          </cell>
          <cell r="H96">
            <v>0.6388824729830119</v>
          </cell>
          <cell r="I96">
            <v>0</v>
          </cell>
          <cell r="J96">
            <v>0</v>
          </cell>
          <cell r="K96">
            <v>0</v>
          </cell>
          <cell r="L96">
            <v>0</v>
          </cell>
          <cell r="M96" t="str">
            <v>PIP DE EJECUTA POR EL PLIEGO MEDIO AMBIENTE DEL GOBIERNO NACIONAL., PIP SE VERIFICÓ POR S/. 4,406,849 </v>
          </cell>
          <cell r="N96">
            <v>0</v>
          </cell>
        </row>
        <row r="97">
          <cell r="E97">
            <v>248820</v>
          </cell>
          <cell r="F97" t="str">
            <v>MEJORAMIENTO DE LA TRANSITABILIDAD VEHICULAR Y PEATONAL DE LOS JIRONES ANGELICA FREY Y HEIDINGER DEL DISTRITO DE OXAPAMPA, PROVINCIA DE OXAPAMPA - PASCO</v>
          </cell>
          <cell r="G97">
            <v>1735124.6900000004</v>
          </cell>
          <cell r="H97">
            <v>0.7597845480108708</v>
          </cell>
          <cell r="I97" t="str">
            <v>SI</v>
          </cell>
          <cell r="J97" t="str">
            <v>SI</v>
          </cell>
          <cell r="K97" t="str">
            <v>EN PLENA EJECUCIÓN</v>
          </cell>
          <cell r="L97">
            <v>1735124.6900000004</v>
          </cell>
          <cell r="M97" t="str">
            <v>EL PIP VIENE SIENDO EJECUTADO POR LA MUNICIPALIDAD PROVINCIAL DE OXAPAMPA</v>
          </cell>
          <cell r="N97">
            <v>1</v>
          </cell>
        </row>
        <row r="98">
          <cell r="E98">
            <v>265255</v>
          </cell>
          <cell r="F98" t="str">
            <v>MEJORAMIENTO DE LA TRANSITABILIDAD VEHICULAR Y PEATONAL EN LAS VÍAS DE EMPALME DE LA ZONA URBANA DEL DISTRITO DE OXAPAMPA, PROVINCIA DE OXAPAMPA - PASCO</v>
          </cell>
          <cell r="G98">
            <v>1014349.2100000004</v>
          </cell>
          <cell r="H98">
            <v>0.696374105635684</v>
          </cell>
          <cell r="I98" t="str">
            <v>NO</v>
          </cell>
          <cell r="J98" t="str">
            <v>SI</v>
          </cell>
          <cell r="K98" t="str">
            <v>EN PLENA EJECUCIÓN</v>
          </cell>
          <cell r="L98">
            <v>1014349.2100000004</v>
          </cell>
          <cell r="M98" t="str">
            <v>EL PIP VIENE SIENDO EJECUTADO POR LA MUNICIPALIDAD PROVINCIAL DE OXAPAMPA</v>
          </cell>
          <cell r="N98">
            <v>1</v>
          </cell>
        </row>
        <row r="99">
          <cell r="E99">
            <v>282911</v>
          </cell>
          <cell r="F99" t="str">
            <v>MEJORAMIENTO Y REHABILITACIÓN DEL CAMINO VECINAL  SAN JOSE - CONVENTO L=9+060.47 KM, DISTRITO DE PALCAZU - OXAPAMPA - PASCO</v>
          </cell>
          <cell r="G99">
            <v>573364.3</v>
          </cell>
          <cell r="H99">
            <v>0.6454413120601364</v>
          </cell>
          <cell r="I99" t="str">
            <v>NO</v>
          </cell>
          <cell r="J99" t="str">
            <v>SI</v>
          </cell>
          <cell r="K99" t="str">
            <v>EN PLENA EJECUCIÓN</v>
          </cell>
          <cell r="L99">
            <v>671014.3</v>
          </cell>
          <cell r="M99" t="str">
            <v>EL PIP VIENE SIENDO EJECUTADO POR LA MUNICIPALIDAD DISTRITAL DE PALCAZU</v>
          </cell>
          <cell r="N99">
            <v>1</v>
          </cell>
        </row>
        <row r="100">
          <cell r="E100">
            <v>156514</v>
          </cell>
          <cell r="F100" t="str">
            <v>CONSTRUCCION DEL CAMINO RURAL PUENTE SAN ANTONIO - SAN MIGUEL - OSOMAYO, DISTRITO DE POZUZO, PROVINCIA DE OXAPAMPA - PASCO</v>
          </cell>
          <cell r="G100">
            <v>890863.6400000006</v>
          </cell>
          <cell r="H100">
            <v>0.6963820695583854</v>
          </cell>
          <cell r="I100" t="str">
            <v>NO</v>
          </cell>
          <cell r="J100" t="str">
            <v>NO</v>
          </cell>
          <cell r="K100" t="str">
            <v>PARALIZADA</v>
          </cell>
          <cell r="L100">
            <v>890863.6400000006</v>
          </cell>
          <cell r="M100" t="str">
            <v>EL PIP VIENE SIENDO EJECUTADO POR EL GOBIERNO REGIONAL DE PASCO</v>
          </cell>
          <cell r="N100">
            <v>0</v>
          </cell>
        </row>
        <row r="101">
          <cell r="E101">
            <v>244024</v>
          </cell>
          <cell r="F101" t="str">
            <v>AMPLIACION Y MEJORAMIENTO DEL CEMENTERIO GENERAL DE LA LOCALIDAD DE POZUZO, DISTRITO DE POZUZO - OXAPAMPA - PASCO</v>
          </cell>
          <cell r="G101">
            <v>427839.9199999999</v>
          </cell>
          <cell r="H101">
            <v>0.5611772595580379</v>
          </cell>
          <cell r="I101" t="str">
            <v>NO</v>
          </cell>
          <cell r="J101" t="str">
            <v>SI</v>
          </cell>
          <cell r="K101" t="str">
            <v>EN PLENA EJECUCIÓN</v>
          </cell>
          <cell r="L101">
            <v>427839.9199999999</v>
          </cell>
          <cell r="M101" t="str">
            <v>EL PIP VIENE SIENDO EJECUTADO POR LA MUNICIPALIDAD DISTRITAL DE POZUZO</v>
          </cell>
          <cell r="N101">
            <v>1</v>
          </cell>
        </row>
        <row r="102">
          <cell r="E102">
            <v>294662</v>
          </cell>
          <cell r="F102" t="str">
            <v>INSTALACION DEL SERVICIO DE PROTECCION CONTRA INUNDACIONES EN LA QUEBRADA KROLL, LA COLONIA, DISTRITO DE POZUZO - OXAPAMPA - PASCO</v>
          </cell>
          <cell r="G102">
            <v>167115.69</v>
          </cell>
          <cell r="H102">
            <v>0.6734116495927741</v>
          </cell>
          <cell r="I102" t="str">
            <v>NO</v>
          </cell>
          <cell r="J102" t="str">
            <v>SI</v>
          </cell>
          <cell r="K102" t="str">
            <v>EN PLENA EJECUCIÓN</v>
          </cell>
          <cell r="L102">
            <v>167115.49</v>
          </cell>
          <cell r="M102" t="str">
            <v>EL PIP VIENE SIENDO EJECUTADO POR LA MUNICIPALIDAD DISTRITAL DE POZUZO</v>
          </cell>
          <cell r="N102">
            <v>1</v>
          </cell>
        </row>
        <row r="103">
          <cell r="E103">
            <v>333354</v>
          </cell>
          <cell r="F103" t="str">
            <v>CREACION DE 04 COMEDORES ESCOLARES Y 04 MODULOS DE SERVICIOS HIGIENICOS EN 08 INSTITUCIONES DE NIVEL BASICO REGULAR, DISTRITO DE POZUZO - OXAPAMPA - PASCO</v>
          </cell>
          <cell r="G103">
            <v>108473.87</v>
          </cell>
          <cell r="H103">
            <v>0.6702786688730793</v>
          </cell>
          <cell r="I103" t="str">
            <v>NO</v>
          </cell>
          <cell r="J103" t="str">
            <v>SI</v>
          </cell>
          <cell r="K103" t="str">
            <v>EN PLENA EJECUCIÓN</v>
          </cell>
          <cell r="L103">
            <v>108473.87</v>
          </cell>
          <cell r="M103" t="str">
            <v>EL PIP VIENE SIENDO EJECUTADO POR LA MUNICIPALIDAD DISTRITAL DE POZUZO</v>
          </cell>
          <cell r="N103">
            <v>1</v>
          </cell>
        </row>
        <row r="104">
          <cell r="E104">
            <v>333715</v>
          </cell>
          <cell r="F104" t="str">
            <v>CREACION DEL SERVICIO DE AGUA POTABLE EN LAS LOCALIDADES DE GUACAMAYO, SILZAMS Y PUEBLO NUEVO, DISTRITO DE POZUZO - OXAPAMPA - PASCO</v>
          </cell>
          <cell r="G104">
            <v>374482.87</v>
          </cell>
          <cell r="H104">
            <v>0.58402859552666</v>
          </cell>
          <cell r="I104" t="str">
            <v>NO</v>
          </cell>
          <cell r="J104" t="str">
            <v>SI</v>
          </cell>
          <cell r="K104" t="str">
            <v>EN PLENA EJECUCIÓN</v>
          </cell>
          <cell r="L104">
            <v>306756.87</v>
          </cell>
          <cell r="M104" t="str">
            <v>EL PIP VIENE SIENDO EJECUTADO POR LA MUNICIPALIDAD DISTRITAL DE POZUZO</v>
          </cell>
          <cell r="N104">
            <v>1</v>
          </cell>
        </row>
        <row r="105">
          <cell r="E105">
            <v>334920</v>
          </cell>
          <cell r="F105" t="str">
            <v>CREACION DEL PUENTE PEATONAL EN LA CUENCA SAN JOSE Y MEJORAMIENTO DE LOS PUENTES PEATONALES PLAYA GRANDE, SERENO, PALMIRA Y CASA BLANCA, DISTRITO DE POZUZO - OXAPAMPA - PASCO</v>
          </cell>
          <cell r="G105">
            <v>11328.25</v>
          </cell>
          <cell r="H105">
            <v>0.8888189879002043</v>
          </cell>
          <cell r="I105" t="str">
            <v>NO</v>
          </cell>
          <cell r="J105" t="str">
            <v>SI</v>
          </cell>
          <cell r="K105" t="str">
            <v>EN PLENA EJECUCIÓN</v>
          </cell>
          <cell r="L105">
            <v>11328.600000000006</v>
          </cell>
          <cell r="M105" t="str">
            <v>EL PIP VIENE SIENDO EJECUTADO POR LA MUNICIPALIDAD DISTRITAL DE POZUZO</v>
          </cell>
          <cell r="N105">
            <v>1</v>
          </cell>
        </row>
        <row r="106">
          <cell r="E106">
            <v>335438</v>
          </cell>
          <cell r="F106" t="str">
            <v>MEJORAMIENTO DE LA INFRAESTRUCTURA DE LOS PUESTOS DE SALUD EN LOS CASERIOS DE ASCENCION, SAN SALVADOR Y CAÑACHACRA, DISTRITO DE POZUZO - OXAPAMPA - PASCO</v>
          </cell>
          <cell r="G106">
            <v>25761.629999999997</v>
          </cell>
          <cell r="H106">
            <v>0.6437338041207544</v>
          </cell>
          <cell r="I106" t="str">
            <v>NO</v>
          </cell>
          <cell r="J106" t="str">
            <v>SI</v>
          </cell>
          <cell r="K106" t="str">
            <v>EN PLENA EJECUCIÓN</v>
          </cell>
          <cell r="L106">
            <v>25761.629999999997</v>
          </cell>
          <cell r="M106" t="str">
            <v>EL PIP VIENE SIENDO EJECUTADO POR LA MUNICIPALIDAD DISTRITAL DE POZUZO</v>
          </cell>
          <cell r="N106">
            <v>1</v>
          </cell>
        </row>
        <row r="107">
          <cell r="E107">
            <v>343333</v>
          </cell>
          <cell r="F107" t="str">
            <v>CREACION DEL PUENTE PEATONAL SOBRE EL RIO POZUZO EN EL SECTOR SAN PEDRO, DISTRITO DE POZUZO - OXAPAMPA - PASCO</v>
          </cell>
          <cell r="G107">
            <v>26090.869999999995</v>
          </cell>
          <cell r="H107">
            <v>0.6372281091705371</v>
          </cell>
          <cell r="I107" t="str">
            <v>NO</v>
          </cell>
          <cell r="J107" t="str">
            <v>SI</v>
          </cell>
          <cell r="K107" t="str">
            <v>EN PLENA EJECUCIÓN</v>
          </cell>
          <cell r="L107">
            <v>26090.869999999995</v>
          </cell>
          <cell r="M107" t="str">
            <v>EL PIP VIENE SIENDO EJECUTADO POR LA MUNICIPALIDAD DISTRITAL DE POZUZO</v>
          </cell>
          <cell r="N107">
            <v>1</v>
          </cell>
        </row>
        <row r="108">
          <cell r="E108">
            <v>277934</v>
          </cell>
          <cell r="F108" t="str">
            <v>MEJORAMIENTO Y AMPLIACION DE LOS SERVICIOS DE AGUA POTABLE Y DESAGUE EN EL CENTRO POBLADO SAN PABLO, DISTRITO DE PUERTO BERMUDEZ, PROVINCIA DE OXAPAMPA - PASCO</v>
          </cell>
          <cell r="G108">
            <v>1403137.92</v>
          </cell>
          <cell r="H108">
            <v>0.6499270249429723</v>
          </cell>
          <cell r="I108" t="str">
            <v>NO</v>
          </cell>
          <cell r="J108" t="str">
            <v>SI</v>
          </cell>
          <cell r="K108" t="str">
            <v>EN PLENA EJECUCIÓN</v>
          </cell>
          <cell r="L108">
            <v>1403137.92</v>
          </cell>
          <cell r="M108" t="str">
            <v>EL PIP VIENE SIENDO EJECUTADO POR LA MUNICIPALIDAD PROVINCIAL DE OXAPAMPA</v>
          </cell>
          <cell r="N108">
            <v>1</v>
          </cell>
        </row>
        <row r="109">
          <cell r="E109">
            <v>160025</v>
          </cell>
          <cell r="F109" t="str">
            <v>REHABILITACION , INSTALACION Y EQUIPAMIENTO DE LA INSTITUCION EDUCATIVA INTEGRADA N 34238  SAN MIGUEL DE ENEÑAS, DISTRITO DE VILLA RICA, PROVINCIA DE OXAPAMPA - PASCO</v>
          </cell>
          <cell r="G109">
            <v>1211465.0099999998</v>
          </cell>
          <cell r="H109">
            <v>0.7767379662784868</v>
          </cell>
          <cell r="I109" t="str">
            <v>NO</v>
          </cell>
          <cell r="J109" t="str">
            <v>SI</v>
          </cell>
          <cell r="K109" t="str">
            <v>EN PLENA EJECUCIÓN</v>
          </cell>
          <cell r="L109">
            <v>1211465.0099999998</v>
          </cell>
          <cell r="M109" t="str">
            <v>EL PIP VIENE SIENDO EJECUTADO POR LA MUNICIPALIDAD DISTRITAL DE VIALLA RICA</v>
          </cell>
          <cell r="N109">
            <v>1</v>
          </cell>
        </row>
        <row r="110">
          <cell r="E110">
            <v>175646</v>
          </cell>
          <cell r="F110" t="str">
            <v>MEJORAMIENTO DE LA INFRAESTRUCTURA VIAL EN LA CALLE JUAN CRESTO, CENTRO POBLADO DE SAN MIGUEL DE ENEÑAS, DISTRITO DE VILLA RICA, PROVINCIA DE OXAPAMPA - PASCO</v>
          </cell>
          <cell r="G110">
            <v>128937.12</v>
          </cell>
          <cell r="H110">
            <v>0.8713773174409181</v>
          </cell>
          <cell r="I110" t="str">
            <v>NO</v>
          </cell>
          <cell r="J110" t="str">
            <v>SI</v>
          </cell>
          <cell r="K110" t="str">
            <v>EN PLENA EJECUCIÓN</v>
          </cell>
          <cell r="L110">
            <v>-192612.88</v>
          </cell>
          <cell r="M110" t="str">
            <v>EL PIP VIENE SIENDO EJECUTADO POR LA MUNICIPALIDAD DISTRITAL DE VIALLA RICA</v>
          </cell>
          <cell r="N110">
            <v>1</v>
          </cell>
        </row>
        <row r="111">
          <cell r="E111">
            <v>313665</v>
          </cell>
          <cell r="F111" t="str">
            <v>CONSTRUCCION DE VEREDAS Y TRATAMIENTO ECOLOGICO VEHICULAR DE LA AV. 1 DE JUNIO DEL C.P SAN JUAN DE CACAZU, DISTRITO DE VILLA RICA - OXAPAMPA - PASCO</v>
          </cell>
          <cell r="G111">
            <v>107575.72999999998</v>
          </cell>
          <cell r="H111">
            <v>0.7114358220321514</v>
          </cell>
          <cell r="I111" t="str">
            <v>NO</v>
          </cell>
          <cell r="J111" t="str">
            <v>SI</v>
          </cell>
          <cell r="K111" t="str">
            <v>EN PLENA EJECUCIÓN</v>
          </cell>
          <cell r="L111">
            <v>-68945.27000000002</v>
          </cell>
          <cell r="M111" t="str">
            <v>EL PIP VIENE SIENDO EJECUTADO POR LA MUNICIPALIDAD DISTRITAL DE VIALLA RICA</v>
          </cell>
          <cell r="N111">
            <v>1</v>
          </cell>
        </row>
        <row r="112">
          <cell r="E112">
            <v>313723</v>
          </cell>
          <cell r="F112" t="str">
            <v>INSTALACION DE LA DEFENSA RIBEREÑA DE LA QUEBRADA SAN CARLOS DE VILLA RICA, DISTRITO DE VILLA RICA - OXAPAMPA - PASCO</v>
          </cell>
          <cell r="G112">
            <v>45403.669999999984</v>
          </cell>
          <cell r="H112">
            <v>0.8421361617835865</v>
          </cell>
          <cell r="I112" t="str">
            <v>NO</v>
          </cell>
          <cell r="J112" t="str">
            <v>SI</v>
          </cell>
          <cell r="K112" t="str">
            <v>EN PLENA EJECUCIÓN</v>
          </cell>
          <cell r="L112">
            <v>-20036.330000000016</v>
          </cell>
          <cell r="M112" t="str">
            <v>EL PIP VIENE SIENDO EJECUTADO POR LA MUNICIPALIDAD DISTRITAL DE VIALLA RICA</v>
          </cell>
          <cell r="N112">
            <v>1</v>
          </cell>
        </row>
        <row r="113">
          <cell r="E113">
            <v>313789</v>
          </cell>
          <cell r="F113" t="str">
            <v>INSTALACION DE LA DEFENSA RIBEREÑA DE LA QUEBRADA ACOMAYO DE VILLA RICA, DISTRITO DE VILLA RICA - OXAPAMPA - PASCO</v>
          </cell>
          <cell r="G113">
            <v>102141.96000000002</v>
          </cell>
          <cell r="H113">
            <v>0.7700687738699048</v>
          </cell>
          <cell r="I113" t="str">
            <v>NO</v>
          </cell>
          <cell r="J113" t="str">
            <v>SI</v>
          </cell>
          <cell r="K113" t="str">
            <v>EN PLENA EJECUCIÓN</v>
          </cell>
          <cell r="L113">
            <v>-48691.03999999998</v>
          </cell>
          <cell r="M113" t="str">
            <v>EL PIP VIENE SIENDO EJECUTADO POR LA MUNICIPALIDAD DISTRITAL DE VIALLA RICA</v>
          </cell>
          <cell r="N113">
            <v>1</v>
          </cell>
        </row>
        <row r="114">
          <cell r="E114">
            <v>317615</v>
          </cell>
          <cell r="F114" t="str">
            <v>CREACION DE LOSA DE RECREACIÓN MULTIUSOS EN EL CENTRO POBLADO SAN JUAN DE CACAZU, DISTRITO DE VILLA RICA - OXAPAMPA - PASCO</v>
          </cell>
          <cell r="G114">
            <v>45531.350000000035</v>
          </cell>
          <cell r="H114">
            <v>0.8833400727446471</v>
          </cell>
          <cell r="I114" t="str">
            <v>NO</v>
          </cell>
          <cell r="J114" t="str">
            <v>SI</v>
          </cell>
          <cell r="K114" t="str">
            <v>EN PLENA EJECUCIÓN</v>
          </cell>
          <cell r="L114">
            <v>51681.95000000001</v>
          </cell>
          <cell r="M114" t="str">
            <v>EL PIP VIENE SIENDO EJECUTADO POR LA MUNICIPALIDAD DISTRITAL DE VIALLA RICA</v>
          </cell>
          <cell r="N114">
            <v>1</v>
          </cell>
        </row>
        <row r="115">
          <cell r="E115">
            <v>136060</v>
          </cell>
          <cell r="F115" t="str">
            <v>CONSTRUCCION , REHABILITACION Y MEJORAMIENTO DEL ANILLO VIAL TRAMO AVENIDA AREQUIPA - AVENIDA 28 DE JULIO DEL ASENTAMIENTO HUMANO TUPAC AMARU, PROVINCIA DE PASCO - PASCO</v>
          </cell>
          <cell r="G115">
            <v>960122.6799999997</v>
          </cell>
          <cell r="H115">
            <v>0.8030793809633071</v>
          </cell>
          <cell r="I115" t="str">
            <v>NO</v>
          </cell>
          <cell r="J115" t="str">
            <v>NO</v>
          </cell>
          <cell r="K115" t="str">
            <v>EN ARBITRAJE</v>
          </cell>
          <cell r="L115">
            <v>960167.6799999997</v>
          </cell>
          <cell r="M115" t="str">
            <v>EL PIP VIENE SIENDO EJECUTADO POR LA MUNICIPALIDAD PROVINCIAL DE PASCO</v>
          </cell>
          <cell r="N115">
            <v>0</v>
          </cell>
        </row>
        <row r="116">
          <cell r="E116">
            <v>232008</v>
          </cell>
          <cell r="F116" t="str">
            <v>INSTALACION DEL COMPLEJO DEPORTIVO EN EL CENTRO POBLADO DE CHUNQUIPATA, DISTRITO DE PALLANCHACRA, PROVINCIA DE PASCO - PASCO</v>
          </cell>
          <cell r="G116">
            <v>51188.79999999999</v>
          </cell>
          <cell r="H116">
            <v>0.8470239635899534</v>
          </cell>
          <cell r="I116" t="str">
            <v>NO</v>
          </cell>
          <cell r="J116" t="str">
            <v>NO</v>
          </cell>
          <cell r="K116" t="str">
            <v>PARALIZADA</v>
          </cell>
          <cell r="L116">
            <v>51188.79999999999</v>
          </cell>
          <cell r="M116" t="str">
            <v>EL PIP VIENE SIENDO EJECUTADO POR LA MUNICIPALIDAD DISTRITAL DE PALLANCHACRA</v>
          </cell>
          <cell r="N116">
            <v>0</v>
          </cell>
        </row>
        <row r="117">
          <cell r="E117">
            <v>84840</v>
          </cell>
          <cell r="F117" t="str">
            <v>CONSTRUCCION DE TROCHA CARROZABLE DE TINGO DE HUALCA- MARAPATA, DISTRITO DE PAUCARTAMBO - PASCO - PASCO</v>
          </cell>
          <cell r="G117">
            <v>733017.0600000005</v>
          </cell>
          <cell r="H117">
            <v>0.8753152651587789</v>
          </cell>
          <cell r="I117" t="str">
            <v>NO</v>
          </cell>
          <cell r="J117" t="str">
            <v>SI</v>
          </cell>
          <cell r="K117" t="str">
            <v>EN PLENA EJECUCIÓN</v>
          </cell>
          <cell r="L117">
            <v>733017.0600000005</v>
          </cell>
          <cell r="M117" t="str">
            <v>EL PIP VIENE SIENDO EJECUTADO POR LA MUNICIPALIDAD DISTRITAL DE PAUCARTAMBO</v>
          </cell>
          <cell r="N117">
            <v>1</v>
          </cell>
        </row>
        <row r="118">
          <cell r="E118">
            <v>103355</v>
          </cell>
          <cell r="F118" t="str">
            <v>FORTALECIMIENTO DE LOS COMITES DE SEGURIDAD CIUDADANA PARA CONSOLIDAR UN SISTEMA INTEGRAL DE SEGURIDAD EN PAUCARTAMBO, DISTRITO DE PAUCARTAMBO - PASCO - PASCO</v>
          </cell>
          <cell r="G118">
            <v>829996.3500000001</v>
          </cell>
          <cell r="H118">
            <v>0.5792751284103576</v>
          </cell>
          <cell r="I118" t="str">
            <v>NO</v>
          </cell>
          <cell r="J118" t="str">
            <v>NO</v>
          </cell>
          <cell r="K118" t="str">
            <v>PARALIZADA</v>
          </cell>
          <cell r="L118">
            <v>829996.3500000001</v>
          </cell>
          <cell r="M118" t="str">
            <v>EL PIP VIENE SIENDO EJECUTADO POR LA MUNICIPALIDAD DISTRITAL DE PAUCARTAMBO</v>
          </cell>
          <cell r="N118">
            <v>0</v>
          </cell>
        </row>
        <row r="119">
          <cell r="E119">
            <v>198268</v>
          </cell>
          <cell r="F119" t="str">
            <v>INSTALACION DE LA DEFENSA RIBEREÑA EN EL RIO PAUCARTAMBO CENTRO POBLADO HUALLAMAYO, DISTRITO DE PAUCARTAMBO - PASCO - PASCO</v>
          </cell>
          <cell r="G119">
            <v>99666.96999999997</v>
          </cell>
          <cell r="H119">
            <v>0.8563678739395298</v>
          </cell>
          <cell r="I119" t="str">
            <v>NO</v>
          </cell>
          <cell r="J119" t="str">
            <v>SI</v>
          </cell>
          <cell r="K119" t="str">
            <v>EN PLENA EJECUCIÓN</v>
          </cell>
          <cell r="L119">
            <v>99666.96999999997</v>
          </cell>
          <cell r="M119" t="str">
            <v>EL PIP VIENE SIENDO EJECUTADO POR LA MUNICIPALIDAD DISTRITAL DE PAUCARTAMBO</v>
          </cell>
          <cell r="N119">
            <v>1</v>
          </cell>
        </row>
        <row r="120">
          <cell r="E120">
            <v>200102</v>
          </cell>
          <cell r="F120" t="str">
            <v>INSTALACION DEL SISTEMA DE AGUA POTABLE Y ALCANTARILLADO EN EL ANEXO DE CASA BLANCA CENTRO POBLADO DE HUALLAMAYO, DISTRITO DE PAUCARTAMBO - PASCO - PASCO</v>
          </cell>
          <cell r="G120">
            <v>108704.64000000001</v>
          </cell>
          <cell r="H120">
            <v>0.7475874148509604</v>
          </cell>
          <cell r="I120" t="str">
            <v>NO</v>
          </cell>
          <cell r="J120" t="str">
            <v>SI</v>
          </cell>
          <cell r="K120" t="str">
            <v>EN PLENA EJECUCIÓN</v>
          </cell>
          <cell r="L120">
            <v>108704.64000000001</v>
          </cell>
          <cell r="M120" t="str">
            <v>EL PIP VIENE SIENDO EJECUTADO POR LA MUNICIPALIDAD DISTRITAL DE PAUCARTAMBO</v>
          </cell>
          <cell r="N120">
            <v>1</v>
          </cell>
        </row>
        <row r="121">
          <cell r="E121">
            <v>232833</v>
          </cell>
          <cell r="F121" t="str">
            <v>CONSTRUCCION DE TROCHA CARROZABLE TRAMO I CHACLACUCHO - ALLALLAN, TRAMO II MATARALOMA - SANYAGUCHAN DE LA LOCALIDAD DE PAUCARTAMBO, DISTRITO DE PAUCARTAMBO - PASCO - PASCO</v>
          </cell>
          <cell r="G121">
            <v>627935.4500000002</v>
          </cell>
          <cell r="H121">
            <v>0.715462957140229</v>
          </cell>
          <cell r="I121" t="str">
            <v>SI</v>
          </cell>
          <cell r="J121" t="str">
            <v>SI</v>
          </cell>
          <cell r="K121" t="str">
            <v>EN PLENA EJECUCIÓN</v>
          </cell>
          <cell r="L121">
            <v>627935.54</v>
          </cell>
          <cell r="M121" t="str">
            <v>EL PIP VIENE SIENDO EJECUTADO POR LA MUNICIPALIDAD DISTRITAL DE PAUCARTAMBO</v>
          </cell>
          <cell r="N121">
            <v>1</v>
          </cell>
        </row>
        <row r="122">
          <cell r="E122">
            <v>235061</v>
          </cell>
          <cell r="F122" t="str">
            <v>CREACION DE PISTAS Y VEREDAS DEL JR. BOLOGNESI, JR. LA UNION, JR. SAN FRANCISCO C.P. DE SAN FRANCISCO, DISTRITO DE PAUCARTAMBO - PASCO - PASCO</v>
          </cell>
          <cell r="G122">
            <v>85479.38</v>
          </cell>
          <cell r="H122">
            <v>0.8518007578154212</v>
          </cell>
          <cell r="I122" t="str">
            <v>NO</v>
          </cell>
          <cell r="J122" t="str">
            <v>NO</v>
          </cell>
          <cell r="K122" t="str">
            <v>PARALIZADA</v>
          </cell>
          <cell r="L122">
            <v>85479.38</v>
          </cell>
          <cell r="M122" t="str">
            <v>EL PIP VIENE SIENDO EJECUTADO POR LA MUNICIPALIDAD DISTRITAL DE PAUCARTAMBO</v>
          </cell>
          <cell r="N122">
            <v>0</v>
          </cell>
        </row>
        <row r="123">
          <cell r="E123">
            <v>238851</v>
          </cell>
          <cell r="F123" t="str">
            <v>MEJORAMIENTO SERVICIO EDUCATIVO DEL JARDIN DE NIÑOS INMACULADA CONCEPCION DEL CENTRO POBLADO DE BELLAVISTA, DISTRITO DE PAUCARTAMBO - PASCO - PASCO</v>
          </cell>
          <cell r="G123">
            <v>221444.69999999995</v>
          </cell>
          <cell r="H123">
            <v>0.7111650444914301</v>
          </cell>
          <cell r="I123" t="str">
            <v>NO</v>
          </cell>
          <cell r="J123" t="str">
            <v>NO</v>
          </cell>
          <cell r="K123" t="str">
            <v>EN PLENA EJECUCIÓN</v>
          </cell>
          <cell r="L123">
            <v>221444.69999999995</v>
          </cell>
          <cell r="M123" t="str">
            <v>EL PIP VIENE SIENDO EJECUTADO POR LA MUNICIPALIDAD DISTRITAL DE PAUCARTAMBO</v>
          </cell>
          <cell r="N123">
            <v>0</v>
          </cell>
        </row>
        <row r="124">
          <cell r="E124">
            <v>249972</v>
          </cell>
          <cell r="F124" t="str">
            <v>CONSTRUCCION DE UN PUENTE CARROZABLE EN EL ANEXO COCHAMBRA , DISTRITO DE PAUCARTAMBO - PASCO - PASCO</v>
          </cell>
          <cell r="G124">
            <v>37788.57999999996</v>
          </cell>
          <cell r="H124">
            <v>0.8768766147518698</v>
          </cell>
          <cell r="I124">
            <v>0</v>
          </cell>
          <cell r="J124">
            <v>0</v>
          </cell>
          <cell r="K124">
            <v>0</v>
          </cell>
          <cell r="L124">
            <v>0</v>
          </cell>
          <cell r="M124">
            <v>0</v>
          </cell>
          <cell r="N124">
            <v>0</v>
          </cell>
        </row>
        <row r="125">
          <cell r="E125">
            <v>260700</v>
          </cell>
          <cell r="F125" t="str">
            <v>CREACION DE PISTAS Y VEREDAS EN LA CALLE LOS LAURELES EN EL BARRIO ABAJO, DISTRITO DE PAUCARTAMBO - PASCO - PASCO</v>
          </cell>
          <cell r="G125">
            <v>65388.03999999998</v>
          </cell>
          <cell r="H125">
            <v>0.8081987785483367</v>
          </cell>
          <cell r="I125">
            <v>0</v>
          </cell>
          <cell r="J125">
            <v>0</v>
          </cell>
          <cell r="K125">
            <v>0</v>
          </cell>
          <cell r="L125">
            <v>0</v>
          </cell>
          <cell r="M125">
            <v>0</v>
          </cell>
          <cell r="N125">
            <v>0</v>
          </cell>
        </row>
        <row r="126">
          <cell r="E126">
            <v>268615</v>
          </cell>
          <cell r="F126" t="str">
            <v>CONSTRUCCION TROCHA CARROZABLE CUTUCHACA – AUQUIWILCA, C.P. DE SAN FRANCISCO, DISTRITO DE PAUCARTAMBO - PASCO - PASCO</v>
          </cell>
          <cell r="G126">
            <v>183249.3899999999</v>
          </cell>
          <cell r="H126">
            <v>0.8389900158452804</v>
          </cell>
          <cell r="I126">
            <v>0</v>
          </cell>
          <cell r="J126">
            <v>0</v>
          </cell>
          <cell r="K126">
            <v>0</v>
          </cell>
          <cell r="L126">
            <v>0</v>
          </cell>
          <cell r="M126">
            <v>0</v>
          </cell>
          <cell r="N126">
            <v>0</v>
          </cell>
        </row>
        <row r="127">
          <cell r="E127">
            <v>282243</v>
          </cell>
          <cell r="F127" t="str">
            <v>CREACION DE TROCHA CARROZABLE MARAPATA - MALLAN DEL CENTRO POBLADO DE SANTA ISABEL, DISTRITO DE PAUCARTAMBO - PASCO - PASCO</v>
          </cell>
          <cell r="G127">
            <v>360621.7200000002</v>
          </cell>
          <cell r="H127">
            <v>0.8247693907764861</v>
          </cell>
          <cell r="I127" t="str">
            <v>SI</v>
          </cell>
          <cell r="J127" t="str">
            <v>SI</v>
          </cell>
          <cell r="K127" t="str">
            <v>EN PLENA EJECUCIÓN</v>
          </cell>
          <cell r="L127">
            <v>360621.7200000002</v>
          </cell>
          <cell r="M127" t="str">
            <v>EL PIP VIENE SIENDO EJECUTADO POR LA MUNICIPALIDAD DISTRITAL DE PAUCARTAMBO</v>
          </cell>
          <cell r="N127">
            <v>1</v>
          </cell>
        </row>
        <row r="128">
          <cell r="E128">
            <v>261282</v>
          </cell>
          <cell r="F128" t="str">
            <v>INSTALACION DEL SERVICIO DE PROTECCION CONTRA INUNDACION EN LA MARGEN IZQUIERDA Y DERECHA DEL RIO TINGO EN LA LOCALIDAD DE YANATAMBON, DISTRITO DE SAN FRANCISCO DE ASIS DE YARUSYACAN - PASCO - PASCO</v>
          </cell>
          <cell r="G128">
            <v>355685.80999999994</v>
          </cell>
          <cell r="H128">
            <v>0.6464024030405557</v>
          </cell>
          <cell r="I128">
            <v>0</v>
          </cell>
          <cell r="J128">
            <v>0</v>
          </cell>
          <cell r="K128">
            <v>0</v>
          </cell>
          <cell r="L128">
            <v>0</v>
          </cell>
          <cell r="M128">
            <v>0</v>
          </cell>
          <cell r="N128">
            <v>0</v>
          </cell>
        </row>
        <row r="129">
          <cell r="E129">
            <v>313655</v>
          </cell>
          <cell r="F129" t="str">
            <v>MEJORAMIENTO DEL PASAJE CHAMPAMARCA, ENTRE LA AV. DOS DE MAYO Y EL BARRIO TACTA , DEL CENTRO POBLADO DE COCHACHARAO, DISTRITO DE SAN FRANCISCO DE ASIS DE YARUSYACAN - PASCO - PASCO</v>
          </cell>
          <cell r="G129">
            <v>55797.42999999999</v>
          </cell>
          <cell r="H129">
            <v>0.8547446462476133</v>
          </cell>
          <cell r="I129">
            <v>0</v>
          </cell>
          <cell r="J129">
            <v>0</v>
          </cell>
          <cell r="K129">
            <v>0</v>
          </cell>
          <cell r="L129">
            <v>0</v>
          </cell>
          <cell r="M129">
            <v>0</v>
          </cell>
          <cell r="N129">
            <v>0</v>
          </cell>
        </row>
        <row r="130">
          <cell r="E130">
            <v>314270</v>
          </cell>
          <cell r="F130" t="str">
            <v>MEJORAMIENTO DEL ACCESO PEATONAL ENTRE LA ZONA CENTRAL Y EL BARRIO CHIPIPATA DEL ANEXO VILLA CORAZON DE COCHAC, DISTRITO DE SAN FRANCISCO DE ASIS DE YARUSYACAN - PASCO - PASCO</v>
          </cell>
          <cell r="G130">
            <v>87893.75</v>
          </cell>
          <cell r="H130">
            <v>0.7935437309112733</v>
          </cell>
          <cell r="I130">
            <v>0</v>
          </cell>
          <cell r="J130">
            <v>0</v>
          </cell>
          <cell r="K130">
            <v>0</v>
          </cell>
          <cell r="L130">
            <v>0</v>
          </cell>
          <cell r="M130">
            <v>0</v>
          </cell>
          <cell r="N130">
            <v>0</v>
          </cell>
        </row>
        <row r="131">
          <cell r="E131">
            <v>109230</v>
          </cell>
          <cell r="F131" t="str">
            <v>CONSTRUCCION LOCAL MULTIUSOS EN EL CENTRO POBLADO DE PARAGSHA, DISTRITO DE SIMON BOLIVAR - PASCO - PASCO</v>
          </cell>
          <cell r="G131">
            <v>183230.38000000012</v>
          </cell>
          <cell r="H131">
            <v>0.8834496558228976</v>
          </cell>
          <cell r="I131">
            <v>0</v>
          </cell>
          <cell r="J131">
            <v>0</v>
          </cell>
          <cell r="K131">
            <v>0</v>
          </cell>
          <cell r="L131">
            <v>0</v>
          </cell>
          <cell r="M131">
            <v>0</v>
          </cell>
          <cell r="N131">
            <v>0</v>
          </cell>
        </row>
        <row r="132">
          <cell r="E132">
            <v>208239</v>
          </cell>
          <cell r="F132" t="str">
            <v>MEJORAMIENTO DE LA OFERTA DE LOS SERVICIOS EDUCATIVOS DE LA I.E.I. N 34031 13 DE AGOSTO DEL NIVEL INICIAL, PRIMARIA Y SECUNDARIA DE QUIULACOCHA, DISTRITO DE SIMON BOLIVAR, PROVINCIA DE PASCO - PASCO</v>
          </cell>
          <cell r="G132">
            <v>423873.8600000001</v>
          </cell>
          <cell r="H132">
            <v>0.7248535350289735</v>
          </cell>
          <cell r="I132" t="str">
            <v>SI</v>
          </cell>
          <cell r="J132" t="str">
            <v>SI</v>
          </cell>
          <cell r="K132" t="str">
            <v>EN PLENA EJECUCIÓN</v>
          </cell>
          <cell r="L132">
            <v>1359489</v>
          </cell>
          <cell r="M132" t="str">
            <v>EL PIP VIENE SIENDO EJECUTADO POR LA MUNICIPALIDAD DISTRITAL SIMÓN BOLÍVAR</v>
          </cell>
          <cell r="N132">
            <v>1</v>
          </cell>
        </row>
        <row r="133">
          <cell r="E133">
            <v>224099</v>
          </cell>
          <cell r="F133" t="str">
            <v>INSTALACION Y MEJORAMIENTO DEL SERVICIO DE ENERGIA ELECTRICA MEDIANTE LINEA DE DISTRIBUCION PRIMARIA 22,9 KV DE LA COMUNIDAD CAMPESINA DE SAN PEDRO DE RACCO A UCRUCANCHA, DISTRITO DE SIMON BOLIVAR - PASCO - PASCO</v>
          </cell>
          <cell r="G133">
            <v>25859.190000000002</v>
          </cell>
          <cell r="H133">
            <v>0.892726028587791</v>
          </cell>
          <cell r="I133" t="str">
            <v>NO</v>
          </cell>
          <cell r="J133" t="str">
            <v>SI</v>
          </cell>
          <cell r="K133" t="str">
            <v>EN PLENA EJECUCIÓN</v>
          </cell>
          <cell r="L133">
            <v>25859.190000000002</v>
          </cell>
          <cell r="M133" t="str">
            <v>EL PIP VIENE SIENDO EJECUTADO POR LA MUNICIPALIDAD DISTRITAL SIMÓN BOLÍVAR</v>
          </cell>
          <cell r="N133">
            <v>1</v>
          </cell>
        </row>
        <row r="134">
          <cell r="E134">
            <v>252341</v>
          </cell>
          <cell r="F134" t="str">
            <v>AMPLIACION Y MEJORAMIENTO DE LOS SERVICIOS DE EDUCACION SECUNDARIA DE LA I.E HORACIO ZEVALLOS GAMEZ DEL CENTRO POBLADO DE PARAGSHA, DISTRITO DE SIMON BOLIVAR - PASCO - PASCO</v>
          </cell>
          <cell r="G134">
            <v>300095.4</v>
          </cell>
          <cell r="H134">
            <v>0.5677065162521577</v>
          </cell>
          <cell r="I134" t="str">
            <v>NO</v>
          </cell>
          <cell r="J134" t="str">
            <v>SI</v>
          </cell>
          <cell r="K134" t="str">
            <v>EN PLENA EJECUCIÓN</v>
          </cell>
          <cell r="L134">
            <v>515725.41000000003</v>
          </cell>
          <cell r="M134" t="str">
            <v>EL PIP VIENE SIENDO EJECUTADO POR LA MUNICIPALIDAD DISTRITAL SIMÓN BOLÍVAR</v>
          </cell>
          <cell r="N134">
            <v>1</v>
          </cell>
        </row>
        <row r="135">
          <cell r="E135">
            <v>309522</v>
          </cell>
          <cell r="F135" t="str">
            <v>CONSTRUCCION DEL PUENTE CARROZABLE EN EL CENTRO POBLADO DE SAN FRANCISCO DE PUCURUHUAY, DISTRITO DE TICLACAYAN - PASCO - PASCO</v>
          </cell>
          <cell r="G135">
            <v>36648.28000000003</v>
          </cell>
          <cell r="H135">
            <v>0.868086964609509</v>
          </cell>
          <cell r="I135" t="str">
            <v>NO</v>
          </cell>
          <cell r="J135" t="str">
            <v>SI</v>
          </cell>
          <cell r="K135" t="str">
            <v>EN PLENA EJECUCIÓN</v>
          </cell>
          <cell r="L135">
            <v>1121.280000000028</v>
          </cell>
          <cell r="M135" t="str">
            <v>EL PIP VIENE SIENDO EJECUTADO POR LA MUNICIPALIDAD DISTRITAL DE TICLACAYAN</v>
          </cell>
          <cell r="N135">
            <v>1</v>
          </cell>
        </row>
        <row r="136">
          <cell r="E136">
            <v>199226</v>
          </cell>
          <cell r="F136" t="str">
            <v>RECUPERACION , MEJORAMIENTO Y EQUIPAMIENTO DE LOS SERVICIOS DE EDUCACION PRIMARIA DE LA I.E. N 34108 CIRO ALEGRIA BAZAN, DISTRITO DE VICCO - PASCO - PASCO</v>
          </cell>
          <cell r="G136">
            <v>351339.68999999994</v>
          </cell>
          <cell r="H136">
            <v>0.7870889908385587</v>
          </cell>
          <cell r="I136" t="str">
            <v>NO</v>
          </cell>
          <cell r="J136" t="str">
            <v>NO</v>
          </cell>
          <cell r="K136" t="str">
            <v>PARALIZADA</v>
          </cell>
          <cell r="L136">
            <v>351339.68999999994</v>
          </cell>
          <cell r="M136" t="str">
            <v>EL PIP VIENE SIENDO EJECUTADO POR EL GOBIERNO REGIONAL DE PASCO</v>
          </cell>
          <cell r="N136">
            <v>0</v>
          </cell>
        </row>
        <row r="137">
          <cell r="E137">
            <v>314051</v>
          </cell>
          <cell r="F137" t="str">
            <v>INSTALACION DE UNA LOSA MULTIDEPORTIVA EN LA INSTITUCIN EDUCATIVA N 34104 DE CASACOTO, DISTRITO DE VICCO , PROVINCIA DE PASCO - PASCO</v>
          </cell>
          <cell r="G137">
            <v>23630.369999999995</v>
          </cell>
          <cell r="H137">
            <v>0.8037370439823133</v>
          </cell>
          <cell r="I137" t="str">
            <v>NO</v>
          </cell>
          <cell r="J137" t="str">
            <v>SI</v>
          </cell>
          <cell r="K137" t="str">
            <v>EN PLENA EJECUCIÓN</v>
          </cell>
          <cell r="L137">
            <v>23630.369999999995</v>
          </cell>
          <cell r="M137" t="str">
            <v>EL PIP VIENE SIENDO EJECUTADO POR LA MUNICIPALIDAD DISTRITAL DE VICCO</v>
          </cell>
          <cell r="N137">
            <v>1</v>
          </cell>
        </row>
        <row r="138">
          <cell r="E138">
            <v>193250</v>
          </cell>
          <cell r="F138" t="str">
            <v>AMPLIACION DE PISTAS Y CUNETAS DE LAS CALLES REAL DE MINAS, HUARICAPCHA, VILLA MINERA, JAVIER RAMOS, SIMON BOLIVAR, LOS LIBERTADORES, MICAELA BASTIDAS, BOLIVAR Y EL MINERO DEL  AA.HH. 27 DE NOVIEMBRE, DISTRITO DE YANACANCHA - PASCO - PASCO</v>
          </cell>
          <cell r="G138">
            <v>1185483.0699999998</v>
          </cell>
          <cell r="H138">
            <v>0.6099320625208964</v>
          </cell>
          <cell r="I138" t="str">
            <v>NO</v>
          </cell>
          <cell r="J138" t="str">
            <v>SI</v>
          </cell>
          <cell r="K138" t="str">
            <v>EN PLENA EJECUCIÓN</v>
          </cell>
          <cell r="L138">
            <v>-1735.9300000001676</v>
          </cell>
          <cell r="M138" t="str">
            <v>EL PIP VIENE SIENDO EJECUTADO POR LA MUNICIPALIDAD DISTRITAL DE YANACANCHA</v>
          </cell>
          <cell r="N138">
            <v>1</v>
          </cell>
        </row>
        <row r="139">
          <cell r="E139">
            <v>194378</v>
          </cell>
          <cell r="F139" t="str">
            <v>MEJORAMIENTO DE LAS CONDICIONES DEL CAMPO DEPORTIVO DEL CENTRO POBLADO DE LA QUINUA, DISTRITO DE YANACANCHA - PASCO - PASCO</v>
          </cell>
          <cell r="G139">
            <v>89445.58999999997</v>
          </cell>
          <cell r="H139">
            <v>0.8387893149300296</v>
          </cell>
          <cell r="I139" t="str">
            <v>NO</v>
          </cell>
          <cell r="J139" t="str">
            <v>SI</v>
          </cell>
          <cell r="K139" t="str">
            <v>EN PLENA EJECUCIÓN</v>
          </cell>
          <cell r="L139">
            <v>10999.589999999967</v>
          </cell>
          <cell r="M139" t="str">
            <v>EL PIP VIENE SIENDO EJECUTADO POR LA MUNICIPALIDAD DISTRITAL DE YANACANCHA</v>
          </cell>
          <cell r="N139">
            <v>1</v>
          </cell>
        </row>
        <row r="140">
          <cell r="E140">
            <v>220051</v>
          </cell>
          <cell r="F140" t="str">
            <v>MEJORAMIENTO DEL PARQUE INFANTIL LOS PROCERES DE SAN JUAN PAMPA, DISTRITO DE YANACANCHA - PASCO - PASCO</v>
          </cell>
          <cell r="G140">
            <v>684884.4</v>
          </cell>
          <cell r="H140">
            <v>0.5813945932161104</v>
          </cell>
          <cell r="I140" t="str">
            <v>NO</v>
          </cell>
          <cell r="J140" t="str">
            <v>SI</v>
          </cell>
          <cell r="K140" t="str">
            <v>EN PLENA EJECUCIÓN</v>
          </cell>
          <cell r="L140">
            <v>71073.40000000002</v>
          </cell>
          <cell r="M140" t="str">
            <v>EL PIP VIENE SIENDO EJECUTADO POR LA MUNICIPALIDAD DISTRITAL DE YANACANCHA</v>
          </cell>
          <cell r="N140">
            <v>1</v>
          </cell>
        </row>
        <row r="141">
          <cell r="E141">
            <v>231362</v>
          </cell>
          <cell r="F141" t="str">
            <v>RECUPERACION DE LA PLAZUELA CENTRAL EN EL CENTRO POBLADO DE CAJAMARQUILLA ALTA, DISTRITO DE YANACANCHA - PASCO - PASCO</v>
          </cell>
          <cell r="G141">
            <v>118021.31999999995</v>
          </cell>
          <cell r="H141">
            <v>0.8480191366517262</v>
          </cell>
          <cell r="I141" t="str">
            <v>NO</v>
          </cell>
          <cell r="J141" t="str">
            <v>SI</v>
          </cell>
          <cell r="K141" t="str">
            <v>EN PLENA EJECUCIÓN</v>
          </cell>
          <cell r="L141">
            <v>-32523.240000000078</v>
          </cell>
          <cell r="M141" t="str">
            <v>EL PIP VIENE SIENDO EJECUTADO POR LA MUNICIPALIDAD DISTRITAL DE YANACANCHA</v>
          </cell>
          <cell r="N141">
            <v>1</v>
          </cell>
        </row>
        <row r="142">
          <cell r="E142">
            <v>268212</v>
          </cell>
          <cell r="F142" t="str">
            <v>INSTALACION DE LA LOSA MULTIDEPORTIVA EN EL ANEXO LOS ANGELES DEL CENTRO POBLADO DE CAJAMARQUILLA, DISTRITO DE YANACANCHA - PASCO - PASCO</v>
          </cell>
          <cell r="G142">
            <v>46300.22999999998</v>
          </cell>
          <cell r="H142">
            <v>0.8818127948475332</v>
          </cell>
          <cell r="I142" t="str">
            <v>NO</v>
          </cell>
          <cell r="J142" t="str">
            <v>SI</v>
          </cell>
          <cell r="K142" t="str">
            <v>EN PLENA EJECUCIÓN</v>
          </cell>
          <cell r="L142">
            <v>-687.0900000000256</v>
          </cell>
          <cell r="M142" t="str">
            <v>EL PIP VIENE SIENDO EJECUTADO POR LA MUNICIPALIDAD DISTRITAL DE YANACANCHA</v>
          </cell>
          <cell r="N142">
            <v>1</v>
          </cell>
        </row>
        <row r="143">
          <cell r="E143">
            <v>269683</v>
          </cell>
          <cell r="F143" t="str">
            <v>AMPLIACION DEL SERVICIO DE SEGURIDAD CIUDADANA EN LA ZONA URBANA Y MARGINAL, DISTRITO DE YANACANCHA - PASCO - PASCO</v>
          </cell>
          <cell r="G143">
            <v>190803.42999999993</v>
          </cell>
          <cell r="H143">
            <v>0.8868395478991458</v>
          </cell>
          <cell r="I143" t="str">
            <v>NO</v>
          </cell>
          <cell r="J143" t="str">
            <v>NO</v>
          </cell>
          <cell r="K143" t="str">
            <v>PARALIZADA</v>
          </cell>
          <cell r="L143">
            <v>190803.42999999993</v>
          </cell>
          <cell r="M143" t="str">
            <v>EL PIP VIENE SIENDO EJECUTADO POR LA MUNICIPALIDAD DISTRITAL DE YANACANCHA</v>
          </cell>
          <cell r="N143">
            <v>0</v>
          </cell>
        </row>
        <row r="144">
          <cell r="E144">
            <v>279498</v>
          </cell>
          <cell r="F144" t="str">
            <v>CREACION DE ALAMEDA CON PISTAS Y VEREDAS EN LA CALLE 05 DE OCTUBRE DE LA APV UNDAC, DISTRITO DE YANACANCHA - PASCO - PASCO</v>
          </cell>
          <cell r="G144">
            <v>97530.24999999994</v>
          </cell>
          <cell r="H144">
            <v>0.8405723954515666</v>
          </cell>
          <cell r="I144" t="str">
            <v>NO</v>
          </cell>
          <cell r="J144" t="str">
            <v>SI</v>
          </cell>
          <cell r="K144" t="str">
            <v>EN PLENA EJECUCIÓN</v>
          </cell>
          <cell r="L144">
            <v>19212.24999999994</v>
          </cell>
          <cell r="M144" t="str">
            <v>EL PIP VIENE SIENDO EJECUTADO POR LA MUNICIPALIDAD DISTRITAL DE YANACANCHA</v>
          </cell>
          <cell r="N144">
            <v>1</v>
          </cell>
        </row>
        <row r="145">
          <cell r="E145">
            <v>213738</v>
          </cell>
          <cell r="F145" t="str">
            <v>CREACION DE PISTAS Y VEREDAS EN LA LOCALIDAD DE COLPAS, DISTRITO DE COLPAS - AMBO - HUANUCO</v>
          </cell>
          <cell r="G145">
            <v>270158.2599999999</v>
          </cell>
          <cell r="H145">
            <v>0.7724553143569536</v>
          </cell>
          <cell r="I145" t="str">
            <v>NO</v>
          </cell>
          <cell r="J145" t="str">
            <v>SI</v>
          </cell>
          <cell r="K145" t="str">
            <v>EN PLENA EJECUCIÓN</v>
          </cell>
          <cell r="L145">
            <v>270158.2599999999</v>
          </cell>
          <cell r="M145">
            <v>0</v>
          </cell>
          <cell r="N145">
            <v>1</v>
          </cell>
        </row>
        <row r="146">
          <cell r="E146">
            <v>224674</v>
          </cell>
          <cell r="F146" t="str">
            <v>INSTALACION DEL SERVICIO DE AGUA DEL SISTEMA DE RIEGO EN LA LOCALIDAD DE  YAPAC, DISTRITO DE COLPAS - AMBO - HUANUCO</v>
          </cell>
          <cell r="G146">
            <v>511015.04000000004</v>
          </cell>
          <cell r="H146">
            <v>0.7842345747525014</v>
          </cell>
          <cell r="I146" t="str">
            <v>NO</v>
          </cell>
          <cell r="J146" t="str">
            <v>SI</v>
          </cell>
          <cell r="K146" t="str">
            <v>EN PLENA EJECUCIÓN</v>
          </cell>
          <cell r="L146">
            <v>511015.04000000004</v>
          </cell>
          <cell r="M146" t="str">
            <v>UE= Ministerio de agricultura</v>
          </cell>
          <cell r="N146">
            <v>1</v>
          </cell>
        </row>
        <row r="147">
          <cell r="E147">
            <v>245156</v>
          </cell>
          <cell r="F147" t="str">
            <v>MEJORAMIENTO DE LA OFERTA DE LOS SERVICIOS EDUCATIVOS DE LA I.E. N 32188 DANIEL ALOMIA ROBLES DE QUIRCAN, DISTRITO DE SAN FRANCISCO - AMBO - HUANUCO</v>
          </cell>
          <cell r="G147">
            <v>1010279.6000000001</v>
          </cell>
          <cell r="H147">
            <v>0.6759205446602841</v>
          </cell>
          <cell r="I147" t="str">
            <v>NO</v>
          </cell>
          <cell r="J147" t="str">
            <v>SI</v>
          </cell>
          <cell r="K147" t="str">
            <v>EN PLENA EJECUCIÓN</v>
          </cell>
          <cell r="L147">
            <v>-54630.39999999991</v>
          </cell>
          <cell r="M147">
            <v>0</v>
          </cell>
          <cell r="N147">
            <v>1</v>
          </cell>
        </row>
        <row r="148">
          <cell r="E148">
            <v>317493</v>
          </cell>
          <cell r="F148" t="str">
            <v>CREACION DEL SERVICIO DE TRANSITABILIDAD DESDE LA LOCALIDAD DE SHIRASHIRA A LA QUEBRADA HUAGAS EN EL CENTRO POBLADO DE QUIRCAN, DISTRITO DE SAN FRANCISCO - AMBO - HUANUCO</v>
          </cell>
          <cell r="G148">
            <v>86509.28</v>
          </cell>
          <cell r="H148">
            <v>0.6387470955145846</v>
          </cell>
          <cell r="I148" t="str">
            <v>NO</v>
          </cell>
          <cell r="J148" t="str">
            <v>SI</v>
          </cell>
          <cell r="K148" t="str">
            <v>EN PLENA EJECUCIÓN</v>
          </cell>
          <cell r="L148">
            <v>86509.28</v>
          </cell>
          <cell r="M148">
            <v>0</v>
          </cell>
          <cell r="N148">
            <v>1</v>
          </cell>
        </row>
        <row r="149">
          <cell r="E149">
            <v>216868</v>
          </cell>
          <cell r="F149" t="str">
            <v>INSTALACION DEL CANAL DE IRRIGACIÓN HUANTUC - CHUQUIS - HUANCAN, DISTRITO DE CHUQUIS - DOS DE MAYO - HUANUCO</v>
          </cell>
          <cell r="G149">
            <v>4729914.169999999</v>
          </cell>
          <cell r="H149">
            <v>0.5794711679471881</v>
          </cell>
          <cell r="I149" t="str">
            <v>NO</v>
          </cell>
          <cell r="J149" t="str">
            <v>SI</v>
          </cell>
          <cell r="K149" t="str">
            <v>PARALIZADA</v>
          </cell>
          <cell r="L149">
            <v>4729914.169999999</v>
          </cell>
          <cell r="M149" t="str">
            <v>Paralizado desde agosto 2015.</v>
          </cell>
          <cell r="N149">
            <v>1</v>
          </cell>
        </row>
        <row r="150">
          <cell r="E150">
            <v>275507</v>
          </cell>
          <cell r="F150" t="str">
            <v>MEJORAMIENTO DE LA OFERTA DE LOS SERVICIOS EDUCATIVOS EN LA INSTITUCIÓN EDUCATIVA N 32696 DEL CENTRO POBLADO DE CASHA, DISTRITO DE CHUQUIS - DOS DE MAYO - HUANUCO</v>
          </cell>
          <cell r="G150">
            <v>993070.8399999999</v>
          </cell>
          <cell r="H150">
            <v>0.716900345482374</v>
          </cell>
          <cell r="I150" t="str">
            <v>NO</v>
          </cell>
          <cell r="J150" t="str">
            <v>SI</v>
          </cell>
          <cell r="K150" t="str">
            <v>EN PLENA EJECUCIÓN</v>
          </cell>
          <cell r="L150">
            <v>5999.839999999851</v>
          </cell>
          <cell r="M150">
            <v>0</v>
          </cell>
          <cell r="N150">
            <v>1</v>
          </cell>
        </row>
        <row r="151">
          <cell r="E151">
            <v>85456</v>
          </cell>
          <cell r="F151" t="str">
            <v>CONSTRUCCION DEL CANAL DE IRRIGACION MINARAGRA – SHUNQUI -  PACHAS, DISTRITO DE PACHAS - DOS DE MAYO - HUANUCO</v>
          </cell>
          <cell r="G151">
            <v>9376.620000000112</v>
          </cell>
          <cell r="H151">
            <v>0.8850184794533275</v>
          </cell>
          <cell r="I151" t="str">
            <v>NO</v>
          </cell>
          <cell r="J151" t="str">
            <v>SI</v>
          </cell>
          <cell r="K151" t="str">
            <v>EN PLENA EJECUCIÓN</v>
          </cell>
          <cell r="L151">
            <v>9376.620000000112</v>
          </cell>
          <cell r="M151" t="str">
            <v>UE=Gobierno Regional</v>
          </cell>
          <cell r="N151">
            <v>1</v>
          </cell>
        </row>
        <row r="152">
          <cell r="E152">
            <v>154952</v>
          </cell>
          <cell r="F152" t="str">
            <v>CONSTRUCCION DE VEREDAS DE CIRCULACION PEATONAL Y SARDINELES  DEL JIRON CENTRAL TRAMO CALLAPA GARHUAQUILLO DE PACHAS, DISTRITO DE PACHAS - DOS DE MAYO - HUANUCO</v>
          </cell>
          <cell r="G152">
            <v>138398.89000000013</v>
          </cell>
          <cell r="H152">
            <v>0.8877441566938026</v>
          </cell>
          <cell r="I152" t="str">
            <v>NO</v>
          </cell>
          <cell r="J152" t="str">
            <v>SI</v>
          </cell>
          <cell r="K152" t="str">
            <v>EN PLENA EJECUCIÓN</v>
          </cell>
          <cell r="L152">
            <v>-57213.20999999996</v>
          </cell>
          <cell r="M152">
            <v>0</v>
          </cell>
          <cell r="N152">
            <v>1</v>
          </cell>
        </row>
        <row r="153">
          <cell r="E153">
            <v>131240</v>
          </cell>
          <cell r="F153" t="str">
            <v>CONSTRUCCION DEL CANAL DE IRRIGACION TINGO GRANDE - PUNTA QUIPAS, DISTRITO DE YANAS - DOS DE MAYO - HUANUCO</v>
          </cell>
          <cell r="G153">
            <v>584758.8600000003</v>
          </cell>
          <cell r="H153">
            <v>0.8943561359230667</v>
          </cell>
          <cell r="I153" t="str">
            <v>NO</v>
          </cell>
          <cell r="J153" t="str">
            <v>SI</v>
          </cell>
          <cell r="K153" t="str">
            <v>PARALIZADA</v>
          </cell>
          <cell r="L153">
            <v>584758.8600000003</v>
          </cell>
          <cell r="M153" t="str">
            <v>UE=Gobierno Regional</v>
          </cell>
          <cell r="N153">
            <v>1</v>
          </cell>
        </row>
        <row r="154">
          <cell r="E154">
            <v>231207</v>
          </cell>
          <cell r="F154" t="str">
            <v>INSTALACION DEL SISTEMA DE AGUA POTABLE, ALCANTARILLADO SANITARIO Y LETRINAS INDIVIDUALES EN LA LOCALIDAD DE USHCA, DISTRITO DE PINRA - HUACAYBAMBA - HUANUCO</v>
          </cell>
          <cell r="G154">
            <v>531505.44</v>
          </cell>
          <cell r="H154">
            <v>0.5800730845490528</v>
          </cell>
          <cell r="I154" t="str">
            <v>NO</v>
          </cell>
          <cell r="J154" t="str">
            <v>SI</v>
          </cell>
          <cell r="K154" t="str">
            <v>EN PLENA EJECUCIÓN</v>
          </cell>
          <cell r="L154">
            <v>-117369.56000000006</v>
          </cell>
          <cell r="M154">
            <v>0</v>
          </cell>
          <cell r="N154">
            <v>1</v>
          </cell>
        </row>
        <row r="155">
          <cell r="E155">
            <v>176238</v>
          </cell>
          <cell r="F155" t="str">
            <v>AMPLIACION DE ELECTRIFICACION DE LAS 07 LOCALIDADES RURALES Y SUSTITUCION DE LAS REDES ELECTRICAS DE CHAVIN DE PARIARCA, DISTRITO DE CHAVIN DE PARIARCA - HUAMALIES - HUANUCO</v>
          </cell>
          <cell r="G155">
            <v>250363.56000000006</v>
          </cell>
          <cell r="H155">
            <v>0.8711550949263022</v>
          </cell>
          <cell r="I155" t="str">
            <v>NO</v>
          </cell>
          <cell r="J155" t="str">
            <v>SI</v>
          </cell>
          <cell r="K155" t="str">
            <v>PARALIZADA</v>
          </cell>
          <cell r="L155">
            <v>250378.56000000006</v>
          </cell>
          <cell r="M155">
            <v>0</v>
          </cell>
          <cell r="N155">
            <v>1</v>
          </cell>
        </row>
        <row r="156">
          <cell r="E156">
            <v>254167</v>
          </cell>
          <cell r="F156" t="str">
            <v>MEJORAMIENTO DEL SERVICIO EDUCATIVO DE LA I.E.I. N 136 DE QUEROPATA, DISTRITO DE CHAVIN DE PARIARCA - HUAMALIES - HUANUCO</v>
          </cell>
          <cell r="G156">
            <v>511751.98</v>
          </cell>
          <cell r="H156">
            <v>0.8647890549114637</v>
          </cell>
          <cell r="I156" t="str">
            <v>NO</v>
          </cell>
          <cell r="J156" t="str">
            <v>SI</v>
          </cell>
          <cell r="K156" t="str">
            <v>EN PLENA EJECUCIÓN</v>
          </cell>
          <cell r="L156">
            <v>475751.98</v>
          </cell>
          <cell r="M156">
            <v>0</v>
          </cell>
          <cell r="N156">
            <v>1</v>
          </cell>
        </row>
        <row r="157">
          <cell r="E157">
            <v>104715</v>
          </cell>
          <cell r="F157" t="str">
            <v>MEJORAMIENTO DE LA CALIDAD EDUCATIVA DE LA INSTITUCION EDUCATIVA N° 32402 INTEGRADA DE CARHUAPATA, DISTRITO DE JACAS GRANDE - HUAMALIES - HUANUCO</v>
          </cell>
          <cell r="G157">
            <v>821956.3399999999</v>
          </cell>
          <cell r="H157">
            <v>0.8006307857936223</v>
          </cell>
          <cell r="I157" t="str">
            <v>NO</v>
          </cell>
          <cell r="J157" t="str">
            <v>SI</v>
          </cell>
          <cell r="K157" t="str">
            <v>PARALIZADA</v>
          </cell>
          <cell r="L157">
            <v>821956.3479999998</v>
          </cell>
          <cell r="M157" t="str">
            <v>UE=Gobierno Regional</v>
          </cell>
          <cell r="N157">
            <v>1</v>
          </cell>
        </row>
        <row r="158">
          <cell r="E158">
            <v>232220</v>
          </cell>
          <cell r="F158" t="str">
            <v>CREACION DE PISTAS Y VEREDAS EN LOS JIRONES MARAÑON Y LEONCIO PRADO DE LA LOCALIDAD DE ANDAS, DISTRITO DE JACAS GRANDE - HUAMALIES - HUANUCO</v>
          </cell>
          <cell r="G158">
            <v>540450.8599999999</v>
          </cell>
          <cell r="H158">
            <v>0.754820163495971</v>
          </cell>
          <cell r="I158" t="str">
            <v>NO</v>
          </cell>
          <cell r="J158" t="str">
            <v>SI</v>
          </cell>
          <cell r="K158" t="str">
            <v>EN PLENA EJECUCIÓN</v>
          </cell>
          <cell r="L158">
            <v>540450.8599999999</v>
          </cell>
          <cell r="M158">
            <v>0</v>
          </cell>
          <cell r="N158">
            <v>1</v>
          </cell>
        </row>
        <row r="159">
          <cell r="E159">
            <v>315650</v>
          </cell>
          <cell r="F159" t="str">
            <v>MEJORAMIENTO DE LOS  SERVICIOS DEL CENTRO CIVICO DE LA MUNICIPALIDAD  DISTRITAL DE JACAS GRANDE, DISTRITO DE JACAS GRANDE - HUAMALIES - HUANUCO</v>
          </cell>
          <cell r="G159">
            <v>49627.83</v>
          </cell>
          <cell r="H159">
            <v>0.5326743027804034</v>
          </cell>
          <cell r="I159" t="str">
            <v>NO</v>
          </cell>
          <cell r="J159" t="str">
            <v>SI</v>
          </cell>
          <cell r="K159" t="str">
            <v>EN PLENA EJECUCIÓN</v>
          </cell>
          <cell r="L159">
            <v>49627.83</v>
          </cell>
          <cell r="M159">
            <v>0</v>
          </cell>
          <cell r="N159">
            <v>1</v>
          </cell>
        </row>
        <row r="160">
          <cell r="E160">
            <v>316571</v>
          </cell>
          <cell r="F160" t="str">
            <v>CREACION DE CAMINO VECINAL TRAMO RANGRAN – CANTERA DE QUIOPAMPA CENTRO POBLADO VISTA ALEGRE, DISTRITO DE JACAS GRANDE - HUAMALIES - HUANUCO</v>
          </cell>
          <cell r="G160">
            <v>132452.32</v>
          </cell>
          <cell r="H160">
            <v>0.6277883071203847</v>
          </cell>
          <cell r="I160" t="str">
            <v>NO</v>
          </cell>
          <cell r="J160" t="str">
            <v>SI</v>
          </cell>
          <cell r="K160" t="str">
            <v>EN PLENA EJECUCIÓN</v>
          </cell>
          <cell r="L160">
            <v>106750.32</v>
          </cell>
          <cell r="M160">
            <v>0</v>
          </cell>
          <cell r="N160">
            <v>1</v>
          </cell>
        </row>
        <row r="161">
          <cell r="E161">
            <v>296860</v>
          </cell>
          <cell r="F161" t="str">
            <v>MEJORAMIENTO DE LOS SERVICIOS DE ECUCACION INICIAL EN LA INSTITUCION EDUCATIVA N 078 DE PAMPAS DEL CARMEN, PROVINCIA DE HUAMALIES - HUANUCO</v>
          </cell>
          <cell r="G161">
            <v>449841.44999999995</v>
          </cell>
          <cell r="H161">
            <v>0.7001385967950077</v>
          </cell>
          <cell r="I161" t="str">
            <v>NO</v>
          </cell>
          <cell r="J161" t="str">
            <v>SI</v>
          </cell>
          <cell r="K161" t="str">
            <v>EN PLENA EJECUCIÓN</v>
          </cell>
          <cell r="L161">
            <v>449841.3899999999</v>
          </cell>
          <cell r="M161">
            <v>0</v>
          </cell>
          <cell r="N161">
            <v>1</v>
          </cell>
        </row>
        <row r="162">
          <cell r="E162">
            <v>76926</v>
          </cell>
          <cell r="F162" t="str">
            <v>CONSTRUCCION DEL PUENTE CARROZABLE  CASHAPAMPA, PROVINCIA DE HUAMALIES - HUANUCO</v>
          </cell>
          <cell r="G162">
            <v>2529619.369999999</v>
          </cell>
          <cell r="H162">
            <v>0.8065978139819525</v>
          </cell>
          <cell r="I162" t="str">
            <v>SI</v>
          </cell>
          <cell r="J162" t="str">
            <v>NO</v>
          </cell>
          <cell r="K162" t="str">
            <v>EN PLENA EJECUCIÓN</v>
          </cell>
          <cell r="L162">
            <v>2529619.369999999</v>
          </cell>
          <cell r="M162" t="str">
            <v>Con ejecución física del 100%, UE=GR Huánuco, Pagos pendientes por S/. 700,000.</v>
          </cell>
          <cell r="N162">
            <v>0</v>
          </cell>
        </row>
        <row r="163">
          <cell r="E163">
            <v>240094</v>
          </cell>
          <cell r="F163" t="str">
            <v>CONSTRUCCION DE PISTAS Y VEREDAS DE LA LOCALIDAD DE CHUQUIBAMBA, DISTRITO DE PUNCHAO - HUAMALIES - HUANUCO</v>
          </cell>
          <cell r="G163">
            <v>384504.31999999983</v>
          </cell>
          <cell r="H163">
            <v>0.8358876104741403</v>
          </cell>
          <cell r="I163" t="str">
            <v>NO</v>
          </cell>
          <cell r="J163" t="str">
            <v>SI</v>
          </cell>
          <cell r="K163" t="str">
            <v>EN PLENA EJECUCIÓN</v>
          </cell>
          <cell r="L163">
            <v>384504.31999999983</v>
          </cell>
          <cell r="M163">
            <v>0</v>
          </cell>
          <cell r="N163">
            <v>1</v>
          </cell>
        </row>
        <row r="164">
          <cell r="E164">
            <v>269031</v>
          </cell>
          <cell r="F164" t="str">
            <v>MEJORAMIENTO DE LOS SERVICIOS EDUCATIVOS EN 5 INSTITUCIONES EDUCATIVAS DEL NIVEL PRIMARIA, DISTRITO DE PUNOS - HUAMALIES - HUANUCO</v>
          </cell>
          <cell r="G164">
            <v>2469625.3</v>
          </cell>
          <cell r="H164">
            <v>0.5296227629776034</v>
          </cell>
          <cell r="I164" t="str">
            <v>NO</v>
          </cell>
          <cell r="J164" t="str">
            <v>SI</v>
          </cell>
          <cell r="K164" t="str">
            <v>EN PLENA EJECUCIÓN</v>
          </cell>
          <cell r="L164">
            <v>2469625.3</v>
          </cell>
          <cell r="M164">
            <v>0</v>
          </cell>
          <cell r="N164">
            <v>1</v>
          </cell>
        </row>
        <row r="165">
          <cell r="E165">
            <v>194845</v>
          </cell>
          <cell r="F165" t="str">
            <v>MEJORAMIENTO DE LA OFERTA DE SERVICIOS EDUCATIVOS PARA EL LOGRO DE APRENDIZAJE EN LA I.E N 32478 JAVIER PEREZ DE CUELLAR EN EL CENTRO POBLADO DE SANTA ROSA DE PAMPAN, DISTRITO DE SINGA - HUAMALIES - HUANUCO</v>
          </cell>
          <cell r="G165">
            <v>364569.39000000013</v>
          </cell>
          <cell r="H165">
            <v>0.8526741760921757</v>
          </cell>
          <cell r="I165" t="str">
            <v>NO</v>
          </cell>
          <cell r="J165" t="str">
            <v>SI</v>
          </cell>
          <cell r="K165" t="str">
            <v>EN PLENA EJECUCIÓN</v>
          </cell>
          <cell r="L165">
            <v>374569.39000000013</v>
          </cell>
          <cell r="M165">
            <v>0</v>
          </cell>
          <cell r="N165">
            <v>1</v>
          </cell>
        </row>
        <row r="166">
          <cell r="E166">
            <v>208424</v>
          </cell>
          <cell r="F166" t="str">
            <v>CREACION DE ESCALINATAS DEL JR. DOS DE MAYO, JR. SANTA ANA Y JR. ANCASH, DISTRITO DE SINGA - HUAMALIES - HUANUCO</v>
          </cell>
          <cell r="G166">
            <v>34440.29000000004</v>
          </cell>
          <cell r="H166">
            <v>0.888702367462327</v>
          </cell>
          <cell r="I166" t="str">
            <v>NO</v>
          </cell>
          <cell r="J166" t="str">
            <v>SI</v>
          </cell>
          <cell r="K166" t="str">
            <v>PARALIZADA</v>
          </cell>
          <cell r="L166">
            <v>34440.29000000004</v>
          </cell>
          <cell r="M166" t="str">
            <v>UE=GR</v>
          </cell>
          <cell r="N166">
            <v>1</v>
          </cell>
        </row>
        <row r="167">
          <cell r="E167">
            <v>79551</v>
          </cell>
          <cell r="F167" t="str">
            <v>AMPLIACION SUSTITUCION, EQUIPAMIENTO Y MOBILIARIO EN LA INSTITUCION EDUCATIVA PUBLICA SAN PEDRO DE PARIARCA EN LA LOCALIDAD DE SAN PEDRO DE PARIARCA, DISTRITO DE TANTAMAYO - HUAMALIES - HUANUCO</v>
          </cell>
          <cell r="G167">
            <v>365771.23999999976</v>
          </cell>
          <cell r="H167">
            <v>0.8793867576223136</v>
          </cell>
          <cell r="I167" t="str">
            <v>NO</v>
          </cell>
          <cell r="J167" t="str">
            <v>SI</v>
          </cell>
          <cell r="K167" t="str">
            <v>EN PLENA EJECUCIÓN</v>
          </cell>
          <cell r="L167">
            <v>365771.23999999976</v>
          </cell>
          <cell r="M167" t="str">
            <v>UE=GR</v>
          </cell>
          <cell r="N167">
            <v>1</v>
          </cell>
        </row>
        <row r="168">
          <cell r="E168">
            <v>205175</v>
          </cell>
          <cell r="F168" t="str">
            <v>MEJORAMIENTO DE PISTAS Y VEREDAS, EN LOS JIRONES ICA, LORETO, UCAYALI, AMAZONAS, JUNIN, TUMBES, LIMA Y MALECON HUALLAGA DE LA  ZONA CERO, DISTRITO DE AMARILIS - HUANUCO - HUANUCO</v>
          </cell>
          <cell r="G168">
            <v>2050000.79</v>
          </cell>
          <cell r="H168">
            <v>0.5060982245548661</v>
          </cell>
          <cell r="I168" t="str">
            <v>NO</v>
          </cell>
          <cell r="J168" t="str">
            <v>SI</v>
          </cell>
          <cell r="K168" t="str">
            <v>EN PLENA EJECUCIÓN</v>
          </cell>
          <cell r="L168">
            <v>2050000.79</v>
          </cell>
          <cell r="M168" t="str">
            <v>En liquidación de la 1ra etapa.</v>
          </cell>
          <cell r="N168">
            <v>1</v>
          </cell>
        </row>
        <row r="169">
          <cell r="E169">
            <v>74864</v>
          </cell>
          <cell r="F169" t="str">
            <v>MEJORAMIENTO DE 2+820KM Y CONSTRUCCIÓN DE 22+322 KM DE TROCHA CARROZABLE:  TRAMO PUENTE DURAND - SANTA ROSA DE QUIVES, DISTRITO DE CHINCHAO - HUANUCO - HUANUCO</v>
          </cell>
          <cell r="G169">
            <v>1120162.6100000013</v>
          </cell>
          <cell r="H169">
            <v>0.8674665442385688</v>
          </cell>
          <cell r="I169" t="str">
            <v>NO</v>
          </cell>
          <cell r="J169" t="str">
            <v>SI</v>
          </cell>
          <cell r="K169" t="str">
            <v>PARALIZADA</v>
          </cell>
          <cell r="L169">
            <v>1120163.0600000005</v>
          </cell>
          <cell r="M169" t="str">
            <v>UE=GR</v>
          </cell>
          <cell r="N169">
            <v>1</v>
          </cell>
        </row>
        <row r="170">
          <cell r="E170">
            <v>327460</v>
          </cell>
          <cell r="F170" t="str">
            <v>MEJORAMIENTO DE LOS SERVICIOS EDUCATIVOS DE LAS INSTITUCIONES ESCOLARES DEL, DISTRITO DE CHINCHAO - HUANUCO - HUANUCO</v>
          </cell>
          <cell r="G170">
            <v>175973.2</v>
          </cell>
          <cell r="H170">
            <v>0.6806294010889292</v>
          </cell>
          <cell r="I170" t="str">
            <v>NO</v>
          </cell>
          <cell r="J170" t="str">
            <v>SI</v>
          </cell>
          <cell r="K170" t="str">
            <v>EN PLENA EJECUCIÓN</v>
          </cell>
          <cell r="L170">
            <v>175973.2</v>
          </cell>
          <cell r="M170">
            <v>0</v>
          </cell>
          <cell r="N170">
            <v>1</v>
          </cell>
        </row>
        <row r="171">
          <cell r="E171">
            <v>327381</v>
          </cell>
          <cell r="F171" t="str">
            <v>CREACION DEL LOCAL DE USOS MÚLTIPLES EN LA LOCALIDAD DE CHURUBAMBA, DISTRITO DE CHURUBAMBA - HUANUCO - HUANUCO</v>
          </cell>
          <cell r="G171">
            <v>28721.78</v>
          </cell>
          <cell r="H171">
            <v>0.873302420510467</v>
          </cell>
          <cell r="I171" t="str">
            <v>NO</v>
          </cell>
          <cell r="J171" t="str">
            <v>SI</v>
          </cell>
          <cell r="K171" t="str">
            <v>EN PLENA EJECUCIÓN</v>
          </cell>
          <cell r="L171">
            <v>14421.779999999999</v>
          </cell>
          <cell r="M171">
            <v>0</v>
          </cell>
          <cell r="N171">
            <v>1</v>
          </cell>
        </row>
        <row r="172">
          <cell r="E172">
            <v>332777</v>
          </cell>
          <cell r="F172" t="str">
            <v>MEJORAMIENTO Y FORTALECIMIENTO DE LAS CAPACIDADES PARA LA PROMOCION DEL TURISMO EN EL, DISTRITO DE CHURUBAMBA - HUANUCO - HUANUCO</v>
          </cell>
          <cell r="G172">
            <v>26660</v>
          </cell>
          <cell r="H172">
            <v>0.8072529569970213</v>
          </cell>
          <cell r="I172" t="str">
            <v>NO</v>
          </cell>
          <cell r="J172" t="str">
            <v>SI</v>
          </cell>
          <cell r="K172" t="str">
            <v>EN PLENA EJECUCIÓN</v>
          </cell>
          <cell r="L172">
            <v>26660</v>
          </cell>
          <cell r="M172">
            <v>0</v>
          </cell>
          <cell r="N172">
            <v>1</v>
          </cell>
        </row>
        <row r="173">
          <cell r="E173">
            <v>339948</v>
          </cell>
          <cell r="F173" t="str">
            <v>REHABILITACION Y MANTENIMIENTO DE LAS TROCHAS CARROZABLES DE VINCHOS LLAMAPUNTA, VINCHOS TUYARI, VINCHOS ABASNYOC, VINCHOS LUGMAYOG, VINCHOS HUANCHAGAN, QUECHUALOMA, YANAMACHAY, SIMON BOLIVAR DE QUENRRA, TAMBOGAN, SAN ISIDRO DE MARAG, HUARAPA, GUELLGASH, RISCUPA, ANTIJIRCA, SAN MIGUEL DE HUAYLLACAN, CHOGOBAMBA, SAN PEDRO DE PESER Y SANTA CRUZ DE INFIERNILLO, DISTRITO DE CHURUBAMBA - HUANUCO - HUANUCO</v>
          </cell>
          <cell r="G173">
            <v>38760</v>
          </cell>
          <cell r="H173">
            <v>0.7416</v>
          </cell>
          <cell r="I173" t="str">
            <v>NO</v>
          </cell>
          <cell r="J173" t="str">
            <v>SI</v>
          </cell>
          <cell r="K173" t="str">
            <v>EN PLENA EJECUCIÓN</v>
          </cell>
          <cell r="L173">
            <v>0</v>
          </cell>
          <cell r="M173">
            <v>0</v>
          </cell>
          <cell r="N173">
            <v>1</v>
          </cell>
        </row>
        <row r="174">
          <cell r="E174">
            <v>332444</v>
          </cell>
          <cell r="F174" t="str">
            <v>MEJORAMIENTO EN EL  SERVICIO DE ATENCION AL TURISMO EN LA CIUDAD DE MARGOS, DISTRITO DE MARGOS - HUANUCO - HUANUCO</v>
          </cell>
          <cell r="G174">
            <v>43488.45999999999</v>
          </cell>
          <cell r="H174">
            <v>0.8270884706986287</v>
          </cell>
          <cell r="I174" t="str">
            <v>NO</v>
          </cell>
          <cell r="J174" t="str">
            <v>SI</v>
          </cell>
          <cell r="K174" t="str">
            <v>EN PLENA EJECUCIÓN</v>
          </cell>
          <cell r="L174">
            <v>43478.45999999999</v>
          </cell>
          <cell r="M174">
            <v>0</v>
          </cell>
          <cell r="N174">
            <v>1</v>
          </cell>
        </row>
        <row r="175">
          <cell r="E175">
            <v>216607</v>
          </cell>
          <cell r="F175" t="str">
            <v>MEJORAMIENTO Y AMPLIACION DEL SISTEMA DE AGUA POTABLE Y CONSTRUCCION DE LETRINAS DE LA LOCALIDAD DE PUMACAN, DISTRITO DE PILLCO MARCA - HUANUCO - HUANUCO</v>
          </cell>
          <cell r="G175">
            <v>66119.24000000002</v>
          </cell>
          <cell r="H175">
            <v>0.7663704569008253</v>
          </cell>
          <cell r="I175" t="str">
            <v>NO</v>
          </cell>
          <cell r="J175" t="str">
            <v>SI</v>
          </cell>
          <cell r="K175" t="str">
            <v>EN PLENA EJECUCIÓN</v>
          </cell>
          <cell r="L175">
            <v>21119.23999999999</v>
          </cell>
          <cell r="M175">
            <v>0</v>
          </cell>
          <cell r="N175">
            <v>1</v>
          </cell>
        </row>
        <row r="176">
          <cell r="E176">
            <v>182118</v>
          </cell>
          <cell r="F176" t="str">
            <v>REHABILITACION, AMPLIACION DEL CAMINO VECINAL UCRUPAMPA - SAN ANTONIO DE ACAPA - MOJON, DISTRITO DE BANOS - LAURICOCHA - HUANUCO</v>
          </cell>
          <cell r="G176">
            <v>99524.94000000006</v>
          </cell>
          <cell r="H176">
            <v>0.8813797585845111</v>
          </cell>
          <cell r="I176" t="str">
            <v>NO</v>
          </cell>
          <cell r="J176" t="str">
            <v>SI</v>
          </cell>
          <cell r="K176" t="str">
            <v>EN PLENA EJECUCIÓN</v>
          </cell>
          <cell r="L176">
            <v>99524.94000000006</v>
          </cell>
          <cell r="M176" t="str">
            <v>UE=GR, en proceso d eliquidacion</v>
          </cell>
          <cell r="N176">
            <v>0</v>
          </cell>
        </row>
        <row r="177">
          <cell r="E177">
            <v>237451</v>
          </cell>
          <cell r="F177" t="str">
            <v>MEJORAMIENTO DEL SERVICIO EDUCATIVO DEL NIVEL PRIMARIO DE INSTITUCION EDUCATIVA N 32274 DE LA LOCALIDAD DE SECCHA, DISTRITO DE RONDOS - LAURICOCHA - HUANUCO</v>
          </cell>
          <cell r="G177">
            <v>683813.6700000004</v>
          </cell>
          <cell r="H177">
            <v>0.8453735355973181</v>
          </cell>
          <cell r="I177" t="str">
            <v>NO</v>
          </cell>
          <cell r="J177" t="str">
            <v>SI</v>
          </cell>
          <cell r="K177" t="str">
            <v>EN PLENA EJECUCIÓN</v>
          </cell>
          <cell r="L177">
            <v>683813.6700000004</v>
          </cell>
          <cell r="M177">
            <v>0</v>
          </cell>
          <cell r="N177">
            <v>1</v>
          </cell>
        </row>
        <row r="178">
          <cell r="E178">
            <v>172685</v>
          </cell>
          <cell r="F178" t="str">
            <v>AMPLIACION Y MEJORAMIENTO DEL SISTEMA DE AGUA POTABLE Y ALCANTARILLADO EN LA LOCALIDAD DE  HUARIN, DISTRITO DE SAN FRANCISCO DE ASIS - LAURICOCHA - HUANUCO</v>
          </cell>
          <cell r="G178">
            <v>586228.5600000005</v>
          </cell>
          <cell r="H178">
            <v>0.8845454940023951</v>
          </cell>
          <cell r="I178" t="str">
            <v>NO</v>
          </cell>
          <cell r="J178" t="str">
            <v>SI</v>
          </cell>
          <cell r="K178" t="str">
            <v>EN PLENA EJECUCIÓN</v>
          </cell>
          <cell r="L178">
            <v>586228.5600000005</v>
          </cell>
          <cell r="M178">
            <v>0</v>
          </cell>
          <cell r="N178">
            <v>1</v>
          </cell>
        </row>
        <row r="179">
          <cell r="E179">
            <v>218636</v>
          </cell>
          <cell r="F179" t="str">
            <v>MEJORAMIENTO DE LA CARRETERA VECINAL CAURI- ANTACOLPA, DISTRITO DE SAN MIGUEL DE CAURI - LAURICOCHA - HUANUCO</v>
          </cell>
          <cell r="G179">
            <v>382057.5700000003</v>
          </cell>
          <cell r="H179">
            <v>0.7959292857730005</v>
          </cell>
          <cell r="I179" t="str">
            <v>NO</v>
          </cell>
          <cell r="J179" t="str">
            <v>SI</v>
          </cell>
          <cell r="K179" t="str">
            <v>EN PLENA EJECUCIÓN</v>
          </cell>
          <cell r="L179">
            <v>869973.5700000003</v>
          </cell>
          <cell r="M179">
            <v>0</v>
          </cell>
          <cell r="N179">
            <v>1</v>
          </cell>
        </row>
        <row r="180">
          <cell r="E180">
            <v>226022</v>
          </cell>
          <cell r="F180" t="str">
            <v>CREACION DE CAMINO VECINAL PUENTE CHAUPIVADO- OCHO DE DICIEMBRE, DISTRITO DE SAN MIGUEL DE CAURI - LAURICOCHA - HUANUCO</v>
          </cell>
          <cell r="G180">
            <v>852687.8700000001</v>
          </cell>
          <cell r="H180">
            <v>0.8752613764468177</v>
          </cell>
          <cell r="I180" t="str">
            <v>NO</v>
          </cell>
          <cell r="J180" t="str">
            <v>SI</v>
          </cell>
          <cell r="K180" t="str">
            <v>EN PLENA EJECUCIÓN</v>
          </cell>
          <cell r="L180">
            <v>852687.8700000001</v>
          </cell>
          <cell r="M180">
            <v>0</v>
          </cell>
          <cell r="N180">
            <v>1</v>
          </cell>
        </row>
        <row r="181">
          <cell r="E181">
            <v>114984</v>
          </cell>
          <cell r="F181" t="str">
            <v>CONSTRUCCION DEL SISTEMA DE AGUA POTABLE EN LOS SECTORES DE MILANO, LOS OLIVOS, CAIMITO, LA LOMA, ALTO MARONA, PUCAYACU, INCA HUASI, JORGE BASADRE Y ALCANTARILLADO SANITARIO EN EL SECTOR DE PUCAYACU., PROVINCIA DE LEONCIO PRADO - HUANUCO</v>
          </cell>
          <cell r="G181">
            <v>1595615.0300000003</v>
          </cell>
          <cell r="H181">
            <v>0.8097363357869821</v>
          </cell>
          <cell r="I181" t="str">
            <v>NO</v>
          </cell>
          <cell r="J181" t="str">
            <v>SI</v>
          </cell>
          <cell r="K181" t="str">
            <v>EN ARBITRAJE</v>
          </cell>
          <cell r="L181">
            <v>1595615.0300000003</v>
          </cell>
          <cell r="M181" t="str">
            <v>UE= GR Huánuco</v>
          </cell>
          <cell r="N181">
            <v>0</v>
          </cell>
        </row>
        <row r="182">
          <cell r="E182">
            <v>195480</v>
          </cell>
          <cell r="F182" t="str">
            <v>CREACION DE LOSA MULTIDEPORTIVA EN EL CENTRO POBLADO PUCAYACU, DISTRITO DE JOSE CRESPO Y CASTILLO - LEONCIO PRADO - HUANUCO</v>
          </cell>
          <cell r="G182">
            <v>43662.619999999995</v>
          </cell>
          <cell r="H182">
            <v>0.6604605017790927</v>
          </cell>
          <cell r="I182" t="str">
            <v>NO</v>
          </cell>
          <cell r="J182" t="str">
            <v>SI</v>
          </cell>
          <cell r="K182" t="str">
            <v>EN PLENA EJECUCIÓN</v>
          </cell>
          <cell r="L182">
            <v>43662.619999999995</v>
          </cell>
          <cell r="M182">
            <v>0</v>
          </cell>
          <cell r="N182">
            <v>1</v>
          </cell>
        </row>
        <row r="183">
          <cell r="E183">
            <v>264465</v>
          </cell>
          <cell r="F183" t="str">
            <v>MEJORAMIENTO DE LOS SERVICIOS DE APOYO EN LA CADENA PRODUCTIVA DE AVES DE POSTURA DEL CASERIO SANTA ISABEL, DISTRITO DE JOSE CRESPO Y CASTILLO - LEONCIO PRADO - HUANUCO</v>
          </cell>
          <cell r="G183">
            <v>47823.51</v>
          </cell>
          <cell r="H183">
            <v>0.5711645945327947</v>
          </cell>
          <cell r="I183" t="str">
            <v>NO</v>
          </cell>
          <cell r="J183" t="str">
            <v>SI</v>
          </cell>
          <cell r="K183" t="str">
            <v>EN PLENA EJECUCIÓN</v>
          </cell>
          <cell r="L183">
            <v>48723.51</v>
          </cell>
          <cell r="M183">
            <v>0</v>
          </cell>
          <cell r="N183">
            <v>1</v>
          </cell>
        </row>
        <row r="184">
          <cell r="E184">
            <v>293689</v>
          </cell>
          <cell r="F184" t="str">
            <v>MEJORAMIENTO DE LOS SERVICIOS DE APOYO EN LA CADENA PRODUCTIVA DE PECES AMAZONICOS DEL CASERIO EL ARABE, DISTRITO DE JOSE CRESPO Y CASTILLO - LEONCIO PRADO - HUANUCO</v>
          </cell>
          <cell r="G184">
            <v>45492.66</v>
          </cell>
          <cell r="H184">
            <v>0.6412408099455575</v>
          </cell>
          <cell r="I184" t="str">
            <v>NO</v>
          </cell>
          <cell r="J184" t="str">
            <v>SI</v>
          </cell>
          <cell r="K184" t="str">
            <v>EN PLENA EJECUCIÓN</v>
          </cell>
          <cell r="L184">
            <v>49052.66</v>
          </cell>
          <cell r="M184">
            <v>0</v>
          </cell>
          <cell r="N184">
            <v>1</v>
          </cell>
        </row>
        <row r="185">
          <cell r="E185">
            <v>293811</v>
          </cell>
          <cell r="F185" t="str">
            <v>MEJORAMIENTO DE LOS SERVICIOS DE APOYO EN LA CADENA PRODUCTIVA DE PECES AMAZONICOS DEL CASERIO VICTOR LANGEMACK, DISTRITO DE JOSE CRESPO Y CASTILLO - LEONCIO PRADO - HUANUCO</v>
          </cell>
          <cell r="G185">
            <v>20781.86</v>
          </cell>
          <cell r="H185">
            <v>0.8244417400642327</v>
          </cell>
          <cell r="I185" t="str">
            <v>NO</v>
          </cell>
          <cell r="J185" t="str">
            <v>SI</v>
          </cell>
          <cell r="K185" t="str">
            <v>EN PLENA EJECUCIÓN</v>
          </cell>
          <cell r="L185">
            <v>26890.86</v>
          </cell>
          <cell r="M185">
            <v>0</v>
          </cell>
          <cell r="N185">
            <v>1</v>
          </cell>
        </row>
        <row r="186">
          <cell r="E186">
            <v>307647</v>
          </cell>
          <cell r="F186" t="str">
            <v>CREACION DE LA PAVIMENTACION DE LA PROLONGACION AMAZONAS CUADRA 1, 2, PASAJE BUENOS AIRES CUADRA 1 - INGRESO I.S.T JOSE CRESPO Y CASTILLO, DISTRITO DE JOSE CRESPO Y CASTILLO - LEONCIO PRADO - HUANUCO</v>
          </cell>
          <cell r="G186">
            <v>67627.97999999998</v>
          </cell>
          <cell r="H186">
            <v>0.8695499276349865</v>
          </cell>
          <cell r="I186" t="str">
            <v>NO</v>
          </cell>
          <cell r="J186" t="str">
            <v>SI</v>
          </cell>
          <cell r="K186" t="str">
            <v>EN PLENA EJECUCIÓN</v>
          </cell>
          <cell r="L186">
            <v>72081.34999999998</v>
          </cell>
          <cell r="M186">
            <v>0</v>
          </cell>
          <cell r="N186">
            <v>1</v>
          </cell>
        </row>
        <row r="187">
          <cell r="E187">
            <v>321333</v>
          </cell>
          <cell r="F187" t="str">
            <v>MEJORAMIENTO DEL SERVICIO TRANSITABILIDAD DE LAS CALLES URBANAS EN 17 SECTORES - CIUDAD DE AUCAYACU, DISTRITO DE JOSE CRESPO Y CASTILLO - LEONCIO PRADO - HUANUCO</v>
          </cell>
          <cell r="G187">
            <v>52011.659999999974</v>
          </cell>
          <cell r="H187">
            <v>0.8825829738374725</v>
          </cell>
          <cell r="I187" t="str">
            <v>NO</v>
          </cell>
          <cell r="J187" t="str">
            <v>SI</v>
          </cell>
          <cell r="K187" t="str">
            <v>EN PLENA EJECUCIÓN</v>
          </cell>
          <cell r="L187">
            <v>52011.659999999974</v>
          </cell>
          <cell r="M187">
            <v>0</v>
          </cell>
          <cell r="N187">
            <v>1</v>
          </cell>
        </row>
        <row r="188">
          <cell r="E188">
            <v>247989</v>
          </cell>
          <cell r="F188" t="str">
            <v>MEJORAMIENTO DE LA CARRETERA VECINAL DESVIO SANTA ROSA DE SHAPAJILLA - CARGATAMBO - MARONA - SAN GREGORIO LA PLAYA -BOLAINA - RIO NEGRO - PUENTE HUASCAR, DISTRITO DE LUYANDO - LEONCIO PRADO - HUANUCO</v>
          </cell>
          <cell r="G188">
            <v>794114.31</v>
          </cell>
          <cell r="H188">
            <v>0.8346470180362892</v>
          </cell>
          <cell r="I188" t="str">
            <v>NO</v>
          </cell>
          <cell r="J188" t="str">
            <v>SI</v>
          </cell>
          <cell r="K188" t="str">
            <v>EN PLENA EJECUCIÓN</v>
          </cell>
          <cell r="L188">
            <v>794114.31</v>
          </cell>
          <cell r="M188" t="str">
            <v>PIP cofinanciado con FONIPREL</v>
          </cell>
          <cell r="N188">
            <v>0</v>
          </cell>
        </row>
        <row r="189">
          <cell r="E189">
            <v>209370</v>
          </cell>
          <cell r="F189" t="str">
            <v>MEJORAMIENTO DEL SERVICIO EDUCATIVO DE LA I.E.I N  036 DE MOLINO, DISTRITO DE MOLINO - PACHITEA - HUANUCO</v>
          </cell>
          <cell r="G189">
            <v>286761.48</v>
          </cell>
          <cell r="H189">
            <v>0.8846536680704474</v>
          </cell>
          <cell r="I189" t="str">
            <v>NO</v>
          </cell>
          <cell r="J189" t="str">
            <v>SI</v>
          </cell>
          <cell r="K189" t="str">
            <v>EN PLENA EJECUCIÓN</v>
          </cell>
          <cell r="L189">
            <v>286761.48</v>
          </cell>
          <cell r="M189" t="str">
            <v>UE: Ministerio de Educación</v>
          </cell>
          <cell r="N189">
            <v>1</v>
          </cell>
        </row>
        <row r="190">
          <cell r="E190">
            <v>260555</v>
          </cell>
          <cell r="F190" t="str">
            <v>MEJORAMIENTO DEL SERVICIO EDUCATIVO EN LA INSTITUCION EDUCATIVA INICIAL N 32621 DE JILLAULLA, DISTRITO DE MOLINO - PACHITEA - HUANUCO</v>
          </cell>
          <cell r="G190">
            <v>169701.36999999988</v>
          </cell>
          <cell r="H190">
            <v>0.8730791427500939</v>
          </cell>
          <cell r="I190" t="str">
            <v>NO</v>
          </cell>
          <cell r="J190" t="str">
            <v>SI</v>
          </cell>
          <cell r="K190" t="str">
            <v>EN PLENA EJECUCIÓN</v>
          </cell>
          <cell r="L190">
            <v>169701.36999999988</v>
          </cell>
          <cell r="M190" t="str">
            <v>UE: Ministerio de Educación</v>
          </cell>
          <cell r="N190">
            <v>1</v>
          </cell>
        </row>
        <row r="191">
          <cell r="E191">
            <v>260632</v>
          </cell>
          <cell r="F191" t="str">
            <v>INSTALACION DEL CANAL DE RIEGO RANGRA - GONGAPATA - PUCAJAGA, DISTRITO DE MOLINO - PACHITEA - HUANUCO</v>
          </cell>
          <cell r="G191">
            <v>423780.54000000027</v>
          </cell>
          <cell r="H191">
            <v>0.8120732757727284</v>
          </cell>
          <cell r="I191" t="str">
            <v>NO</v>
          </cell>
          <cell r="J191" t="str">
            <v>SI</v>
          </cell>
          <cell r="K191" t="str">
            <v>EN PLENA EJECUCIÓN</v>
          </cell>
          <cell r="L191">
            <v>300000.54000000027</v>
          </cell>
          <cell r="M191" t="str">
            <v>En ejecución con un avance físico de 72.3%.</v>
          </cell>
          <cell r="N191">
            <v>1</v>
          </cell>
        </row>
        <row r="192">
          <cell r="E192">
            <v>104535</v>
          </cell>
          <cell r="F192" t="str">
            <v>MEJORAMIENTO Y AMPLIACION DEL SISTEMA DE AGUA POTABLE Y SANEAMIENTO DE LAS LOCALIDADES TAMBILLO, RAMOS CURVA, CRUZ PUNTA, LA PUNTA, PANACOCHA, NIÑA COCHA, GOYAR PUNTA, COSMOPOLITA Y PINKIRAY, DISTRITO DE UMARI - PACHITEA - HUANUCO</v>
          </cell>
          <cell r="G192">
            <v>46959.919999999925</v>
          </cell>
          <cell r="H192">
            <v>0.8897336356072745</v>
          </cell>
          <cell r="I192" t="str">
            <v>NO</v>
          </cell>
          <cell r="J192" t="str">
            <v>SI</v>
          </cell>
          <cell r="K192" t="str">
            <v>EN PLENA EJECUCIÓN</v>
          </cell>
          <cell r="L192">
            <v>6959.9199999999255</v>
          </cell>
          <cell r="M192" t="str">
            <v>UE: GR Huánuco</v>
          </cell>
          <cell r="N192">
            <v>1</v>
          </cell>
        </row>
        <row r="193">
          <cell r="E193">
            <v>338125</v>
          </cell>
          <cell r="F193" t="str">
            <v>AMPLIACION, MEJORAMIENTO DEL SERVICIO DE SEGURIDAD CIUDADANA DE LA MUNICIPALIDAD DISTRITAL DE UMARI, DISTRITO DE UMARI - PACHITEA - HUANUCO</v>
          </cell>
          <cell r="G193">
            <v>50127.600000000006</v>
          </cell>
          <cell r="H193">
            <v>0.7767091056978653</v>
          </cell>
          <cell r="I193" t="str">
            <v>NO</v>
          </cell>
          <cell r="J193" t="str">
            <v>SI</v>
          </cell>
          <cell r="K193" t="str">
            <v>EN PLENA EJECUCIÓN</v>
          </cell>
          <cell r="L193">
            <v>50127.600000000006</v>
          </cell>
          <cell r="M193" t="str">
            <v>En ejecución</v>
          </cell>
          <cell r="N193">
            <v>1</v>
          </cell>
        </row>
        <row r="194">
          <cell r="E194">
            <v>333737</v>
          </cell>
          <cell r="F194" t="str">
            <v>MEJORAMIENTO DEL SERVICIO EDUCATIVO NIVEL PRIMARIA DE LA I.E N° 32987 EN EL  CASERÍO SANTA JHULIANA,DISTRITO PUERTO INCA, PROVINCIA DE PUERTO INCA - HUANUCO</v>
          </cell>
          <cell r="G194">
            <v>89217.13</v>
          </cell>
          <cell r="H194">
            <v>0.6253443744815617</v>
          </cell>
          <cell r="I194" t="str">
            <v>NO</v>
          </cell>
          <cell r="J194" t="str">
            <v>SI</v>
          </cell>
          <cell r="K194" t="str">
            <v>EN PLENA EJECUCIÓN</v>
          </cell>
          <cell r="L194">
            <v>110.13000000000466</v>
          </cell>
          <cell r="M194" t="str">
            <v>En ejecución</v>
          </cell>
          <cell r="N194">
            <v>1</v>
          </cell>
        </row>
        <row r="195">
          <cell r="E195">
            <v>313628</v>
          </cell>
          <cell r="F195" t="str">
            <v>INSTALACION DEL CAMPO DEPORTIVO EN LA LOCALIDAD DE HUANCACHACA, DISTRITO DE APARICIO POMARES - YAROWILCA - HUANUCO</v>
          </cell>
          <cell r="G195">
            <v>43187.380000000005</v>
          </cell>
          <cell r="H195">
            <v>0.8111921453965512</v>
          </cell>
          <cell r="I195" t="str">
            <v>NO</v>
          </cell>
          <cell r="J195" t="str">
            <v>SI</v>
          </cell>
          <cell r="K195" t="str">
            <v>EN PLENA EJECUCIÓN</v>
          </cell>
          <cell r="L195">
            <v>43187.380000000005</v>
          </cell>
          <cell r="M195">
            <v>0</v>
          </cell>
          <cell r="N195">
            <v>1</v>
          </cell>
        </row>
        <row r="196">
          <cell r="E196">
            <v>318353</v>
          </cell>
          <cell r="F196" t="str">
            <v>CONSTRUCCION DE TROCHA CARROZABLE DOS AGUAS - JIRA - HUARYACU - LLACSHAGAYAN Y SAN JUAN DE PAJO, DISTRITO DE CHAVINILLO, PROVINCIA DE YAROWILCA - HUANUCO</v>
          </cell>
          <cell r="G196">
            <v>209326.59</v>
          </cell>
          <cell r="H196">
            <v>0.5035105504362919</v>
          </cell>
          <cell r="I196" t="str">
            <v>NO</v>
          </cell>
          <cell r="J196" t="str">
            <v>SI</v>
          </cell>
          <cell r="K196" t="str">
            <v>EN PLENA EJECUCIÓN</v>
          </cell>
          <cell r="L196">
            <v>209326.59</v>
          </cell>
          <cell r="M196" t="str">
            <v>Con ejecución física del 66.97%</v>
          </cell>
          <cell r="N196">
            <v>1</v>
          </cell>
        </row>
        <row r="197">
          <cell r="E197">
            <v>321988</v>
          </cell>
          <cell r="F197" t="str">
            <v>INSTALACION DE SERVICIOS HIGIENICOS DE USO PUBLICO EN LA PLAZA DE ARMAS EN EL  DISTRITO DE CHAVINILLO, PROVINCIA DE YAROWILCA - HUANUCO</v>
          </cell>
          <cell r="G197">
            <v>37830.21000000001</v>
          </cell>
          <cell r="H197">
            <v>0.6652930160674385</v>
          </cell>
          <cell r="I197" t="str">
            <v>NO</v>
          </cell>
          <cell r="J197" t="str">
            <v>SI</v>
          </cell>
          <cell r="K197" t="str">
            <v>EN PLENA EJECUCIÓN</v>
          </cell>
          <cell r="L197">
            <v>37830.2</v>
          </cell>
          <cell r="M197" t="str">
            <v>Con ejecución física del 100%, en liquidación.</v>
          </cell>
          <cell r="N197">
            <v>0</v>
          </cell>
        </row>
        <row r="198">
          <cell r="E198">
            <v>318404</v>
          </cell>
          <cell r="F198" t="str">
            <v>INSTALACION DE LA LOSA DE RECREACION MULTIUSO EN EL BARRIO DE TUCSUPUN, DISTRITO DE CHORAS - YAROWILCA - HUANUCO</v>
          </cell>
          <cell r="G198">
            <v>55102.79999999999</v>
          </cell>
          <cell r="H198">
            <v>0.876755860173544</v>
          </cell>
          <cell r="I198" t="str">
            <v>NO</v>
          </cell>
          <cell r="J198" t="str">
            <v>SI</v>
          </cell>
          <cell r="K198" t="str">
            <v>EN PLENA EJECUCIÓN</v>
          </cell>
          <cell r="L198">
            <v>55102.79999999999</v>
          </cell>
          <cell r="M198">
            <v>0</v>
          </cell>
          <cell r="N198">
            <v>1</v>
          </cell>
        </row>
        <row r="199">
          <cell r="E199">
            <v>317495</v>
          </cell>
          <cell r="F199" t="str">
            <v>MEJORAMIENTO DEL SERVICIO DE LA CAPACIDAD OPERATIVA DEL POOL DE MAQUINARIAS DE LA MUNICIPALIDAD DISTRITAL DE PICHANAQUI, DISTRITO DE PICHANAQUI - CHANCHAMAYO - JUNIN</v>
          </cell>
          <cell r="G199">
            <v>4631920.08</v>
          </cell>
          <cell r="H199">
            <v>0.6580725609828513</v>
          </cell>
          <cell r="I199" t="str">
            <v>NO</v>
          </cell>
          <cell r="J199" t="str">
            <v>SI</v>
          </cell>
          <cell r="K199" t="str">
            <v>PARALIZADA</v>
          </cell>
          <cell r="L199">
            <v>4631920.08</v>
          </cell>
          <cell r="M199">
            <v>0</v>
          </cell>
          <cell r="N199">
            <v>1</v>
          </cell>
        </row>
        <row r="200">
          <cell r="E200">
            <v>87569</v>
          </cell>
          <cell r="F200" t="str">
            <v>MEJORAMIENTO INTEGRAL Y TRATAMIENTO PAISAJISTICO DE LA  AV.REAL TRAMO JR. PEDRO PERALTA - JR. TUPAC AMARU  ,, DISTRITO DE CHILCA - HUANCAYO - JUNIN</v>
          </cell>
          <cell r="G200">
            <v>3493644.9299999997</v>
          </cell>
          <cell r="H200">
            <v>0.5216764737564702</v>
          </cell>
          <cell r="I200" t="str">
            <v>NO</v>
          </cell>
          <cell r="J200" t="str">
            <v>SI</v>
          </cell>
          <cell r="K200" t="str">
            <v>PARALIZADA</v>
          </cell>
          <cell r="L200">
            <v>3493644.9299999997</v>
          </cell>
          <cell r="M200" t="str">
            <v>UE - GRJ</v>
          </cell>
          <cell r="N200">
            <v>1</v>
          </cell>
        </row>
        <row r="201">
          <cell r="E201">
            <v>96978</v>
          </cell>
          <cell r="F201" t="str">
            <v>MEJORAMIENTO VIAL DE LA AV. 9 DE OCTUBRE,TRAMO AV. MARISCAL CASTILLA - AV. UNIVERSITARIA EN EL ANEXO DE SAÑOS CHICO, DISTRITO DE EL TAMBO - HUANCAYO - JUNIN</v>
          </cell>
          <cell r="G201">
            <v>2651091.39</v>
          </cell>
          <cell r="H201">
            <v>0.502677429759276</v>
          </cell>
          <cell r="I201" t="str">
            <v>NO</v>
          </cell>
          <cell r="J201" t="str">
            <v>SI</v>
          </cell>
          <cell r="K201" t="str">
            <v>PARALIZADA</v>
          </cell>
          <cell r="L201">
            <v>2651091.39</v>
          </cell>
          <cell r="M201">
            <v>0</v>
          </cell>
          <cell r="N201">
            <v>1</v>
          </cell>
        </row>
        <row r="202">
          <cell r="E202">
            <v>254693</v>
          </cell>
          <cell r="F202" t="str">
            <v>MEJORAMIENTO DE LAS CALLES DEL SECTOR 1 Y 2 EN EL DISTRITO DE PICHANAKI , PROVINCIA DE CHANCHAMAYO - JUNIN</v>
          </cell>
          <cell r="G202">
            <v>2363677.55</v>
          </cell>
          <cell r="H202">
            <v>0.6201071855649247</v>
          </cell>
          <cell r="I202" t="str">
            <v>SI</v>
          </cell>
          <cell r="J202" t="str">
            <v>NO</v>
          </cell>
          <cell r="K202" t="str">
            <v>EN PLENA EJECUCIÓN</v>
          </cell>
          <cell r="L202">
            <v>2505842</v>
          </cell>
          <cell r="M202">
            <v>0</v>
          </cell>
          <cell r="N202">
            <v>0</v>
          </cell>
        </row>
        <row r="203">
          <cell r="E203">
            <v>68291</v>
          </cell>
          <cell r="F203" t="str">
            <v>MEJORAMIENTO DE LAS PRINCIPALES VIAS DE LA CIUDAD DE TARMA, PROVINCIA DE TARMA - JUNIN</v>
          </cell>
          <cell r="G203">
            <v>2334207.79</v>
          </cell>
          <cell r="H203">
            <v>0.6455418725233608</v>
          </cell>
          <cell r="I203" t="str">
            <v>NO</v>
          </cell>
          <cell r="J203" t="str">
            <v>SI</v>
          </cell>
          <cell r="K203" t="str">
            <v>PARALIZADA</v>
          </cell>
          <cell r="L203">
            <v>2334207.79</v>
          </cell>
          <cell r="M203">
            <v>0</v>
          </cell>
          <cell r="N203">
            <v>1</v>
          </cell>
        </row>
        <row r="204">
          <cell r="E204">
            <v>144857</v>
          </cell>
          <cell r="F204" t="str">
            <v>MEJORAMIENTO Y REHABILITACION DEL CANAL CIMIRM EN EL DISTRITO DE HUAMALI, PROVINCIA DE JAUJA - JUNIN</v>
          </cell>
          <cell r="G204">
            <v>2144786.91</v>
          </cell>
          <cell r="H204">
            <v>0.6196113222302637</v>
          </cell>
          <cell r="I204" t="str">
            <v>NO</v>
          </cell>
          <cell r="J204" t="str">
            <v>NO</v>
          </cell>
          <cell r="K204" t="str">
            <v>EN ARBITRAJE</v>
          </cell>
          <cell r="L204">
            <v>2144786.91</v>
          </cell>
          <cell r="M204" t="str">
            <v>UE-PSI</v>
          </cell>
          <cell r="N204">
            <v>0</v>
          </cell>
        </row>
        <row r="205">
          <cell r="E205">
            <v>249165</v>
          </cell>
          <cell r="F205" t="str">
            <v>MEJORAMIENTO DEL SERVICIO DE EDUCACION INICIAL PRIMARIA Y SECUNDARIA DEL C.P. CENTRO CUYANI, EN EL  DISTRITO DE PICHANAKI, PROVINCIA DE CHANCHAMAYO - JUNIN</v>
          </cell>
          <cell r="G205">
            <v>2094226.7400000002</v>
          </cell>
          <cell r="H205">
            <v>0.5845127034283514</v>
          </cell>
          <cell r="I205" t="str">
            <v>SI</v>
          </cell>
          <cell r="J205" t="str">
            <v>SI</v>
          </cell>
          <cell r="K205" t="str">
            <v>EN PLENA EJECUCIÓN</v>
          </cell>
          <cell r="L205">
            <v>2094226.7400000002</v>
          </cell>
          <cell r="M205">
            <v>0</v>
          </cell>
          <cell r="N205">
            <v>1</v>
          </cell>
        </row>
        <row r="206">
          <cell r="E206">
            <v>254719</v>
          </cell>
          <cell r="F206" t="str">
            <v>MEJORAMIENTO DE LAS CALLES DEL SECTOR  3 Y 4  EN EL   DISTRITO DE PICHANAKI, PROVINCIA DE CHANCHAMAYO - JUNIN</v>
          </cell>
          <cell r="G206">
            <v>1944029.7799999998</v>
          </cell>
          <cell r="H206">
            <v>0.64414805238037</v>
          </cell>
          <cell r="I206" t="str">
            <v>SI</v>
          </cell>
          <cell r="J206" t="str">
            <v>SI</v>
          </cell>
          <cell r="K206" t="str">
            <v>EN PLENA EJECUCIÓN</v>
          </cell>
          <cell r="L206">
            <v>1944029.7799999998</v>
          </cell>
          <cell r="M206">
            <v>0</v>
          </cell>
          <cell r="N206">
            <v>1</v>
          </cell>
        </row>
        <row r="207">
          <cell r="E207">
            <v>296851</v>
          </cell>
          <cell r="F207" t="str">
            <v>MEJORAMIENTO DE LA I.E. N 31567 DE LA CC.NN. SAN JOSE DE ANAPIARI, DISTRITO DE PICHANAQUI - CHANCHAMAYO - JUNIN</v>
          </cell>
          <cell r="G207">
            <v>1909538.7699999996</v>
          </cell>
          <cell r="H207">
            <v>0.5769770423334216</v>
          </cell>
          <cell r="I207" t="str">
            <v>SI</v>
          </cell>
          <cell r="J207" t="str">
            <v>SI</v>
          </cell>
          <cell r="K207" t="str">
            <v>EN PLENA EJECUCIÓN</v>
          </cell>
          <cell r="L207">
            <v>1909538.7699999996</v>
          </cell>
          <cell r="M207">
            <v>0</v>
          </cell>
          <cell r="N207">
            <v>1</v>
          </cell>
        </row>
        <row r="208">
          <cell r="E208">
            <v>192899</v>
          </cell>
          <cell r="F208" t="str">
            <v>CREACION DEL MERCADO UNIÓN TARMA, DISTRITO DE TARMA, PROVINCIA DE TARMA - JUNIN</v>
          </cell>
          <cell r="G208">
            <v>1846384.2399999998</v>
          </cell>
          <cell r="H208">
            <v>0.6741612156205736</v>
          </cell>
          <cell r="I208" t="str">
            <v>NO</v>
          </cell>
          <cell r="J208" t="str">
            <v>SI</v>
          </cell>
          <cell r="K208" t="str">
            <v>EN PLENA EJECUCIÓN</v>
          </cell>
          <cell r="L208">
            <v>1846384.2399999998</v>
          </cell>
          <cell r="M208" t="str">
            <v>OXI</v>
          </cell>
          <cell r="N208">
            <v>1</v>
          </cell>
        </row>
        <row r="209">
          <cell r="E209">
            <v>269403</v>
          </cell>
          <cell r="F209" t="str">
            <v>INSTALACION DE AGUA PARA RIEGO DE LOS ANEXOS DE UYO, LAUCA, ANDAMARCA, HUATA, ANTACALLA Y ANDAMAYO, DISTRITO DE ANDAMARCA - CONCEPCION - JUNIN</v>
          </cell>
          <cell r="G209">
            <v>1736213.58</v>
          </cell>
          <cell r="H209">
            <v>0.7199967277191808</v>
          </cell>
          <cell r="I209" t="str">
            <v>NO</v>
          </cell>
          <cell r="J209" t="str">
            <v>SI</v>
          </cell>
          <cell r="K209" t="str">
            <v>EN PLENA EJECUCIÓN</v>
          </cell>
          <cell r="L209">
            <v>-102431.14999999944</v>
          </cell>
          <cell r="M209" t="str">
            <v>UE - AGRORURAL</v>
          </cell>
          <cell r="N209">
            <v>1</v>
          </cell>
        </row>
        <row r="210">
          <cell r="E210">
            <v>185730</v>
          </cell>
          <cell r="F210" t="str">
            <v>MEJORAMIENTO DE LOS SERVICIOS DE EDUCACION DE LA I.E. INTEGRADA JAIME CERRON PALOMINO EN EL CC.PP. PUERTO ENE, DISTRITO DE RIO TAMBO, PROVINCIA DE SATIPO - JUNIN</v>
          </cell>
          <cell r="G210">
            <v>1567883.2300000004</v>
          </cell>
          <cell r="H210">
            <v>0.7444276339488429</v>
          </cell>
          <cell r="I210" t="str">
            <v>SI</v>
          </cell>
          <cell r="J210" t="str">
            <v>SI</v>
          </cell>
          <cell r="K210" t="str">
            <v>PARALIZADA</v>
          </cell>
          <cell r="L210">
            <v>357046.23000000045</v>
          </cell>
          <cell r="M210" t="str">
            <v>tiene PIM en el GRJ</v>
          </cell>
          <cell r="N210">
            <v>1</v>
          </cell>
        </row>
        <row r="211">
          <cell r="E211">
            <v>176482</v>
          </cell>
          <cell r="F211" t="str">
            <v>MEJORAMIENTO DEL SERVICIO EDUCATIVO DE LA I.E. JOSE CARLOS MARIATEGUI DEL C.P.  MAZAMARI, DISTRITO DE MAZAMARI - SATIPO - JUNIN</v>
          </cell>
          <cell r="G211">
            <v>1533570.3200000003</v>
          </cell>
          <cell r="H211">
            <v>0.7219674577677735</v>
          </cell>
          <cell r="I211" t="str">
            <v>SI</v>
          </cell>
          <cell r="J211" t="str">
            <v>SI</v>
          </cell>
          <cell r="K211" t="str">
            <v>EN PLENA EJECUCIÓN</v>
          </cell>
          <cell r="L211">
            <v>1533636.6</v>
          </cell>
          <cell r="M211">
            <v>0</v>
          </cell>
          <cell r="N211">
            <v>1</v>
          </cell>
        </row>
        <row r="212">
          <cell r="E212">
            <v>87477</v>
          </cell>
          <cell r="F212" t="str">
            <v>CREACION DE PUENTE SOBRE EL RÍO SHULLCAS Y MEJORAMIENTO  DEL JR. AREQUIPA TRAMO: JR. AYACUCHO HASTA EL JR. SANTA ROSA, DISTRITOS DE HUANCAYO Y EL TAMBO, PROVINCIA DE HUANCAYO - JUNIN</v>
          </cell>
          <cell r="G212">
            <v>1493550.0100000002</v>
          </cell>
          <cell r="H212">
            <v>0.6281741187932683</v>
          </cell>
          <cell r="I212" t="str">
            <v>SI</v>
          </cell>
          <cell r="J212" t="str">
            <v>SI</v>
          </cell>
          <cell r="K212" t="str">
            <v>PARALIZADA</v>
          </cell>
          <cell r="L212">
            <v>1673647.9000000004</v>
          </cell>
          <cell r="M212">
            <v>0</v>
          </cell>
          <cell r="N212">
            <v>1</v>
          </cell>
        </row>
        <row r="213">
          <cell r="E213">
            <v>240174</v>
          </cell>
          <cell r="F213" t="str">
            <v>MEJORAMIENTO DEL SERVICIO EDUCATIVO DE LA IE. PRIMARIA N 30241, DISTRITO DE SANO - HUANCAYO - JUNIN</v>
          </cell>
          <cell r="G213">
            <v>1171203.9</v>
          </cell>
          <cell r="H213">
            <v>0.5282183195970747</v>
          </cell>
          <cell r="I213" t="str">
            <v>SI</v>
          </cell>
          <cell r="J213" t="str">
            <v>SI</v>
          </cell>
          <cell r="K213" t="str">
            <v>EN PLENA EJECUCIÓN</v>
          </cell>
          <cell r="L213">
            <v>1179194.24</v>
          </cell>
          <cell r="M213">
            <v>0</v>
          </cell>
          <cell r="N213">
            <v>1</v>
          </cell>
        </row>
        <row r="214">
          <cell r="E214">
            <v>218447</v>
          </cell>
          <cell r="F214" t="str">
            <v>MEJORAMIENTO DE LA AV. LA JUVENTUD TRAMO CALLE REAL PLAZA SAN JACINTO DEL C.P. LA PUNTA, DISTRITO DE SAPALLANGA - HUANCAYO - JUNIN</v>
          </cell>
          <cell r="G214">
            <v>1156673.1199999999</v>
          </cell>
          <cell r="H214">
            <v>0.5679103694608344</v>
          </cell>
          <cell r="I214" t="str">
            <v>SI</v>
          </cell>
          <cell r="J214" t="str">
            <v>SI</v>
          </cell>
          <cell r="K214" t="str">
            <v>EN PLENA EJECUCIÓN</v>
          </cell>
          <cell r="L214">
            <v>1166673.1199999999</v>
          </cell>
          <cell r="M214" t="str">
            <v>UE - HUANCAYO</v>
          </cell>
          <cell r="N214">
            <v>1</v>
          </cell>
        </row>
        <row r="215">
          <cell r="E215">
            <v>87619</v>
          </cell>
          <cell r="F215" t="str">
            <v>MEJORAMIENTO VIAL PROLONGACION TRUJILLO, TRAMO JR. AMAUTA - CAMINO A AZA, DISTRITO DE EL TAMBO - HUANCAYO - JUNIN</v>
          </cell>
          <cell r="G215">
            <v>1049488.9699999997</v>
          </cell>
          <cell r="H215">
            <v>0.7642150998093252</v>
          </cell>
          <cell r="I215" t="str">
            <v>NO</v>
          </cell>
          <cell r="J215" t="str">
            <v>SI</v>
          </cell>
          <cell r="K215" t="str">
            <v>PARALIZADA</v>
          </cell>
          <cell r="L215">
            <v>1049489.9699999997</v>
          </cell>
          <cell r="M215" t="str">
            <v>UE - HUANCAYO</v>
          </cell>
          <cell r="N215">
            <v>1</v>
          </cell>
        </row>
        <row r="216">
          <cell r="E216">
            <v>246771</v>
          </cell>
          <cell r="F216" t="str">
            <v>MEJORAMIENTO DE LOS SERVICIOS  DE EDUCACION SECUANDARIA DE LAS I.E DE  ALEJANDRO TOLEDO MANRIQUE, YUNCA CHAQUICOCHA, CRISTO LIBERTADOR Y HUANCAMAYO DEL , DISTRITO DE SANTO DOMINGO DE ACOBAMBA - HUANCAYO - JUNIN</v>
          </cell>
          <cell r="G216">
            <v>1042442.3000000007</v>
          </cell>
          <cell r="H216">
            <v>0.8924537228804601</v>
          </cell>
          <cell r="I216" t="str">
            <v>SI</v>
          </cell>
          <cell r="J216" t="str">
            <v>SI</v>
          </cell>
          <cell r="K216" t="str">
            <v>EN PLENA EJECUCIÓN</v>
          </cell>
          <cell r="L216">
            <v>1042442.3000000007</v>
          </cell>
          <cell r="M216">
            <v>0</v>
          </cell>
          <cell r="N216">
            <v>1</v>
          </cell>
        </row>
        <row r="217">
          <cell r="E217">
            <v>301513</v>
          </cell>
          <cell r="F217" t="str">
            <v>MEJORAMIENTO DE LOS SERVICIOS DE EDUCACIÓN INICIAL EN LA INSTITUCIÓN EDUCATIVA CUNA JARDÍN N 380, DISTRITO DE PICHANAQUI - CHANCHAMAYO - JUNIN</v>
          </cell>
          <cell r="G217">
            <v>930420.8400000001</v>
          </cell>
          <cell r="H217">
            <v>0.5776744198713715</v>
          </cell>
          <cell r="I217" t="str">
            <v>SI</v>
          </cell>
          <cell r="J217" t="str">
            <v>SI</v>
          </cell>
          <cell r="K217" t="str">
            <v>EN PLENA EJECUCIÓN</v>
          </cell>
          <cell r="L217">
            <v>930420.8400000001</v>
          </cell>
          <cell r="M217">
            <v>0</v>
          </cell>
          <cell r="N217">
            <v>1</v>
          </cell>
        </row>
        <row r="218">
          <cell r="E218">
            <v>193956</v>
          </cell>
          <cell r="F218" t="str">
            <v>MEJORAMIENTO DE LA CALIDAD DE SERVICIO EDUCATIVO EN LA I.E. SANTIAGO ANTUNEZ DE MAYOLO DE ARAMACHAY, DISTRITO DE SINCOS - JAUJA - JUNIN</v>
          </cell>
          <cell r="G218">
            <v>896148.1000000001</v>
          </cell>
          <cell r="H218">
            <v>0.7757570134229036</v>
          </cell>
          <cell r="I218" t="str">
            <v>NO</v>
          </cell>
          <cell r="J218" t="str">
            <v>SI</v>
          </cell>
          <cell r="K218" t="str">
            <v>EN PLENA EJECUCIÓN</v>
          </cell>
          <cell r="L218">
            <v>896148.1000000001</v>
          </cell>
          <cell r="M218">
            <v>0</v>
          </cell>
          <cell r="N218">
            <v>1</v>
          </cell>
        </row>
        <row r="219">
          <cell r="E219">
            <v>263361</v>
          </cell>
          <cell r="F219" t="str">
            <v>AMPLIACION, MEJORAMIENTO DEL SERVICIO EDUCATIVO INICIAL ESCOLARIZADO EN LA I.E. NRO 430  ROSA DE LOS ANGELES DE AZAPAMPA, DISTRITO DE CHILCA - HUANCAYO - JUNIN</v>
          </cell>
          <cell r="G219">
            <v>876257.7999999999</v>
          </cell>
          <cell r="H219">
            <v>0.5345943472005952</v>
          </cell>
          <cell r="I219" t="str">
            <v>NO</v>
          </cell>
          <cell r="J219" t="str">
            <v>NO</v>
          </cell>
          <cell r="K219" t="str">
            <v>EN PLENA EJECUCIÓN</v>
          </cell>
          <cell r="L219">
            <v>807995</v>
          </cell>
          <cell r="M219" t="str">
            <v>Fianaciado cpm recursos de FONIPREL</v>
          </cell>
          <cell r="N219">
            <v>0</v>
          </cell>
        </row>
        <row r="220">
          <cell r="E220">
            <v>139188</v>
          </cell>
          <cell r="F220" t="str">
            <v>MEJORAMIENTO VIAL DEL JR. HUANCAYO (TRAMO: JR. GRAU - AV. FERROCARRIL) Y JR. IQUITOS (TRAMO: AV. FERROCARRIL - CARRETERA CENTRAL), DISTRITO DE CONCEPCION, PROVINCIA DE CONCEPCION - JUNIN</v>
          </cell>
          <cell r="G220">
            <v>857739.1400000001</v>
          </cell>
          <cell r="H220">
            <v>0.7349577413311775</v>
          </cell>
          <cell r="I220" t="str">
            <v>NO</v>
          </cell>
          <cell r="J220" t="str">
            <v>SI</v>
          </cell>
          <cell r="K220" t="str">
            <v>EN PLENA EJECUCIÓN</v>
          </cell>
          <cell r="L220">
            <v>857739.1400000001</v>
          </cell>
          <cell r="M220">
            <v>0</v>
          </cell>
          <cell r="N220">
            <v>1</v>
          </cell>
        </row>
        <row r="221">
          <cell r="E221">
            <v>216584</v>
          </cell>
          <cell r="F221" t="str">
            <v>INSTALACION DE LOS SERVICIOS DE PROTECCION EN LA MARGEN DERECHA DEL RIO TORO, ASOCIACION DE VIVIENDA SAN JUAN DE MIRAFLORES, NUEVO MILENIO Y LA PRADERA, LA MERCED,, PROVINCIA DE CHANCHAMAYO - JUNIN</v>
          </cell>
          <cell r="G221">
            <v>843500.81</v>
          </cell>
          <cell r="H221">
            <v>0.7390762949646512</v>
          </cell>
          <cell r="I221" t="str">
            <v>NO</v>
          </cell>
          <cell r="J221" t="str">
            <v>NO</v>
          </cell>
          <cell r="K221" t="str">
            <v>PARALIZADA</v>
          </cell>
          <cell r="L221">
            <v>843500.81</v>
          </cell>
          <cell r="M221" t="str">
            <v>UE - GR Junin</v>
          </cell>
          <cell r="N221">
            <v>0</v>
          </cell>
        </row>
        <row r="222">
          <cell r="E222">
            <v>254816</v>
          </cell>
          <cell r="F222" t="str">
            <v>MEJORAMIENTO DE PISTAS Y VEREDAS DE LA AV. SAN AGUSTIN Y AV. FRANCISCA DE LA CALLE, TRAMO: AV. SAN CARLOS - PROLG. TRUJILLO; DISTRITOS DE HUANCAYO Y EL TAMBO, PROVINCIA DE HUANCAYO - JUNIN</v>
          </cell>
          <cell r="G222">
            <v>598861.1800000002</v>
          </cell>
          <cell r="H222">
            <v>0.8003002912676836</v>
          </cell>
          <cell r="I222" t="str">
            <v>SI</v>
          </cell>
          <cell r="J222" t="str">
            <v>SI</v>
          </cell>
          <cell r="K222" t="str">
            <v>PARALIZADA</v>
          </cell>
          <cell r="L222">
            <v>598861.1800000002</v>
          </cell>
          <cell r="M222">
            <v>0</v>
          </cell>
          <cell r="N222">
            <v>1</v>
          </cell>
        </row>
        <row r="223">
          <cell r="E223">
            <v>255785</v>
          </cell>
          <cell r="F223" t="str">
            <v>MEJORAMIENTO DE LAS CALLES DEL SECTOR 3 DE MAYO Y PIEDRA LUNAR EN EL   DISTRITO DE PICHANAKI , PROVINCIA DE CHANCHAMAYO - JUNIN</v>
          </cell>
          <cell r="G223">
            <v>598419.7300000004</v>
          </cell>
          <cell r="H223">
            <v>0.884272532842963</v>
          </cell>
          <cell r="I223" t="str">
            <v>SI</v>
          </cell>
          <cell r="J223" t="str">
            <v>SI</v>
          </cell>
          <cell r="K223" t="str">
            <v>EN PLENA EJECUCIÓN</v>
          </cell>
          <cell r="L223">
            <v>598419.7300000004</v>
          </cell>
          <cell r="M223">
            <v>0</v>
          </cell>
          <cell r="N223">
            <v>1</v>
          </cell>
        </row>
        <row r="224">
          <cell r="E224">
            <v>243438</v>
          </cell>
          <cell r="F224" t="str">
            <v>MEJORAMIENTO DEL SERVICIO DE AGUA POTABLE E INSTALACIÓN DEL SERVICIO DE DESAGÜE EN EL CC.PP. RURAL LIBERTAD DE OCCORO, DISTRITO DE PARIAHUANCA - HUANCAYO - JUNIN</v>
          </cell>
          <cell r="G224">
            <v>572988.2</v>
          </cell>
          <cell r="H224">
            <v>0.7250617208362211</v>
          </cell>
          <cell r="I224" t="str">
            <v>NO</v>
          </cell>
          <cell r="J224" t="str">
            <v>SI</v>
          </cell>
          <cell r="K224" t="str">
            <v>EN PLENA EJECUCIÓN</v>
          </cell>
          <cell r="L224">
            <v>572989.69</v>
          </cell>
          <cell r="M224">
            <v>0</v>
          </cell>
          <cell r="N224">
            <v>1</v>
          </cell>
        </row>
        <row r="225">
          <cell r="E225">
            <v>315474</v>
          </cell>
          <cell r="F225" t="str">
            <v>MEJORAMIENTO DE LAS VIAS URBANAS DEL JR. 7 DE JUNIO, AV. MICAELA BASTIDAS, JR. JUNIN, JR. INDEPENDENCIA, AV. SAN MARTIN Y JR. RAMON CASTILLA, DISTRITO DE PICHANAQUI - CHANCHAMAYO - JUNIN</v>
          </cell>
          <cell r="G225">
            <v>570116.23</v>
          </cell>
          <cell r="H225">
            <v>0.6829102735592739</v>
          </cell>
          <cell r="I225" t="str">
            <v>SI</v>
          </cell>
          <cell r="J225" t="str">
            <v>SI</v>
          </cell>
          <cell r="K225" t="str">
            <v>EN PLENA EJECUCIÓN</v>
          </cell>
          <cell r="L225">
            <v>570116.23</v>
          </cell>
          <cell r="M225">
            <v>0</v>
          </cell>
          <cell r="N225">
            <v>1</v>
          </cell>
        </row>
        <row r="226">
          <cell r="E226">
            <v>204177</v>
          </cell>
          <cell r="F226" t="str">
            <v>MEJORAMIENTO DEL JARDIN 529, DISTRITO DE QUILCAS - HUANCAYO - JUNIN</v>
          </cell>
          <cell r="G226">
            <v>519864.75</v>
          </cell>
          <cell r="H226">
            <v>0.6834304790856487</v>
          </cell>
          <cell r="I226" t="str">
            <v>NO</v>
          </cell>
          <cell r="J226" t="str">
            <v>SI</v>
          </cell>
          <cell r="K226" t="str">
            <v>EN PLENA EJECUCIÓN</v>
          </cell>
          <cell r="L226">
            <v>519864.75</v>
          </cell>
          <cell r="M226">
            <v>0</v>
          </cell>
          <cell r="N226">
            <v>1</v>
          </cell>
        </row>
        <row r="227">
          <cell r="E227">
            <v>207801</v>
          </cell>
          <cell r="F227" t="str">
            <v>MEJORAMIENTO VIAL BARRIO PEÑALOZA JR  SCORZA(RIO CHILCA-PRADO) JR M CACERES(CDRA 1- 3 DE OCTUBRE) JR 3 DE OCTUBRE(M CACERES-LOS INCAS) PJ. LOS INCAS(CHAMORRO-SCORZA) PJ CHAMORRO, PJ LOS ANGELES, PJ PEÑALOZA, DISTRITO DE CHILCA - HUANCAYO - JUNIN</v>
          </cell>
          <cell r="G227">
            <v>510779.57000000007</v>
          </cell>
          <cell r="H227">
            <v>0.68873178180071</v>
          </cell>
          <cell r="I227" t="str">
            <v>NO</v>
          </cell>
          <cell r="J227" t="str">
            <v>SI</v>
          </cell>
          <cell r="K227" t="str">
            <v>PARALIZADA</v>
          </cell>
          <cell r="L227">
            <v>510779.57000000007</v>
          </cell>
          <cell r="M227">
            <v>0</v>
          </cell>
          <cell r="N227">
            <v>1</v>
          </cell>
        </row>
        <row r="228">
          <cell r="E228">
            <v>258150</v>
          </cell>
          <cell r="F228" t="str">
            <v>CONSTRUCCION DEL PUENTE TRES ESQUINAS Y MEJORAMIENTO DE ACCESOS VIALES EN EL BARRIO SAN MARTIN, DISTRITO DE SAPALLANGA - HUANCAYO - JUNIN</v>
          </cell>
          <cell r="G228">
            <v>501644.66000000015</v>
          </cell>
          <cell r="H228">
            <v>0.7773815903527901</v>
          </cell>
          <cell r="I228" t="str">
            <v>NO</v>
          </cell>
          <cell r="J228" t="str">
            <v>SI</v>
          </cell>
          <cell r="K228" t="str">
            <v>PARALIZADA</v>
          </cell>
          <cell r="L228">
            <v>501644.66000000015</v>
          </cell>
          <cell r="M228">
            <v>0</v>
          </cell>
          <cell r="N228">
            <v>1</v>
          </cell>
        </row>
        <row r="229">
          <cell r="E229">
            <v>151149</v>
          </cell>
          <cell r="F229" t="str">
            <v>CONSTRUCCION DE PISTAS Y VEREDAS  EN LA ASOCIACIÓN DE VIVIENDA RESIDENCIAL EL BOSQUE-PALIAN DEL DISTRITO DE HUANCAYO, PROVINCIA DE HUANCAYO - JUNIN</v>
          </cell>
          <cell r="G229">
            <v>471433.47</v>
          </cell>
          <cell r="H229">
            <v>0.7961941805430283</v>
          </cell>
          <cell r="I229" t="str">
            <v>SI</v>
          </cell>
          <cell r="J229" t="str">
            <v>SI</v>
          </cell>
          <cell r="K229" t="str">
            <v>PARALIZADA</v>
          </cell>
          <cell r="L229">
            <v>471433.47</v>
          </cell>
          <cell r="M229">
            <v>0</v>
          </cell>
          <cell r="N229">
            <v>1</v>
          </cell>
        </row>
        <row r="230">
          <cell r="E230">
            <v>251437</v>
          </cell>
          <cell r="F230" t="str">
            <v>MEJORAMIENTO DE LA RED DE CANALES DEL COMITE DE USUARIOS DE RIEGO DEL LATERAL A-2 CHONGOS BAJO - 3 DE DICIEMBRE, DISTRITO DE CHONGOS BAJO - CHUPACA - JUNIN</v>
          </cell>
          <cell r="G230">
            <v>469672.94999999995</v>
          </cell>
          <cell r="H230">
            <v>0.7565299857770488</v>
          </cell>
          <cell r="I230" t="str">
            <v>NO</v>
          </cell>
          <cell r="J230" t="str">
            <v>SI</v>
          </cell>
          <cell r="K230" t="str">
            <v>EN PLENA EJECUCIÓN</v>
          </cell>
          <cell r="L230">
            <v>5499.949999999953</v>
          </cell>
          <cell r="M230" t="str">
            <v>UE - AGRO RURAL</v>
          </cell>
          <cell r="N230">
            <v>1</v>
          </cell>
        </row>
        <row r="231">
          <cell r="E231">
            <v>40867</v>
          </cell>
          <cell r="F231" t="str">
            <v>MEJORAMIENTO DE PISTAS, VEREDAS Y JARDINERÍAS DEL ENTORNO DEL PARQUE DE LA IDENTIDAD WANKA JRS. SAN JORGE, SAN AGUSTÍN, SAN MARCOS, SAN ROQUE Y SANTA BEATRIZ -  SAN ANTONIO –HUANCAYO - , PROVINCIA DE HUANCAYO - JUNIN</v>
          </cell>
          <cell r="G231">
            <v>442599.5900000001</v>
          </cell>
          <cell r="H231">
            <v>0.745414891196085</v>
          </cell>
          <cell r="I231" t="str">
            <v>NO</v>
          </cell>
          <cell r="J231" t="str">
            <v>SI</v>
          </cell>
          <cell r="K231" t="str">
            <v>PARALIZADA</v>
          </cell>
          <cell r="L231">
            <v>442599.5900000001</v>
          </cell>
          <cell r="M231">
            <v>0</v>
          </cell>
          <cell r="N231">
            <v>1</v>
          </cell>
        </row>
        <row r="232">
          <cell r="E232">
            <v>237192</v>
          </cell>
          <cell r="F232" t="str">
            <v>MEJORAMIENTO DE LOS SERVICIOS EDUCATIVOS EN LOS NIVELES INICIAL, PRIMARIA Y SECUNDARIA DE LA I.E. INTEGRADA N 31176 FRAY MARTIN DE PORRAS DEL ANEXO DE PUCARÁ, DISTRITO DE MOROCOCHA - YAULI - JUNIN</v>
          </cell>
          <cell r="G232">
            <v>440695.0299999998</v>
          </cell>
          <cell r="H232">
            <v>0.8957480651550006</v>
          </cell>
          <cell r="I232" t="str">
            <v>NO</v>
          </cell>
          <cell r="J232" t="str">
            <v>SI</v>
          </cell>
          <cell r="K232" t="str">
            <v>PARALIZADA</v>
          </cell>
          <cell r="L232">
            <v>-105041.47000000067</v>
          </cell>
          <cell r="M232">
            <v>0</v>
          </cell>
          <cell r="N232">
            <v>1</v>
          </cell>
        </row>
        <row r="233">
          <cell r="E233">
            <v>264028</v>
          </cell>
          <cell r="F233" t="str">
            <v>INSTALACION DE ALCANTARILLADO SANITARIO EN LOS BARRIOS DE MIRADOR SAN MIGUEL, FORTALEZA, VILLARETAMA, DISTRITO DE CHILCA - HUANCAYO - JUNIN</v>
          </cell>
          <cell r="G233">
            <v>439348.44000000006</v>
          </cell>
          <cell r="H233">
            <v>0.6263132984439898</v>
          </cell>
          <cell r="I233" t="str">
            <v>NO</v>
          </cell>
          <cell r="J233" t="str">
            <v>SI</v>
          </cell>
          <cell r="K233" t="str">
            <v>PARALIZADA</v>
          </cell>
          <cell r="L233">
            <v>441348.44000000006</v>
          </cell>
          <cell r="M233" t="str">
            <v>UE - GR JUNIN</v>
          </cell>
          <cell r="N233">
            <v>1</v>
          </cell>
        </row>
        <row r="234">
          <cell r="E234">
            <v>81555</v>
          </cell>
          <cell r="F234" t="str">
            <v>MEJORAMIENTO DE LA CARRETERA VECINAL QUILCAS –CASACANCHA – LASTAY,  DISTRITOS DE QUILCAS,INGENIO,QUICHUAY,PROVINCIA DE HUANCAYO - JUNIN</v>
          </cell>
          <cell r="G234">
            <v>381472.42999999993</v>
          </cell>
          <cell r="H234">
            <v>0.7623454245851647</v>
          </cell>
          <cell r="I234" t="str">
            <v>NO</v>
          </cell>
          <cell r="J234" t="str">
            <v>NO</v>
          </cell>
          <cell r="K234">
            <v>0</v>
          </cell>
          <cell r="L234">
            <v>381472.42999999993</v>
          </cell>
          <cell r="M234" t="str">
            <v>PIP Culminado</v>
          </cell>
          <cell r="N234">
            <v>0</v>
          </cell>
        </row>
        <row r="235">
          <cell r="E235">
            <v>244982</v>
          </cell>
          <cell r="F235" t="str">
            <v>MEJORAMIENTO DEL CANAL DE RIEGO DEL ANEXO DE COYLLOR, DISTRITO DE SAN AGUSTIN - HUANCAYO - JUNIN</v>
          </cell>
          <cell r="G235">
            <v>376162.9500000002</v>
          </cell>
          <cell r="H235">
            <v>0.8534700717130527</v>
          </cell>
          <cell r="I235" t="str">
            <v>NO</v>
          </cell>
          <cell r="J235" t="str">
            <v>SI</v>
          </cell>
          <cell r="K235" t="str">
            <v>PARALIZADA</v>
          </cell>
          <cell r="L235">
            <v>376162.9500000002</v>
          </cell>
          <cell r="M235" t="str">
            <v>UE-AGRORURA</v>
          </cell>
          <cell r="N235">
            <v>1</v>
          </cell>
        </row>
        <row r="236">
          <cell r="E236">
            <v>237996</v>
          </cell>
          <cell r="F236" t="str">
            <v>MEJORAMIENTO DE LOS SERVICIOS DEL CEMENTERIO GENERAL DEL ANEXO DE PUCARA, DISTRITO DE MOROCOCHA - YAULI - JUNIN</v>
          </cell>
          <cell r="G236">
            <v>328220.86</v>
          </cell>
          <cell r="H236">
            <v>0.719435066351655</v>
          </cell>
          <cell r="I236" t="str">
            <v>NO</v>
          </cell>
          <cell r="J236" t="str">
            <v>SI</v>
          </cell>
          <cell r="K236" t="str">
            <v>EN PLENA EJECUCIÓN</v>
          </cell>
          <cell r="L236">
            <v>118493.73999999999</v>
          </cell>
          <cell r="M236">
            <v>0</v>
          </cell>
          <cell r="N236">
            <v>1</v>
          </cell>
        </row>
        <row r="237">
          <cell r="E237">
            <v>311752</v>
          </cell>
          <cell r="F237" t="str">
            <v>CREACION DE PISTAS Y VEREDAS DEL JR. ANTONIO MARRO TRAMO JR. DEMETRIO MARAVI-JR.  ALONSO MERCADILLO, DISTRITO DE CHUPACA, PROVINCIA DE CHUPACA - JUNIN</v>
          </cell>
          <cell r="G237">
            <v>313077.11</v>
          </cell>
          <cell r="H237">
            <v>0.5360164961974432</v>
          </cell>
          <cell r="I237" t="str">
            <v>NO</v>
          </cell>
          <cell r="J237" t="str">
            <v>SI</v>
          </cell>
          <cell r="K237" t="str">
            <v>EN PLENA EJECUCIÓN</v>
          </cell>
          <cell r="L237">
            <v>310441.07</v>
          </cell>
          <cell r="M237">
            <v>0</v>
          </cell>
          <cell r="N237">
            <v>1</v>
          </cell>
        </row>
        <row r="238">
          <cell r="E238">
            <v>262446</v>
          </cell>
          <cell r="F238" t="str">
            <v>CONSTRUCCION DEL PUENTE CARROZABLE 5 ESQUINAS INTERSECCION BARRIO VIRGEN DE COCHARCAS, MARISCAL CASTILLA Y CP COCHARCAS, DISTRITO DE SAPALLANGA - HUANCAYO - JUNIN</v>
          </cell>
          <cell r="G238">
            <v>297960.90000000014</v>
          </cell>
          <cell r="H238">
            <v>0.7610192215486927</v>
          </cell>
          <cell r="I238" t="str">
            <v>NO</v>
          </cell>
          <cell r="J238" t="str">
            <v>NO</v>
          </cell>
          <cell r="K238" t="str">
            <v>EN ARBITRAJE</v>
          </cell>
          <cell r="L238">
            <v>297960.90000000014</v>
          </cell>
          <cell r="M238">
            <v>0</v>
          </cell>
          <cell r="N238">
            <v>0</v>
          </cell>
        </row>
        <row r="239">
          <cell r="E239">
            <v>198590</v>
          </cell>
          <cell r="F239" t="str">
            <v>MEJORAMIENTO DEL SERVICIO DE EDUCACION INICIAL, PRIMARIA Y SECUNADARIA EN LA INSTITUCION EDUCATIVA N 31350  EN EL CENTRO POBLADO SAN FRANCISCO KUVIRIANI DEL DISTRITO DE PICHANAQUI, PROVINCIA DE CHANCHAMAYO - JUNIN</v>
          </cell>
          <cell r="G239">
            <v>295286.7000000002</v>
          </cell>
          <cell r="H239">
            <v>0.896485066255346</v>
          </cell>
          <cell r="I239" t="str">
            <v>SI</v>
          </cell>
          <cell r="J239" t="str">
            <v>SI</v>
          </cell>
          <cell r="K239" t="str">
            <v>EN PLENA EJECUCIÓN</v>
          </cell>
          <cell r="L239">
            <v>295286.7000000002</v>
          </cell>
          <cell r="M239">
            <v>0</v>
          </cell>
          <cell r="N239">
            <v>1</v>
          </cell>
        </row>
        <row r="240">
          <cell r="E240">
            <v>108918</v>
          </cell>
          <cell r="F240" t="str">
            <v>MEJORAMIENTO VIAL DE LA AV. LOS INCAS TRAMO AV. LEONCIO PRADO - RIO CHILCA, DISTRITO DE CHILCA - HUANCAYO - JUNIN</v>
          </cell>
          <cell r="G240">
            <v>272483.31000000006</v>
          </cell>
          <cell r="H240">
            <v>0.8935509425977266</v>
          </cell>
          <cell r="I240" t="str">
            <v>NO</v>
          </cell>
          <cell r="J240" t="str">
            <v>NO</v>
          </cell>
          <cell r="K240">
            <v>0</v>
          </cell>
          <cell r="L240">
            <v>272483.4099999997</v>
          </cell>
          <cell r="M240" t="str">
            <v>PIP Culminado</v>
          </cell>
          <cell r="N240">
            <v>0</v>
          </cell>
        </row>
        <row r="241">
          <cell r="E241">
            <v>313229</v>
          </cell>
          <cell r="F241" t="str">
            <v>MEJORAMIENTO DE PISTAS, VEREDAS Y HABILITACION DE AREAS VERDES EN EL JR. SAN MARTIN CUADRAS 1, 2, 3, 4, 5, 6, 7, 8, 9, 10 Y 11 Y JR. CAHUIDE CUADRA 1 DEL DISTTRITO DE JAUJA, PROVINCIA DE JAUJA - JUNIN</v>
          </cell>
          <cell r="G241">
            <v>238921.42999999993</v>
          </cell>
          <cell r="H241">
            <v>0.8280879831398867</v>
          </cell>
          <cell r="I241" t="str">
            <v>NO</v>
          </cell>
          <cell r="J241" t="str">
            <v>SI</v>
          </cell>
          <cell r="K241" t="str">
            <v>EN PLENA EJECUCIÓN</v>
          </cell>
          <cell r="L241">
            <v>238921.42999999993</v>
          </cell>
          <cell r="M241">
            <v>0</v>
          </cell>
          <cell r="N241">
            <v>1</v>
          </cell>
        </row>
        <row r="242">
          <cell r="E242">
            <v>258864</v>
          </cell>
          <cell r="F242" t="str">
            <v>MEJORAMIENTO Y AMPLIACION DEL SISTEMA DE SANEAMIENTO BASICO EN LA JUNTA VECINAL MARIA MAGDALENA, DISTRITO DE CONCEPCION, PROVINCIA DE CONCEPCION - JUNIN</v>
          </cell>
          <cell r="G242">
            <v>212799.47999999998</v>
          </cell>
          <cell r="H242">
            <v>0.7214727884793743</v>
          </cell>
          <cell r="I242" t="str">
            <v>NO</v>
          </cell>
          <cell r="J242" t="str">
            <v>NO</v>
          </cell>
          <cell r="K242" t="str">
            <v>PARALIZADA</v>
          </cell>
          <cell r="L242">
            <v>201868.47999999998</v>
          </cell>
          <cell r="M242">
            <v>0</v>
          </cell>
          <cell r="N242">
            <v>0</v>
          </cell>
        </row>
        <row r="243">
          <cell r="E243">
            <v>106993</v>
          </cell>
          <cell r="F243" t="str">
            <v>MEJORAMIENTO VIAL DE LA AV. JOSE OLAYA TRAMO AV. OCOPILLA - RIO CHILCA, OCOPILLA, DISTRITOS DE HUANCAYO Y CHILCA, PROVINCIA DE HUANCAYO - JUNIN</v>
          </cell>
          <cell r="G243">
            <v>204087.13</v>
          </cell>
          <cell r="H243">
            <v>0.7846287769020871</v>
          </cell>
          <cell r="I243" t="str">
            <v>NO</v>
          </cell>
          <cell r="J243" t="str">
            <v>SI</v>
          </cell>
          <cell r="K243" t="str">
            <v>PARALIZADA</v>
          </cell>
          <cell r="L243">
            <v>204087.13</v>
          </cell>
          <cell r="M243">
            <v>0</v>
          </cell>
          <cell r="N243">
            <v>1</v>
          </cell>
        </row>
        <row r="244">
          <cell r="E244">
            <v>188547</v>
          </cell>
          <cell r="F244" t="str">
            <v>MEJORAMIENTO VIAL DE LA AV. SAN CRISTOBAL TRAMO AV. JOSE CARLOS MARIATEGUI JR. JOSE ANTONIO ENCINAS, DISTRITO DE EL TAMBO - HUANCAYO - JUNIN</v>
          </cell>
          <cell r="G244">
            <v>199519.18</v>
          </cell>
          <cell r="H244">
            <v>0.6975392414961857</v>
          </cell>
          <cell r="I244" t="str">
            <v>NO</v>
          </cell>
          <cell r="J244" t="str">
            <v>SI</v>
          </cell>
          <cell r="K244" t="str">
            <v>PARALIZADA</v>
          </cell>
          <cell r="L244">
            <v>199519.18</v>
          </cell>
          <cell r="M244">
            <v>0</v>
          </cell>
          <cell r="N244">
            <v>1</v>
          </cell>
        </row>
        <row r="245">
          <cell r="E245">
            <v>115414</v>
          </cell>
          <cell r="F245" t="str">
            <v>CONSTRUCCION DE LOCAL DE USOS MULTIPLES EN EL AA.HH.JUSTICIA, PAZ Y VIDA, DISTRITO DE EL TAMBO - HUANCAYO - JUNIN</v>
          </cell>
          <cell r="G245">
            <v>192260.17999999993</v>
          </cell>
          <cell r="H245">
            <v>0.8494768055569485</v>
          </cell>
          <cell r="I245" t="str">
            <v>NO</v>
          </cell>
          <cell r="J245" t="str">
            <v>SI</v>
          </cell>
          <cell r="K245" t="str">
            <v>PARALIZADA</v>
          </cell>
          <cell r="L245">
            <v>192260.17999999993</v>
          </cell>
          <cell r="M245">
            <v>0</v>
          </cell>
          <cell r="N245">
            <v>1</v>
          </cell>
        </row>
        <row r="246">
          <cell r="E246">
            <v>312103</v>
          </cell>
          <cell r="F246" t="str">
            <v>CREACION DE VEREDAS  DEL JR. ANTONIO RAYMONDI, TRAMO JR.  PETRONA APOLAYA-AV. LOS HEROES, DISTRITO DE CHUPACA, PROVINCIA DE CHUPACA - JUNIN</v>
          </cell>
          <cell r="G246">
            <v>182007.86</v>
          </cell>
          <cell r="H246">
            <v>0.5083820747854707</v>
          </cell>
          <cell r="I246" t="str">
            <v>NO</v>
          </cell>
          <cell r="J246" t="str">
            <v>SI</v>
          </cell>
          <cell r="K246" t="str">
            <v>PARALIZADA</v>
          </cell>
          <cell r="L246">
            <v>182007.86</v>
          </cell>
          <cell r="M246">
            <v>0</v>
          </cell>
          <cell r="N246">
            <v>1</v>
          </cell>
        </row>
        <row r="247">
          <cell r="E247">
            <v>61737</v>
          </cell>
          <cell r="F247" t="str">
            <v>MEJORAMIENTO VIAL DEL JR. AMAZONAS TRAMO JR. MARISCAL CACERES -JR. MANCO CAPAC- CHILCA, PROVINCIA DE HUANCAYO - JUNIN</v>
          </cell>
          <cell r="G247">
            <v>167268.41999999998</v>
          </cell>
          <cell r="H247">
            <v>0.7083028276686807</v>
          </cell>
          <cell r="I247" t="str">
            <v>NO</v>
          </cell>
          <cell r="J247" t="str">
            <v>SI</v>
          </cell>
          <cell r="K247" t="str">
            <v>PARALIZADA</v>
          </cell>
          <cell r="L247">
            <v>167268.41999999998</v>
          </cell>
          <cell r="M247">
            <v>0</v>
          </cell>
          <cell r="N247">
            <v>1</v>
          </cell>
        </row>
        <row r="248">
          <cell r="E248">
            <v>299548</v>
          </cell>
          <cell r="F248" t="str">
            <v>MEJORAMIENTO DEL PONTON SOBRE EL CANAL CIMIR EN LA AV. CIRCUNVALACION DEL BARRIO CASTILLA, CENTRO POBLADO LA PUNTA, DISTRITO DE SAPALLANGA, PROVINCIA DE HUANCAYO - JUNIN</v>
          </cell>
          <cell r="G248">
            <v>156785.96000000002</v>
          </cell>
          <cell r="H248">
            <v>0.5965649472421548</v>
          </cell>
          <cell r="I248" t="str">
            <v>NO</v>
          </cell>
          <cell r="J248" t="str">
            <v>NO</v>
          </cell>
          <cell r="K248" t="str">
            <v>PARALIZADA</v>
          </cell>
          <cell r="L248">
            <v>156785.96000000002</v>
          </cell>
          <cell r="M248">
            <v>0</v>
          </cell>
          <cell r="N248">
            <v>0</v>
          </cell>
        </row>
        <row r="249">
          <cell r="E249">
            <v>139515</v>
          </cell>
          <cell r="F249" t="str">
            <v>MEJORAMIENTO VIAL CALLE MIGUEL GRAU TRAMO AV. PALIAN - PASAJE LOS PINOS, ANEXO DE PALIAN, DISTRITO DE HUANCAYO, PROVINCIA DE HUANCAYO - JUNIN</v>
          </cell>
          <cell r="G249">
            <v>155629.24999999994</v>
          </cell>
          <cell r="H249">
            <v>0.7505876355424028</v>
          </cell>
          <cell r="I249" t="str">
            <v>NO</v>
          </cell>
          <cell r="J249" t="str">
            <v>SI</v>
          </cell>
          <cell r="K249" t="str">
            <v>EN PLENA EJECUCIÓN</v>
          </cell>
          <cell r="L249">
            <v>155629.24999999994</v>
          </cell>
          <cell r="M249">
            <v>0</v>
          </cell>
          <cell r="N249">
            <v>1</v>
          </cell>
        </row>
        <row r="250">
          <cell r="E250">
            <v>219292</v>
          </cell>
          <cell r="F250" t="str">
            <v>MEJORAMIENTO DE LOS PUENTES DEL JR. LOS PEDRITOS Y JR. LAS CLARISAS DE LA URBANIZACIÓN BLAYERO DEL PRHO DISTRITO DE TARMA, PROVINCIA DE TARMA - JUNIN</v>
          </cell>
          <cell r="G250">
            <v>139794.58</v>
          </cell>
          <cell r="H250">
            <v>0.5671799189208009</v>
          </cell>
          <cell r="I250" t="str">
            <v>NO</v>
          </cell>
          <cell r="J250" t="str">
            <v>NO</v>
          </cell>
          <cell r="K250" t="str">
            <v>EN PLENA EJECUCIÓN</v>
          </cell>
          <cell r="L250">
            <v>139794.58</v>
          </cell>
          <cell r="M250">
            <v>0</v>
          </cell>
          <cell r="N250">
            <v>0</v>
          </cell>
        </row>
        <row r="251">
          <cell r="E251">
            <v>246221</v>
          </cell>
          <cell r="F251" t="str">
            <v>AMPLIACION Y MEJORAMIENTO DEL SERVICIO DE VIGILANCIA DIGITAL Y COMUNICACIONES DEL AREA DE SEGURIDAD CIUDADANA, DISTRITO DE EL TAMBO - HUANCAYO - JUNIN</v>
          </cell>
          <cell r="G251">
            <v>137402.29999999993</v>
          </cell>
          <cell r="H251">
            <v>0.8317815172803401</v>
          </cell>
          <cell r="I251" t="str">
            <v>NO</v>
          </cell>
          <cell r="J251" t="str">
            <v>SI</v>
          </cell>
          <cell r="K251" t="str">
            <v>PARALIZADA</v>
          </cell>
          <cell r="L251">
            <v>137402.29999999993</v>
          </cell>
          <cell r="M251">
            <v>0</v>
          </cell>
          <cell r="N251">
            <v>1</v>
          </cell>
        </row>
        <row r="252">
          <cell r="E252">
            <v>106099</v>
          </cell>
          <cell r="F252" t="str">
            <v>MEJORAMIENTO VIAL DE LA AV. MARIATEGUI TRAMO AV. EVITAMIENTO - MALECON BASTIDAS, DISTRITO DE EL TAMBO - HUANCAYO - JUNIN</v>
          </cell>
          <cell r="G252">
            <v>137022.56000000006</v>
          </cell>
          <cell r="H252">
            <v>0.8047458886895661</v>
          </cell>
          <cell r="I252" t="str">
            <v>NO</v>
          </cell>
          <cell r="J252" t="str">
            <v>SI</v>
          </cell>
          <cell r="K252" t="str">
            <v>PARALIZADA</v>
          </cell>
          <cell r="L252">
            <v>137022.56000000006</v>
          </cell>
          <cell r="M252">
            <v>0</v>
          </cell>
          <cell r="N252">
            <v>1</v>
          </cell>
        </row>
        <row r="253">
          <cell r="E253">
            <v>272708</v>
          </cell>
          <cell r="F253" t="str">
            <v>MEJORAMIENTO DE LA  INFRAESTRUCTURA DEPORTIVA EN EL SECTOR CUARTEL III  DEL  BARRIO  ANTA DEL DISTRITO DE AHUAC, PROVINCIA DE CHUPACA - JUNIN</v>
          </cell>
          <cell r="G253">
            <v>134838.51</v>
          </cell>
          <cell r="H253">
            <v>0.6328922637424341</v>
          </cell>
          <cell r="I253" t="str">
            <v>NO</v>
          </cell>
          <cell r="J253" t="str">
            <v>SI</v>
          </cell>
          <cell r="K253" t="str">
            <v>PARALIZADA</v>
          </cell>
          <cell r="L253">
            <v>134838.51</v>
          </cell>
          <cell r="M253">
            <v>0</v>
          </cell>
          <cell r="N253">
            <v>1</v>
          </cell>
        </row>
        <row r="254">
          <cell r="E254">
            <v>249066</v>
          </cell>
          <cell r="F254" t="str">
            <v>MEJORAMIENTO E IMPLEMENTACION DE LA CALIDAD EDUCATIVA NIVEL SECUNDARIO DE LA COMUNIDAD NATIVA CUBANTIA, DISTRITO DE PANGOA - SATIPO - JUNIN</v>
          </cell>
          <cell r="G254">
            <v>133325.08999999985</v>
          </cell>
          <cell r="H254">
            <v>0.8706307332011441</v>
          </cell>
          <cell r="I254" t="str">
            <v>SI</v>
          </cell>
          <cell r="J254" t="str">
            <v>SI</v>
          </cell>
          <cell r="K254" t="str">
            <v>EN PLENA EJECUCIÓN</v>
          </cell>
          <cell r="L254">
            <v>-406217.2000000002</v>
          </cell>
          <cell r="M254" t="str">
            <v>UE GR Junin</v>
          </cell>
          <cell r="N254">
            <v>1</v>
          </cell>
        </row>
        <row r="255">
          <cell r="E255">
            <v>225350</v>
          </cell>
          <cell r="F255" t="str">
            <v>CREACION DEL SISTEMA DE RIEGO EN LA LOCALIDAD DE PARIAHUANCA, DISTRITO DE PARIAHUANCA - HUANCAYO - JUNIN</v>
          </cell>
          <cell r="G255">
            <v>124605.73999999999</v>
          </cell>
          <cell r="H255">
            <v>0.6412245553260958</v>
          </cell>
          <cell r="I255" t="str">
            <v>NO</v>
          </cell>
          <cell r="J255" t="str">
            <v>NO</v>
          </cell>
          <cell r="K255" t="str">
            <v>PARALIZADA</v>
          </cell>
          <cell r="L255">
            <v>124605.73999999999</v>
          </cell>
          <cell r="M255">
            <v>0</v>
          </cell>
          <cell r="N255">
            <v>0</v>
          </cell>
        </row>
        <row r="256">
          <cell r="E256">
            <v>250051</v>
          </cell>
          <cell r="F256" t="str">
            <v>MEJORAMIENTO VIAL DEL JR. MARISCAL RAMON CASTILLA, TRAMO: JR. MARIA MIRANDA - JR. ANTONIO RAYMONDI, DISTRITO DE CHUPACA, PROVINCIA DE CHUPACA - JUNIN</v>
          </cell>
          <cell r="G256">
            <v>120444.59999999998</v>
          </cell>
          <cell r="H256">
            <v>0.7436413390691003</v>
          </cell>
          <cell r="I256" t="str">
            <v>NO</v>
          </cell>
          <cell r="J256" t="str">
            <v>NO</v>
          </cell>
          <cell r="K256" t="str">
            <v>PARALIZADA</v>
          </cell>
          <cell r="L256">
            <v>120444.59999999998</v>
          </cell>
          <cell r="M256">
            <v>0</v>
          </cell>
          <cell r="N256">
            <v>0</v>
          </cell>
        </row>
        <row r="257">
          <cell r="E257">
            <v>315696</v>
          </cell>
          <cell r="F257" t="str">
            <v>INSTALACION DEL SERVICIO DE AGUA POTABLE Y SISTEMA DE ALCANTARILLADO EN EL SECTOR LA MEJORADA, DISTRITO DE EL TAMBO - HUANCAYO - JUNIN</v>
          </cell>
          <cell r="G257">
            <v>119077.84999999998</v>
          </cell>
          <cell r="H257">
            <v>0.729153926458732</v>
          </cell>
          <cell r="I257" t="str">
            <v>NO</v>
          </cell>
          <cell r="J257" t="str">
            <v>SI</v>
          </cell>
          <cell r="K257" t="str">
            <v>PARALIZADA</v>
          </cell>
          <cell r="L257">
            <v>119077.84999999998</v>
          </cell>
          <cell r="M257">
            <v>0</v>
          </cell>
          <cell r="N257">
            <v>1</v>
          </cell>
        </row>
        <row r="258">
          <cell r="E258">
            <v>281428</v>
          </cell>
          <cell r="F258" t="str">
            <v>INSTALACION DE CENTRO COMUNAL COMERCIAL EN LA LOCALIDAD DE INGENIO, DISTRITO DE INGENIO - HUANCAYO - JUNIN</v>
          </cell>
          <cell r="G258">
            <v>116948.27000000002</v>
          </cell>
          <cell r="H258">
            <v>0.6943367964349655</v>
          </cell>
          <cell r="I258" t="str">
            <v>NO</v>
          </cell>
          <cell r="J258" t="str">
            <v>SI</v>
          </cell>
          <cell r="K258" t="str">
            <v>EN PLENA EJECUCIÓN</v>
          </cell>
          <cell r="L258">
            <v>116948.27000000002</v>
          </cell>
          <cell r="M258">
            <v>0</v>
          </cell>
          <cell r="N258">
            <v>1</v>
          </cell>
        </row>
        <row r="259">
          <cell r="E259">
            <v>225364</v>
          </cell>
          <cell r="F259" t="str">
            <v>CREACION DE LA INFRAESTRUCTA DEPORTIVA DE USO MULTIPLE DE LA LOCALIDAD DE LAMPA CERCADO, DISTRITO DE PARIAHUANCA - HUANCAYO - JUNIN</v>
          </cell>
          <cell r="G259">
            <v>98004.74000000002</v>
          </cell>
          <cell r="H259">
            <v>0.6244930422309184</v>
          </cell>
          <cell r="I259" t="str">
            <v>NO</v>
          </cell>
          <cell r="J259" t="str">
            <v>NO</v>
          </cell>
          <cell r="K259" t="str">
            <v>PARALIZADA</v>
          </cell>
          <cell r="L259">
            <v>98004.74000000002</v>
          </cell>
          <cell r="M259">
            <v>0</v>
          </cell>
          <cell r="N259">
            <v>0</v>
          </cell>
        </row>
        <row r="260">
          <cell r="E260">
            <v>225352</v>
          </cell>
          <cell r="F260" t="str">
            <v>CREACION DE LA INFRAESTRUCTA DEPORTIVA DE USO MULTIPLE DE LA LOCALIDAD DE HUANUSCO, DISTRITO DE PARIAHUANCA - HUANCAYO - JUNIN</v>
          </cell>
          <cell r="G260">
            <v>95327.09</v>
          </cell>
          <cell r="H260">
            <v>0.6198833816219389</v>
          </cell>
          <cell r="I260" t="str">
            <v>NO</v>
          </cell>
          <cell r="J260" t="str">
            <v>NO</v>
          </cell>
          <cell r="K260" t="str">
            <v>PARALIZADA</v>
          </cell>
          <cell r="L260">
            <v>95327.09</v>
          </cell>
          <cell r="M260">
            <v>0</v>
          </cell>
          <cell r="N260">
            <v>0</v>
          </cell>
        </row>
        <row r="261">
          <cell r="E261">
            <v>102798</v>
          </cell>
          <cell r="F261" t="str">
            <v>MEJORAMIENTO VIAL DEL PASAJE LOS OLIVOS . TRAMO-JR.MOQUEGUA - JR.LIBERTAD, DISTRITO DE EL TAMBO - HUANCAYO - JUNIN</v>
          </cell>
          <cell r="G261">
            <v>94588.25000000001</v>
          </cell>
          <cell r="H261">
            <v>0.5068742243773696</v>
          </cell>
          <cell r="I261" t="str">
            <v>NO</v>
          </cell>
          <cell r="J261" t="str">
            <v>SI</v>
          </cell>
          <cell r="K261" t="str">
            <v>EN PLENA EJECUCIÓN</v>
          </cell>
          <cell r="L261">
            <v>94588.25000000001</v>
          </cell>
          <cell r="M261">
            <v>0</v>
          </cell>
          <cell r="N261">
            <v>1</v>
          </cell>
        </row>
        <row r="262">
          <cell r="E262">
            <v>240185</v>
          </cell>
          <cell r="F262" t="str">
            <v>AMPLIACION Y MEJORAMIENTO DE LA INFRAESTRUCTURA MUNICIPAL PARA LA PRESTACION DE SERVICIOS ADMINISTRATIVOS DE LA MUNICIPALIDAD DEL, DISTRITO DE PANGOA - SATIPO - JUNIN</v>
          </cell>
          <cell r="G262">
            <v>93239.16000000003</v>
          </cell>
          <cell r="H262">
            <v>0.8877207356886903</v>
          </cell>
          <cell r="I262" t="str">
            <v>NO</v>
          </cell>
          <cell r="J262" t="str">
            <v>NO</v>
          </cell>
          <cell r="K262" t="str">
            <v>PARALIZADA</v>
          </cell>
          <cell r="L262">
            <v>93239.16000000003</v>
          </cell>
          <cell r="M262">
            <v>0</v>
          </cell>
          <cell r="N262">
            <v>0</v>
          </cell>
        </row>
        <row r="263">
          <cell r="E263">
            <v>229698</v>
          </cell>
          <cell r="F263" t="str">
            <v>MEJORAMIENTO DE LOS SERVICIOS EDUCATIVOS  DEL NIVEL INICIAL EN LA I.E. N° 617 DEL  BARRIO DE BUENOS AIRES,  DISTRITO DE CHUPACA, PROVINCIA DE CHUPACA - JUNIN</v>
          </cell>
          <cell r="G263">
            <v>87585.79999999993</v>
          </cell>
          <cell r="H263">
            <v>0.8639174572179412</v>
          </cell>
          <cell r="I263" t="str">
            <v>NO</v>
          </cell>
          <cell r="J263" t="str">
            <v>SI</v>
          </cell>
          <cell r="K263">
            <v>0</v>
          </cell>
          <cell r="L263">
            <v>87585.79999999993</v>
          </cell>
          <cell r="M263" t="str">
            <v>PIP Culminado</v>
          </cell>
          <cell r="N263">
            <v>0</v>
          </cell>
        </row>
        <row r="264">
          <cell r="E264">
            <v>234023</v>
          </cell>
          <cell r="F264" t="str">
            <v>MEJORAMIENTO VIAL DEL JR ANDRES A. CACERES TRAMO PSJE MAGDALENA - JR JORGE CHAVEZ, DISTRITO DE EL TAMBO - HUANCAYO - JUNIN</v>
          </cell>
          <cell r="G264">
            <v>85144.51000000001</v>
          </cell>
          <cell r="H264">
            <v>0.6741350118713973</v>
          </cell>
          <cell r="I264" t="str">
            <v>NO</v>
          </cell>
          <cell r="J264" t="str">
            <v>SI</v>
          </cell>
          <cell r="K264" t="str">
            <v>PARALIZADA</v>
          </cell>
          <cell r="L264">
            <v>85144.42000000001</v>
          </cell>
          <cell r="M264">
            <v>0</v>
          </cell>
          <cell r="N264">
            <v>1</v>
          </cell>
        </row>
        <row r="265">
          <cell r="E265">
            <v>55206</v>
          </cell>
          <cell r="F265" t="str">
            <v>MEJORAMIENTO VIAL DEL JR. AGUIRRE MORALES - TRAMO AV. FERROCARRIL - AV. MARISCAL CASTILLA, DISTRITO DE EL TAMBO - HUANCAYO - JUNIN</v>
          </cell>
          <cell r="G265">
            <v>84647.72000000003</v>
          </cell>
          <cell r="H265">
            <v>0.7832704002582492</v>
          </cell>
          <cell r="I265" t="str">
            <v>NO</v>
          </cell>
          <cell r="J265" t="str">
            <v>SI</v>
          </cell>
          <cell r="K265" t="str">
            <v>PARALIZADA</v>
          </cell>
          <cell r="L265">
            <v>84647.72000000003</v>
          </cell>
          <cell r="M265">
            <v>0</v>
          </cell>
          <cell r="N265">
            <v>1</v>
          </cell>
        </row>
        <row r="266">
          <cell r="E266">
            <v>270542</v>
          </cell>
          <cell r="F266" t="str">
            <v>MEJORAMIENTO DEL CANAL DE RIEGO EN LOS SECTORES DE QUILLISH PUQUIO Y SAN ISIDRO, DISTRITO  TRES DE DICIEMBRE, PROVINCIA DE CHUPACA - JUNIN</v>
          </cell>
          <cell r="G266">
            <v>84269.94</v>
          </cell>
          <cell r="H266">
            <v>0.6485080434238653</v>
          </cell>
          <cell r="I266" t="str">
            <v>NO</v>
          </cell>
          <cell r="J266" t="str">
            <v>SI</v>
          </cell>
          <cell r="K266" t="str">
            <v>PARALIZADA</v>
          </cell>
          <cell r="L266">
            <v>84269.94</v>
          </cell>
          <cell r="M266">
            <v>0</v>
          </cell>
          <cell r="N266">
            <v>1</v>
          </cell>
        </row>
        <row r="267">
          <cell r="E267">
            <v>267984</v>
          </cell>
          <cell r="F267" t="str">
            <v>MEJORAMIENTO, AMPLIACION DEL SERVICIO DE AGUA POTABLE Y ALCANTARILLADO EN EL CC.PP. MENOR PARATUSHIALI, DISTRITO DE SATIPO, PROVINCIA DE SATIPO - JUNIN</v>
          </cell>
          <cell r="G267">
            <v>76882.63</v>
          </cell>
          <cell r="H267">
            <v>0.8727585909052084</v>
          </cell>
          <cell r="I267" t="str">
            <v>SI</v>
          </cell>
          <cell r="J267" t="str">
            <v>SI</v>
          </cell>
          <cell r="K267" t="str">
            <v>PARALIZADA</v>
          </cell>
          <cell r="L267">
            <v>76882.63</v>
          </cell>
          <cell r="M267">
            <v>0</v>
          </cell>
          <cell r="N267">
            <v>1</v>
          </cell>
        </row>
        <row r="268">
          <cell r="E268">
            <v>159639</v>
          </cell>
          <cell r="F268" t="str">
            <v>MEJORAMIENTO VIAL DE LA CALLE LOS GERANIOS TRAMO  AV. LA MARINA - MURO DE DESNIVEL, DISTRITO DE EL TAMBO - HUANCAYO - JUNIN</v>
          </cell>
          <cell r="G268">
            <v>74321.12000000002</v>
          </cell>
          <cell r="H268">
            <v>0.7743576652782423</v>
          </cell>
          <cell r="I268" t="str">
            <v>NO</v>
          </cell>
          <cell r="J268" t="str">
            <v>NO</v>
          </cell>
          <cell r="K268">
            <v>0</v>
          </cell>
          <cell r="L268">
            <v>74321.12000000002</v>
          </cell>
          <cell r="M268" t="str">
            <v>PIP Culminado</v>
          </cell>
          <cell r="N268">
            <v>0</v>
          </cell>
        </row>
        <row r="269">
          <cell r="E269">
            <v>273248</v>
          </cell>
          <cell r="F269" t="str">
            <v>MEJORAMIENTO DEL JIRÓN SAN AGUSTÍN TRAMO AV. CORONEL SANTIVAÑEZ – AV. JOSÉ OLAYA, SECTOR CA-1, DISTRITO DE HUANCAYO, PROVINCIA DE HUANCAYO - JUNIN</v>
          </cell>
          <cell r="G269">
            <v>73360.75</v>
          </cell>
          <cell r="H269">
            <v>0.7723525635628992</v>
          </cell>
          <cell r="I269" t="str">
            <v>NO</v>
          </cell>
          <cell r="J269" t="str">
            <v>NO</v>
          </cell>
          <cell r="K269" t="str">
            <v>PARALIZADA</v>
          </cell>
          <cell r="L269">
            <v>73360.75</v>
          </cell>
          <cell r="M269">
            <v>0</v>
          </cell>
          <cell r="N269">
            <v>0</v>
          </cell>
        </row>
        <row r="270">
          <cell r="E270">
            <v>252999</v>
          </cell>
          <cell r="F270" t="str">
            <v>MEJORAMIENTO DEL JIRÓN LOS ROSALES CUADRAS 3 Y 4, SUB SECTOR CD 2, DISTRITO DE HUANCAYO, PROVINCIA DE HUANCAYO - JUNIN</v>
          </cell>
          <cell r="G270">
            <v>72265.10999999999</v>
          </cell>
          <cell r="H270">
            <v>0.8111673077578854</v>
          </cell>
          <cell r="I270" t="str">
            <v>NO</v>
          </cell>
          <cell r="J270" t="str">
            <v>SI</v>
          </cell>
          <cell r="K270" t="str">
            <v>PARALIZADA</v>
          </cell>
          <cell r="L270">
            <v>72265.10999999999</v>
          </cell>
          <cell r="M270">
            <v>0</v>
          </cell>
          <cell r="N270">
            <v>1</v>
          </cell>
        </row>
        <row r="271">
          <cell r="E271">
            <v>190220</v>
          </cell>
          <cell r="F271" t="str">
            <v>CREACION DE  PUENTE CARROZABLE EN EL BARRIO HUALASHUATA NUEVA GENERACION, DISTRITO DE CHILCA - HUANCAYO - JUNIN</v>
          </cell>
          <cell r="G271">
            <v>71764.43</v>
          </cell>
          <cell r="H271">
            <v>0.7873659119057073</v>
          </cell>
          <cell r="I271" t="str">
            <v>NO</v>
          </cell>
          <cell r="J271" t="str">
            <v>NO</v>
          </cell>
          <cell r="K271">
            <v>0</v>
          </cell>
          <cell r="L271">
            <v>71764.43</v>
          </cell>
          <cell r="M271" t="str">
            <v>PIP Culminado</v>
          </cell>
          <cell r="N271">
            <v>0</v>
          </cell>
        </row>
        <row r="272">
          <cell r="E272">
            <v>294810</v>
          </cell>
          <cell r="F272" t="str">
            <v>AMPLIACION DE LA CAPACIDAD FUNERARIA DEL CEMENTERIO MUNICIPAL DEL DISTRITO DE CHUPACA, PROVINCIA DE CHUPACA - JUNIN</v>
          </cell>
          <cell r="G272">
            <v>70160.76999999999</v>
          </cell>
          <cell r="H272">
            <v>0.7589138528517849</v>
          </cell>
          <cell r="I272" t="str">
            <v>NO</v>
          </cell>
          <cell r="J272" t="str">
            <v>NO</v>
          </cell>
          <cell r="K272">
            <v>0</v>
          </cell>
          <cell r="L272">
            <v>43970.48000000001</v>
          </cell>
          <cell r="M272" t="str">
            <v>PIP Culminado</v>
          </cell>
          <cell r="N272">
            <v>0</v>
          </cell>
        </row>
        <row r="273">
          <cell r="E273">
            <v>225902</v>
          </cell>
          <cell r="F273" t="str">
            <v>MEJORAMIENTO DEL SERVICIO DE TRANSITABILIDAD DEL PASAJE ANCALA DEL SECTOR DE ANCALA, DISTRITO DE CHILCA - HUANCAYO - JUNIN</v>
          </cell>
          <cell r="G273">
            <v>68246.47</v>
          </cell>
          <cell r="H273">
            <v>0.782629424994036</v>
          </cell>
          <cell r="I273" t="str">
            <v>NO</v>
          </cell>
          <cell r="J273" t="str">
            <v>SI</v>
          </cell>
          <cell r="K273" t="str">
            <v>PARALIZADA</v>
          </cell>
          <cell r="L273">
            <v>61246.47</v>
          </cell>
          <cell r="M273">
            <v>0</v>
          </cell>
          <cell r="N273">
            <v>1</v>
          </cell>
        </row>
        <row r="274">
          <cell r="E274">
            <v>247751</v>
          </cell>
          <cell r="F274" t="str">
            <v>MEJORAMIENTO VIAL DEL PASAJE CAMINO REAL, TRAMO JR. GRAL. ALVAREZ ARENALES - AV. CHUPACA, DISTRITO DE CHUPACA, PROVINCIA DE CHUPACA - JUNIN</v>
          </cell>
          <cell r="G274">
            <v>68005.20000000001</v>
          </cell>
          <cell r="H274">
            <v>0.7524993380773398</v>
          </cell>
          <cell r="I274" t="str">
            <v>NO</v>
          </cell>
          <cell r="J274" t="str">
            <v>NO</v>
          </cell>
          <cell r="K274" t="str">
            <v>EN PLENA EJECUCIÓN</v>
          </cell>
          <cell r="L274">
            <v>39488.45000000001</v>
          </cell>
          <cell r="M274">
            <v>0</v>
          </cell>
          <cell r="N274">
            <v>0</v>
          </cell>
        </row>
        <row r="275">
          <cell r="E275">
            <v>254824</v>
          </cell>
          <cell r="F275" t="str">
            <v>REHABILITACION DE LOS JIRONES: CAHUIDE CDA0-1; HUANCAYO CDA3, HUARANCAYO CDA3-4; ACOLLA CDA5A7; HUASCAR CDA9-10; ALFONSO UGARTE CDA5Y9; MANCO CAPAC CDA10; JOSÉ GÁLVEZ CDA9-10; COLINA CDA7A11; 28 DE JULIO CDA3-4; PROLONGACION AYACUCHO Y PERIMETRO DEPLAZA LA LIBERTAD DISTRITO DE JAUJA, PROVINCIA DE JAUJA - JUNIN</v>
          </cell>
          <cell r="G275">
            <v>66956.64000000001</v>
          </cell>
          <cell r="H275">
            <v>0.8060141527541375</v>
          </cell>
          <cell r="I275" t="str">
            <v>NO</v>
          </cell>
          <cell r="J275" t="str">
            <v>NO</v>
          </cell>
          <cell r="K275">
            <v>0</v>
          </cell>
          <cell r="L275">
            <v>66957</v>
          </cell>
          <cell r="M275" t="str">
            <v>PIP Culminado</v>
          </cell>
          <cell r="N275">
            <v>0</v>
          </cell>
        </row>
        <row r="276">
          <cell r="E276">
            <v>177089</v>
          </cell>
          <cell r="F276" t="str">
            <v>MEJORAMIENTO DE LA CAPACIDAD DE ALMACENAMIENTO DEL ALMACEN CENTRAL DE MEDICAMENTOS E INSUMOS MEDICO-QUIRURGICOS DE LA RED DE SALUD TARMA, PROVINCIA DE TARMA - JUNIN</v>
          </cell>
          <cell r="G276">
            <v>65679.41000000003</v>
          </cell>
          <cell r="H276">
            <v>0.8872631982372254</v>
          </cell>
          <cell r="I276" t="str">
            <v>NO</v>
          </cell>
          <cell r="J276" t="str">
            <v>NO</v>
          </cell>
          <cell r="K276" t="str">
            <v>CON CONTRATO DE OBRA RESUELTO</v>
          </cell>
          <cell r="L276">
            <v>65679.41000000003</v>
          </cell>
          <cell r="M276">
            <v>0</v>
          </cell>
          <cell r="N276">
            <v>0</v>
          </cell>
        </row>
        <row r="277">
          <cell r="E277">
            <v>108588</v>
          </cell>
          <cell r="F277" t="str">
            <v>MEJORAMIENTO DE PISTAS Y VEREDAS DEL JR. GRAU, TRAMO, AV. FERROCARRIL-RIO CHILCA, Y PSJE. LOS GIRASOLES ,, DISTRITO DE CHILCA - HUANCAYO - JUNIN</v>
          </cell>
          <cell r="G277">
            <v>64103.96999999997</v>
          </cell>
          <cell r="H277">
            <v>0.8904331127887918</v>
          </cell>
          <cell r="I277" t="str">
            <v>NO</v>
          </cell>
          <cell r="J277" t="str">
            <v>SI</v>
          </cell>
          <cell r="K277" t="str">
            <v>PARALIZADA</v>
          </cell>
          <cell r="L277">
            <v>64103.96999999997</v>
          </cell>
          <cell r="M277">
            <v>0</v>
          </cell>
          <cell r="N277">
            <v>1</v>
          </cell>
        </row>
        <row r="278">
          <cell r="E278">
            <v>319752</v>
          </cell>
          <cell r="F278" t="str">
            <v>MEJORAMIENTO DE VIAS DEL, DISTRITO DE EL TAMBO - HUANCAYO - JUNIN</v>
          </cell>
          <cell r="G278">
            <v>63589.82999999999</v>
          </cell>
          <cell r="H278">
            <v>0.7510425878047031</v>
          </cell>
          <cell r="I278" t="str">
            <v>NO</v>
          </cell>
          <cell r="J278" t="str">
            <v>SI</v>
          </cell>
          <cell r="K278" t="str">
            <v>PARALIZADA</v>
          </cell>
          <cell r="L278">
            <v>63589.82999999999</v>
          </cell>
          <cell r="M278">
            <v>0</v>
          </cell>
          <cell r="N278">
            <v>1</v>
          </cell>
        </row>
        <row r="279">
          <cell r="E279">
            <v>160549</v>
          </cell>
          <cell r="F279" t="str">
            <v>CONSTRUCCION DE ESPACIO DEPORTIVO EN LA LOCALIDAD DE HEROINAS TOLEDO DISTRITO DE HEROINAS TOLEDO, PROVINCIA DE CONCEPCION - JUNIN</v>
          </cell>
          <cell r="G279">
            <v>63237.640000000014</v>
          </cell>
          <cell r="H279">
            <v>0.5672378919948614</v>
          </cell>
          <cell r="I279" t="str">
            <v>NO</v>
          </cell>
          <cell r="J279" t="str">
            <v>SI</v>
          </cell>
          <cell r="K279" t="str">
            <v>EN PLENA EJECUCIÓN</v>
          </cell>
          <cell r="L279">
            <v>63237.640000000014</v>
          </cell>
          <cell r="M279">
            <v>0</v>
          </cell>
          <cell r="N279">
            <v>1</v>
          </cell>
        </row>
        <row r="280">
          <cell r="E280">
            <v>192478</v>
          </cell>
          <cell r="F280" t="str">
            <v>INSTALACION DEL SISTEMA DE AGUA POTABLE Y LETRINAS EN LA COMUNIDAD NATIVA EL MILAGRO, DEL DISTRITO DE SATIPO, PROVINCIA DE SATIPO - JUNIN</v>
          </cell>
          <cell r="G280">
            <v>61890.28999999998</v>
          </cell>
          <cell r="H280">
            <v>0.8143457590503619</v>
          </cell>
          <cell r="I280" t="str">
            <v>NO</v>
          </cell>
          <cell r="J280" t="str">
            <v>NO</v>
          </cell>
          <cell r="K280" t="str">
            <v>PARALIZADA</v>
          </cell>
          <cell r="L280">
            <v>61890.28999999998</v>
          </cell>
          <cell r="M280">
            <v>0</v>
          </cell>
          <cell r="N280">
            <v>0</v>
          </cell>
        </row>
        <row r="281">
          <cell r="E281">
            <v>197875</v>
          </cell>
          <cell r="F281" t="str">
            <v>INSTALACION DE DEFENSA RIBEREÑA Y ENCAUZAMIENTO EN LA MARGEN DERECHA DEL RIO SHIMASHIRO, SECTOR MICROCUENCA PALMAS IPOKI DEL CENTRO POBLADO NUEVA ALEJANDRIA DISTRITO DE PICHANAKI, PROVINCIA DE CHANCHAMAYO - JUNIN</v>
          </cell>
          <cell r="G281">
            <v>60025.56</v>
          </cell>
          <cell r="H281">
            <v>0.7403188392003496</v>
          </cell>
          <cell r="I281" t="str">
            <v>NO</v>
          </cell>
          <cell r="J281" t="str">
            <v>SI</v>
          </cell>
          <cell r="K281" t="str">
            <v>PARALIZADA</v>
          </cell>
          <cell r="L281">
            <v>60025.56</v>
          </cell>
          <cell r="M281">
            <v>0</v>
          </cell>
          <cell r="N281">
            <v>1</v>
          </cell>
        </row>
        <row r="282">
          <cell r="E282">
            <v>208460</v>
          </cell>
          <cell r="F282" t="str">
            <v>MEJORAMIENTO VIAL DEL JIRON CIRO ALEGRIA - CUADRA 5, PASAJE JOSE C. MARIATEGUI - CUADRAS 1 Y 2, PASAJE QUINUA - CUADRA 1 Y PASAJE SAN MARCOS - CUADRA 1, DISTRITO DE CHILCA - HUANCAYO - JUNIN</v>
          </cell>
          <cell r="G282">
            <v>55408.390000000014</v>
          </cell>
          <cell r="H282">
            <v>0.6673324401446324</v>
          </cell>
          <cell r="I282" t="str">
            <v>NO</v>
          </cell>
          <cell r="J282" t="str">
            <v>SI</v>
          </cell>
          <cell r="K282" t="str">
            <v>PARALIZADA</v>
          </cell>
          <cell r="L282">
            <v>230369.89</v>
          </cell>
          <cell r="M282">
            <v>0</v>
          </cell>
          <cell r="N282">
            <v>1</v>
          </cell>
        </row>
        <row r="283">
          <cell r="E283">
            <v>297848</v>
          </cell>
          <cell r="F283" t="str">
            <v>MEJORAMIENTO DEL SERVICIO EDUCATIVO EN EL JARDÍN DE NIÑOS N° 564 DEL, DISTRITO DE HUAY-HUAY - YAULI - JUNIN</v>
          </cell>
          <cell r="G283">
            <v>50825.69</v>
          </cell>
          <cell r="H283">
            <v>0.8616468647658859</v>
          </cell>
          <cell r="I283" t="str">
            <v>NO</v>
          </cell>
          <cell r="J283" t="str">
            <v>SI</v>
          </cell>
          <cell r="K283" t="str">
            <v>PARALIZADA</v>
          </cell>
          <cell r="L283">
            <v>63421.52999999997</v>
          </cell>
          <cell r="M283">
            <v>0</v>
          </cell>
          <cell r="N283">
            <v>1</v>
          </cell>
        </row>
        <row r="284">
          <cell r="E284">
            <v>151678</v>
          </cell>
          <cell r="F284" t="str">
            <v>MEJORAMIENTO Y AMPLIACION DEL ESPACIO DE RECREACION ACTIVA ATALAYA EN EL ANEXO DE UMUTO, DISTRITO DE EL TAMBO - HUANCAYO - JUNIN</v>
          </cell>
          <cell r="G284">
            <v>50814.56999999998</v>
          </cell>
          <cell r="H284">
            <v>0.7831900579330967</v>
          </cell>
          <cell r="I284" t="str">
            <v>NO</v>
          </cell>
          <cell r="J284" t="str">
            <v>NO</v>
          </cell>
          <cell r="K284" t="str">
            <v>PARALIZADA</v>
          </cell>
          <cell r="L284">
            <v>50814.56999999998</v>
          </cell>
          <cell r="M284">
            <v>0</v>
          </cell>
          <cell r="N284">
            <v>0</v>
          </cell>
        </row>
        <row r="285">
          <cell r="E285">
            <v>191894</v>
          </cell>
          <cell r="F285" t="str">
            <v>MEJORAMIENTO DEL PARQUE PRINCIPAL DEL ANEXO DE MASAJCANCHA, DISTRITO DE PACCHA - JAUJA - JUNIN</v>
          </cell>
          <cell r="G285">
            <v>50681.370000000024</v>
          </cell>
          <cell r="H285">
            <v>0.8180866056639149</v>
          </cell>
          <cell r="I285" t="str">
            <v>NO</v>
          </cell>
          <cell r="J285" t="str">
            <v>NO</v>
          </cell>
          <cell r="K285" t="str">
            <v>PARALIZADA</v>
          </cell>
          <cell r="L285">
            <v>50681.370000000024</v>
          </cell>
          <cell r="M285">
            <v>0</v>
          </cell>
          <cell r="N285">
            <v>0</v>
          </cell>
        </row>
        <row r="286">
          <cell r="E286">
            <v>180408</v>
          </cell>
          <cell r="F286" t="str">
            <v>CONSTRUCCION DE 03 OFICINAS, 01 SALA DE USOS MÚLTIPLES Y SUSTITUCIÓN DE 01 SSHH EN EL LOCAL MUNICIPAL DE MITO, DISTRITO DE MITO - CONCEPCION - JUNIN</v>
          </cell>
          <cell r="G286">
            <v>48473.860000000015</v>
          </cell>
          <cell r="H286">
            <v>0.7339066556080484</v>
          </cell>
          <cell r="I286" t="str">
            <v>NO</v>
          </cell>
          <cell r="J286" t="str">
            <v>NO</v>
          </cell>
          <cell r="K286" t="str">
            <v>PARALIZADA</v>
          </cell>
          <cell r="L286">
            <v>48473.860000000015</v>
          </cell>
          <cell r="M286">
            <v>0</v>
          </cell>
          <cell r="N286">
            <v>0</v>
          </cell>
        </row>
        <row r="287">
          <cell r="E287">
            <v>245468</v>
          </cell>
          <cell r="F287" t="str">
            <v>INSTALACION DEL COMPLEJO DEPORTIVO EN EL I CUARTEL DEL DISTRITO DE NUEVE DE JULIO, PROVINCIA DE CONCEPCION - JUNIN</v>
          </cell>
          <cell r="G287">
            <v>47305.78</v>
          </cell>
          <cell r="H287">
            <v>0.6816416775823984</v>
          </cell>
          <cell r="I287">
            <v>0</v>
          </cell>
          <cell r="J287">
            <v>0</v>
          </cell>
          <cell r="K287">
            <v>0</v>
          </cell>
          <cell r="L287">
            <v>47305.78</v>
          </cell>
          <cell r="M287">
            <v>0</v>
          </cell>
          <cell r="N287">
            <v>0</v>
          </cell>
        </row>
        <row r="288">
          <cell r="E288">
            <v>187537</v>
          </cell>
          <cell r="F288" t="str">
            <v>CREACION DEL PONTON CARROZABLE L= 8.00 M EN LA ASOCIACION DE VIVIENDAS LA LOMADITA, DISTRITO DE SATIPO, PROVINCIA DE SATIPO - JUNIN</v>
          </cell>
          <cell r="G288">
            <v>61890.28999999998</v>
          </cell>
          <cell r="H288">
            <v>0.7163968081093619</v>
          </cell>
          <cell r="I288" t="str">
            <v>NO</v>
          </cell>
          <cell r="J288" t="str">
            <v>NO</v>
          </cell>
          <cell r="K288" t="str">
            <v>PARALIZADA</v>
          </cell>
          <cell r="L288">
            <v>61890.28999999998</v>
          </cell>
          <cell r="M288">
            <v>0</v>
          </cell>
          <cell r="N288">
            <v>0</v>
          </cell>
        </row>
        <row r="289">
          <cell r="E289">
            <v>211086</v>
          </cell>
          <cell r="F289" t="str">
            <v>INSTALACION DE AGUA POTABLE Y LETRINAS EN LA CC.NN. SANTA ROSA DE SONOMORO, DISTRITO DE PANGOA - SATIPO - JUNIN</v>
          </cell>
          <cell r="G289">
            <v>43153.28999999998</v>
          </cell>
          <cell r="H289">
            <v>0.8669807449040556</v>
          </cell>
          <cell r="I289" t="str">
            <v>NO</v>
          </cell>
          <cell r="J289" t="str">
            <v>NO</v>
          </cell>
          <cell r="K289" t="str">
            <v>PARALIZADA</v>
          </cell>
          <cell r="L289">
            <v>43153.28999999998</v>
          </cell>
          <cell r="M289">
            <v>0</v>
          </cell>
          <cell r="N289">
            <v>0</v>
          </cell>
        </row>
        <row r="290">
          <cell r="E290">
            <v>239148</v>
          </cell>
          <cell r="F290" t="str">
            <v>CONSTRUCCION DE VEREDAS Y PAVIMENTO DE JR RICARDO PALMA, DISTRITO DE MUQUI - JAUJA - JUNIN</v>
          </cell>
          <cell r="G290">
            <v>42089.79999999999</v>
          </cell>
          <cell r="H290">
            <v>0.8886339608447423</v>
          </cell>
          <cell r="I290" t="str">
            <v>NO</v>
          </cell>
          <cell r="J290" t="str">
            <v>NO</v>
          </cell>
          <cell r="K290" t="str">
            <v>PARALIZADA</v>
          </cell>
          <cell r="L290">
            <v>42089.79999999999</v>
          </cell>
          <cell r="M290">
            <v>0</v>
          </cell>
          <cell r="N290">
            <v>0</v>
          </cell>
        </row>
        <row r="291">
          <cell r="E291">
            <v>301637</v>
          </cell>
          <cell r="F291" t="str">
            <v>INSTALACION DEL SERVICIO DE AGUA POTABLE Y ALCANTARILLADO EN EL SECTOR ALTO CAPELO DISTRITO DE CHANCHAMAYO, PROVINCIA DE CHANCHAMAYO - JUNIN</v>
          </cell>
          <cell r="G291">
            <v>39817.119999999995</v>
          </cell>
          <cell r="H291">
            <v>0.8780121789538202</v>
          </cell>
          <cell r="I291">
            <v>0</v>
          </cell>
          <cell r="J291">
            <v>0</v>
          </cell>
          <cell r="K291" t="str">
            <v>PARALIZADA</v>
          </cell>
          <cell r="L291">
            <v>39817.119999999995</v>
          </cell>
          <cell r="M291">
            <v>0</v>
          </cell>
          <cell r="N291">
            <v>0</v>
          </cell>
        </row>
        <row r="292">
          <cell r="E292">
            <v>321608</v>
          </cell>
          <cell r="F292" t="str">
            <v> CREACION DEL SERVICIO AMBIENTAL PARA LA CAPTURA DE CO2 EN EL SECTOR RUNTUCOCHA DE LA COMUNIDAD DE YAULI , DISTRITO DE YAULI - YAULI - JUNIN</v>
          </cell>
          <cell r="G292">
            <v>39811.70000000001</v>
          </cell>
          <cell r="H292">
            <v>0.8405096390800318</v>
          </cell>
          <cell r="I292" t="str">
            <v>NO</v>
          </cell>
          <cell r="J292" t="str">
            <v>NO</v>
          </cell>
          <cell r="K292" t="str">
            <v>PARALIZADA</v>
          </cell>
          <cell r="L292">
            <v>39811.70000000001</v>
          </cell>
          <cell r="M292">
            <v>0</v>
          </cell>
          <cell r="N292">
            <v>0</v>
          </cell>
        </row>
        <row r="293">
          <cell r="E293">
            <v>165569</v>
          </cell>
          <cell r="F293" t="str">
            <v>CONSTRUCCION DE UN PONTON CARROZABLE EN EL PASAJE ANCALA ENTRE LOS BARRIOS NUEVA ESPERANZA Y ANCALA, DISTRITO DE CHILCA - HUANCAYO - JUNIN</v>
          </cell>
          <cell r="G293">
            <v>37575.87999999999</v>
          </cell>
          <cell r="H293">
            <v>0.7214994636535109</v>
          </cell>
          <cell r="I293">
            <v>0</v>
          </cell>
          <cell r="J293">
            <v>0</v>
          </cell>
          <cell r="K293" t="str">
            <v>EN PLENA EJECUCIÓN</v>
          </cell>
          <cell r="L293">
            <v>9253.87999999999</v>
          </cell>
          <cell r="M293">
            <v>0</v>
          </cell>
          <cell r="N293">
            <v>0</v>
          </cell>
        </row>
        <row r="294">
          <cell r="E294">
            <v>315693</v>
          </cell>
          <cell r="F294" t="str">
            <v>INSTALACION DEL SERVICIO DE ENERGIA  ELECTRICA MEDIANTE SISTEMA CONVENCIONAL DEL ANEXO DE HUAYLARA, DISTRITO DE HUARICOLCA - TARMA - JUNIN</v>
          </cell>
          <cell r="G294">
            <v>33736.419999999984</v>
          </cell>
          <cell r="H294">
            <v>0.8622728316906041</v>
          </cell>
          <cell r="I294">
            <v>0</v>
          </cell>
          <cell r="J294">
            <v>0</v>
          </cell>
          <cell r="K294">
            <v>0</v>
          </cell>
          <cell r="L294">
            <v>33736.419999999984</v>
          </cell>
          <cell r="M294">
            <v>0</v>
          </cell>
          <cell r="N294">
            <v>0</v>
          </cell>
        </row>
        <row r="295">
          <cell r="E295">
            <v>315037</v>
          </cell>
          <cell r="F295" t="str">
            <v>MEJORAMIENTO DE LOS SERVICIOS DE PREVENCION Y ATENCION DE EMERGENCIAS Y DESASTRES EN SAN JOSE DE ANDAYCHAGUA, DISTRITO DE HUAY-HUAY - YAULI - JUNIN</v>
          </cell>
          <cell r="G295">
            <v>33644.86</v>
          </cell>
          <cell r="H295">
            <v>0.5864692723697148</v>
          </cell>
          <cell r="I295">
            <v>0</v>
          </cell>
          <cell r="J295">
            <v>0</v>
          </cell>
          <cell r="K295" t="str">
            <v>EN PLENA EJECUCIÓN</v>
          </cell>
          <cell r="L295">
            <v>-0.13999999999941792</v>
          </cell>
          <cell r="M295" t="str">
            <v>Presenta PIM 2016</v>
          </cell>
          <cell r="N295">
            <v>0</v>
          </cell>
        </row>
        <row r="296">
          <cell r="E296">
            <v>177986</v>
          </cell>
          <cell r="F296" t="str">
            <v>MEJORAMIENTO VIAL JR. AMAZONAS TRAMO AV. PROCERES - JR. ANTONIO DE ZELA, DISTRITO DE CHILCA - HUANCAYO - JUNIN</v>
          </cell>
          <cell r="G296">
            <v>32476.540000000008</v>
          </cell>
          <cell r="H296">
            <v>0.8158410470869419</v>
          </cell>
          <cell r="I296">
            <v>0</v>
          </cell>
          <cell r="J296">
            <v>0</v>
          </cell>
          <cell r="K296">
            <v>0</v>
          </cell>
          <cell r="L296">
            <v>32476.540000000008</v>
          </cell>
          <cell r="M296" t="str">
            <v>Culminada</v>
          </cell>
          <cell r="N296">
            <v>0</v>
          </cell>
        </row>
        <row r="297">
          <cell r="E297">
            <v>274257</v>
          </cell>
          <cell r="F297" t="str">
            <v>CREACION DEL PARQUE EN EL BARRIO VISTA ALEGRE, DISTRITO DE CHUPACA, PROVINCIA DE CHUPACA - JUNIN</v>
          </cell>
          <cell r="G297">
            <v>31985.33</v>
          </cell>
          <cell r="H297">
            <v>0.7532152096252559</v>
          </cell>
          <cell r="I297">
            <v>0</v>
          </cell>
          <cell r="J297">
            <v>0</v>
          </cell>
          <cell r="K297">
            <v>0</v>
          </cell>
          <cell r="L297">
            <v>31985.33</v>
          </cell>
          <cell r="M297" t="str">
            <v>Culminada</v>
          </cell>
          <cell r="N297">
            <v>0</v>
          </cell>
        </row>
        <row r="298">
          <cell r="E298">
            <v>204011</v>
          </cell>
          <cell r="F298" t="str">
            <v>INSTALACION DE LOS SERVICIOS DE AGUA POTABLE Y CONSTRUCCION DE LETRINAS ECOLOGICAS EN EL C.P. SANTA ISABEL, DISTRITO DE PANGOA - SATIPO - JUNIN</v>
          </cell>
          <cell r="G298">
            <v>30985.51000000001</v>
          </cell>
          <cell r="H298">
            <v>0.8405408194116549</v>
          </cell>
          <cell r="I298">
            <v>0</v>
          </cell>
          <cell r="J298">
            <v>0</v>
          </cell>
          <cell r="K298">
            <v>0</v>
          </cell>
          <cell r="L298">
            <v>30985.51000000001</v>
          </cell>
          <cell r="M298" t="str">
            <v>Culminada</v>
          </cell>
          <cell r="N298">
            <v>0</v>
          </cell>
        </row>
        <row r="299">
          <cell r="E299">
            <v>121372</v>
          </cell>
          <cell r="F299" t="str">
            <v>FORTALECIMIENTO DE CAPACIDADES DE LOS PRODUCTORES CAFETALEROS EN EL PROCESO DE BENEFICIO Y SECADO DE CAFE EN HUMEDO EN EL CC.PP. LOS ANGELES DE EDEN, DISTRITO DE MAZAMARI - SATIPO - JUNIN</v>
          </cell>
          <cell r="G299">
            <v>27949.119999999995</v>
          </cell>
          <cell r="H299">
            <v>0.8002921043229725</v>
          </cell>
          <cell r="I299">
            <v>0</v>
          </cell>
          <cell r="J299">
            <v>0</v>
          </cell>
          <cell r="K299">
            <v>0</v>
          </cell>
          <cell r="L299">
            <v>27949.119999999995</v>
          </cell>
          <cell r="M299" t="str">
            <v>Culminada</v>
          </cell>
          <cell r="N299">
            <v>0</v>
          </cell>
        </row>
        <row r="300">
          <cell r="E300">
            <v>193474</v>
          </cell>
          <cell r="F300" t="str">
            <v>MEJORAMIENTO DE LOS SERVICIOS DE AGUA POTABLE E INSTALACION DE LETRINAS EN LA CC.NN. UNION ALTO SANIVENI, DISTRITO DE PANGOA - SATIPO - JUNIN</v>
          </cell>
          <cell r="G300">
            <v>27898.03999999998</v>
          </cell>
          <cell r="H300">
            <v>0.8876705454054671</v>
          </cell>
          <cell r="I300">
            <v>0</v>
          </cell>
          <cell r="J300">
            <v>0</v>
          </cell>
          <cell r="K300">
            <v>0</v>
          </cell>
          <cell r="L300">
            <v>27898.03999999998</v>
          </cell>
          <cell r="M300" t="str">
            <v>Culminada</v>
          </cell>
          <cell r="N300">
            <v>0</v>
          </cell>
        </row>
        <row r="301">
          <cell r="E301">
            <v>326111</v>
          </cell>
          <cell r="F301" t="str">
            <v>MEJORAMIENTO DE AULA DE 03 AÑOS Y SALA DE USOS MÚLTIPLES DE LA I.E. INICIAL N° 597 EN EL C.P. DE MARAVILCA, DISTRITO DE MATAHUASI - CONCEPCION - JUNIN</v>
          </cell>
          <cell r="G301">
            <v>26577.22</v>
          </cell>
          <cell r="H301">
            <v>0.7766887015686025</v>
          </cell>
          <cell r="I301">
            <v>0</v>
          </cell>
          <cell r="J301">
            <v>0</v>
          </cell>
          <cell r="K301">
            <v>0</v>
          </cell>
          <cell r="L301">
            <v>43892.22</v>
          </cell>
          <cell r="M301">
            <v>0</v>
          </cell>
          <cell r="N301">
            <v>0</v>
          </cell>
        </row>
        <row r="302">
          <cell r="E302">
            <v>254716</v>
          </cell>
          <cell r="F302" t="str">
            <v>CONSTRUCCION DE UNA ALCANTARILLA EN LA VIA EVITAMIENTO DE LA ASOCIACION DE VIVIENDA FLAVIO NIEVA BAQUERIZO, DISTRITO DE SATIPO, PROVINCIA DE SATIPO - JUNIN</v>
          </cell>
          <cell r="G302">
            <v>25478.959999999992</v>
          </cell>
          <cell r="H302">
            <v>0.7485444987817531</v>
          </cell>
          <cell r="I302" t="str">
            <v>NO</v>
          </cell>
          <cell r="J302" t="str">
            <v>NO</v>
          </cell>
          <cell r="K302" t="str">
            <v>PARALIZADA</v>
          </cell>
          <cell r="L302">
            <v>25478.959999999992</v>
          </cell>
          <cell r="M302">
            <v>0</v>
          </cell>
          <cell r="N302">
            <v>0</v>
          </cell>
        </row>
        <row r="303">
          <cell r="E303">
            <v>288597</v>
          </cell>
          <cell r="F303" t="str">
            <v>AMPLIACION DEL SISTEMA DE ALCANTARILLADO SANITARIO EN EL SECTOR DE TACANA, PROLG. CATALINA WANKA, PJE. TEODORO CERRÓN, CANAL SUR, DISTRITO DE AHUAC, PROVINCIA DE CHUPACA - JUNIN</v>
          </cell>
          <cell r="G303">
            <v>22722.809999999998</v>
          </cell>
          <cell r="H303">
            <v>0.7391559340081839</v>
          </cell>
          <cell r="I303">
            <v>0</v>
          </cell>
          <cell r="J303">
            <v>0</v>
          </cell>
          <cell r="K303" t="str">
            <v>EN PLENA EJECUCIÓN</v>
          </cell>
          <cell r="L303">
            <v>19222.809999999998</v>
          </cell>
          <cell r="M303" t="str">
            <v>Culminada</v>
          </cell>
          <cell r="N303">
            <v>0</v>
          </cell>
        </row>
        <row r="304">
          <cell r="E304">
            <v>75851</v>
          </cell>
          <cell r="F304" t="str">
            <v>AMPLIACION DE INFRAESTRUCTURA DE LA I.E. Nº 31669, ANEXO VISTA ALEGRE-DISTRITO DE SATIPO, PROVINCIA DE SATIPO - JUNIN</v>
          </cell>
          <cell r="G304">
            <v>22194.78</v>
          </cell>
          <cell r="H304">
            <v>0.8638316121159471</v>
          </cell>
          <cell r="I304" t="str">
            <v>NO</v>
          </cell>
          <cell r="J304" t="str">
            <v>NO</v>
          </cell>
          <cell r="K304" t="str">
            <v>PARALIZADA</v>
          </cell>
          <cell r="L304">
            <v>22194.78</v>
          </cell>
          <cell r="M304" t="str">
            <v>Culminada</v>
          </cell>
          <cell r="N304">
            <v>0</v>
          </cell>
        </row>
        <row r="305">
          <cell r="E305">
            <v>248209</v>
          </cell>
          <cell r="F305" t="str">
            <v>MEJORAMIENTO VIAL DEL JR. ANTONIO RAYMONDI, TRAMO JR. PEDRO ALIAGA - JR. PETRONA APOLAYA, DISTRITO DE CHUPACA, PROVINCIA DE CHUPACA - JUNIN</v>
          </cell>
          <cell r="G305">
            <v>20466.290000000008</v>
          </cell>
          <cell r="H305">
            <v>0.8800966899340001</v>
          </cell>
          <cell r="I305">
            <v>0</v>
          </cell>
          <cell r="J305">
            <v>0</v>
          </cell>
          <cell r="K305">
            <v>0</v>
          </cell>
          <cell r="L305">
            <v>20466.290000000008</v>
          </cell>
          <cell r="M305" t="str">
            <v>Culminada</v>
          </cell>
          <cell r="N305">
            <v>0</v>
          </cell>
        </row>
        <row r="306">
          <cell r="E306">
            <v>336094</v>
          </cell>
          <cell r="F306" t="str">
            <v>RECUPERACION DE LOS SERVICIOS BASICOS PARA LA MEJORA DE LA CALIDAD DE VIDA DE LA POBLACION VULNERABLE, DISTRITO DE PACCHA - JAUJA - JUNIN</v>
          </cell>
          <cell r="G306">
            <v>17117.699999999997</v>
          </cell>
          <cell r="H306">
            <v>0.8206783543100804</v>
          </cell>
          <cell r="I306" t="str">
            <v>NO</v>
          </cell>
          <cell r="J306" t="str">
            <v>NO</v>
          </cell>
          <cell r="K306">
            <v>0</v>
          </cell>
          <cell r="L306">
            <v>17117.699999999997</v>
          </cell>
          <cell r="M306" t="str">
            <v>Culminada</v>
          </cell>
          <cell r="N306">
            <v>0</v>
          </cell>
        </row>
        <row r="307">
          <cell r="E307">
            <v>228914</v>
          </cell>
          <cell r="F307" t="str">
            <v>INSTALACION DE LOSA DEPORTIVA MULTIFUNCIONAL EN EL CASERIO IMPERIAL, DISTRITO DE PANGOA, PROVINCIA DE SATIPO - JUNIN</v>
          </cell>
          <cell r="G307">
            <v>14343.929999999993</v>
          </cell>
          <cell r="H307">
            <v>0.8165298180152124</v>
          </cell>
          <cell r="I307" t="str">
            <v>NO</v>
          </cell>
          <cell r="J307" t="str">
            <v>NO</v>
          </cell>
          <cell r="K307">
            <v>0</v>
          </cell>
          <cell r="L307">
            <v>14343.929999999993</v>
          </cell>
          <cell r="M307" t="str">
            <v>Culminada</v>
          </cell>
          <cell r="N307">
            <v>0</v>
          </cell>
        </row>
        <row r="308">
          <cell r="E308">
            <v>166498</v>
          </cell>
          <cell r="F308" t="str">
            <v>MEJORAMIENTO DE LA INFRAESTRUCTURA DEL SEGUNDO NIVEL DEL CENTRO COMERCIAL C.C. HUAYUCACHI , DISTRITO DE HUAYUCACHI - HUANCAYO - JUNIN</v>
          </cell>
          <cell r="G308">
            <v>14116.410000000003</v>
          </cell>
          <cell r="H308">
            <v>0.8913100371218261</v>
          </cell>
          <cell r="I308" t="str">
            <v>NO</v>
          </cell>
          <cell r="J308" t="str">
            <v>NO</v>
          </cell>
          <cell r="K308">
            <v>0</v>
          </cell>
          <cell r="L308">
            <v>14116.410000000003</v>
          </cell>
          <cell r="M308" t="str">
            <v>Culminada</v>
          </cell>
          <cell r="N308">
            <v>0</v>
          </cell>
        </row>
        <row r="309">
          <cell r="E309">
            <v>327152</v>
          </cell>
          <cell r="F309" t="str">
            <v>CREACION DEL PUESTO DE SALUD EN EL C.P SAN FRANCISCO DE CUBARO, DISTRITO DE MAZAMARI - SATIPO - JUNIN</v>
          </cell>
          <cell r="G309">
            <v>13800.279999999999</v>
          </cell>
          <cell r="H309">
            <v>0.835567622158267</v>
          </cell>
          <cell r="I309" t="str">
            <v>NO</v>
          </cell>
          <cell r="J309" t="str">
            <v>NO</v>
          </cell>
          <cell r="K309">
            <v>0</v>
          </cell>
          <cell r="L309">
            <v>13800.279999999999</v>
          </cell>
          <cell r="M309" t="str">
            <v>Culminada</v>
          </cell>
          <cell r="N309">
            <v>0</v>
          </cell>
        </row>
        <row r="310">
          <cell r="E310">
            <v>323656</v>
          </cell>
          <cell r="F310" t="str">
            <v>REHABILITACION DE CAMINOS RURALES HACIA LOS CENTROS DE PRODUCCION AGRICOLA, DISTRITO DE HUARIPAMPA - JAUJA - JUNIN</v>
          </cell>
          <cell r="G310">
            <v>11642.699999999997</v>
          </cell>
          <cell r="H310">
            <v>0.85446625</v>
          </cell>
          <cell r="I310" t="str">
            <v>NO</v>
          </cell>
          <cell r="J310" t="str">
            <v>NO</v>
          </cell>
          <cell r="K310">
            <v>0</v>
          </cell>
          <cell r="L310">
            <v>11642.699999999997</v>
          </cell>
          <cell r="M310" t="str">
            <v>Culminada</v>
          </cell>
          <cell r="N310">
            <v>0</v>
          </cell>
        </row>
        <row r="311">
          <cell r="E311">
            <v>308509</v>
          </cell>
          <cell r="F311" t="str">
            <v>INSTALACION DE LA LOSA MULTIDEPORTIVA EN LA LOCALIDAD DE AGUA DE NIEVE, DISTRITO DE MONOBAMBA - JAUJA - JUNIN</v>
          </cell>
          <cell r="G311">
            <v>10315.379999999997</v>
          </cell>
          <cell r="H311">
            <v>0.8398416454760309</v>
          </cell>
          <cell r="I311" t="str">
            <v>NO</v>
          </cell>
          <cell r="J311" t="str">
            <v>NO</v>
          </cell>
          <cell r="K311">
            <v>0</v>
          </cell>
          <cell r="L311">
            <v>10315.379999999997</v>
          </cell>
          <cell r="M311" t="str">
            <v>Culminada</v>
          </cell>
          <cell r="N311">
            <v>0</v>
          </cell>
        </row>
        <row r="312">
          <cell r="E312">
            <v>273045</v>
          </cell>
          <cell r="F312" t="str">
            <v>MEJORAMIENTO DEL SISTEMA DE AGUA POTABLE MEDIANTE LA PERFORACION , MONTAJE Y EQUIPAMIENTO DE POZO TUBULAR A TAJO ABIERTO EN EL ANEXO PATARCOCHA, DISTRITO DE PILCOMAYO - HUANCAYO - JUNIN</v>
          </cell>
          <cell r="G312">
            <v>8766.699999999997</v>
          </cell>
          <cell r="H312">
            <v>0.8686617027970457</v>
          </cell>
          <cell r="I312" t="str">
            <v>NO</v>
          </cell>
          <cell r="J312" t="str">
            <v>NO</v>
          </cell>
          <cell r="K312">
            <v>0</v>
          </cell>
          <cell r="L312">
            <v>8766.699999999997</v>
          </cell>
          <cell r="M312" t="str">
            <v>Culminada</v>
          </cell>
          <cell r="N312">
            <v>0</v>
          </cell>
        </row>
        <row r="313">
          <cell r="E313">
            <v>226207</v>
          </cell>
          <cell r="F313" t="str">
            <v>MEJORAMIENTO Y AMPLIACION DEL LOCAL COMUNAL DEL BARRIO COLLANA, DISTRITO DE HUARICOLCA - TARMA - JUNIN</v>
          </cell>
          <cell r="G313">
            <v>4341.919999999998</v>
          </cell>
          <cell r="H313">
            <v>0.8440463918451498</v>
          </cell>
          <cell r="I313" t="str">
            <v>NO</v>
          </cell>
          <cell r="J313" t="str">
            <v>NO</v>
          </cell>
          <cell r="K313">
            <v>0</v>
          </cell>
          <cell r="L313">
            <v>4341.919999999998</v>
          </cell>
          <cell r="M313" t="str">
            <v>Culminada</v>
          </cell>
          <cell r="N313">
            <v>0</v>
          </cell>
        </row>
        <row r="314">
          <cell r="E314">
            <v>328424</v>
          </cell>
          <cell r="F314" t="str">
            <v>MEJORAMIENTO DE LA BOCATOMA DEL CANAL PRINCIPAL DE RIEGO DEL, DISTRITO DE PILCOMAYO - HUANCAYO - JUNIN</v>
          </cell>
          <cell r="G314">
            <v>3509.3099999999995</v>
          </cell>
          <cell r="H314">
            <v>0.7402302560234387</v>
          </cell>
          <cell r="I314" t="str">
            <v>NO</v>
          </cell>
          <cell r="J314" t="str">
            <v>NO</v>
          </cell>
          <cell r="K314">
            <v>0</v>
          </cell>
          <cell r="L314">
            <v>3509.3099999999995</v>
          </cell>
          <cell r="M314" t="str">
            <v>Culminada</v>
          </cell>
          <cell r="N314">
            <v>0</v>
          </cell>
        </row>
        <row r="315">
          <cell r="E315">
            <v>302546</v>
          </cell>
          <cell r="F315" t="str">
            <v>MEJORAMIENTO DEL PATIO DE HONOR DE LA I.E.I. N° 315  DEL BARRIO CENTRO, DISTRITO DE HUANCAN - HUANCAYO - JUNIN</v>
          </cell>
          <cell r="G315">
            <v>1922.5299999999988</v>
          </cell>
          <cell r="H315">
            <v>0.8934386385190171</v>
          </cell>
          <cell r="I315" t="str">
            <v>NO</v>
          </cell>
          <cell r="J315" t="str">
            <v>NO</v>
          </cell>
          <cell r="K315">
            <v>0</v>
          </cell>
          <cell r="L315">
            <v>1922.5299999999988</v>
          </cell>
          <cell r="M315" t="str">
            <v>Culminada</v>
          </cell>
          <cell r="N315">
            <v>0</v>
          </cell>
        </row>
        <row r="316">
          <cell r="E316">
            <v>184992</v>
          </cell>
          <cell r="F316" t="str">
            <v>INSTALACION DEL SISTEMA DE RIEGO LLUCHUBAMBA , DISTRITO DE SITACOCHA - CAJABAMBA - CAJAMARCA</v>
          </cell>
          <cell r="G316">
            <v>831562.4700000002</v>
          </cell>
          <cell r="H316">
            <v>0.7340157480722972</v>
          </cell>
          <cell r="I316" t="str">
            <v>NO</v>
          </cell>
          <cell r="J316" t="str">
            <v>SI</v>
          </cell>
          <cell r="K316" t="str">
            <v>En ejecución</v>
          </cell>
          <cell r="L316">
            <v>627475.0300000003</v>
          </cell>
          <cell r="M316">
            <v>0</v>
          </cell>
          <cell r="N316">
            <v>1</v>
          </cell>
        </row>
        <row r="317">
          <cell r="E317">
            <v>72188</v>
          </cell>
          <cell r="F317" t="str">
            <v>MEJORAMIENTO DE LA INFRAESTRUCTURA VEHICULAR Y PEATONAL DE LA AV. ATAHUALPA ENTRE  EL JR. LA CANTUTA Y LA VIA AUXILIAR PRONAA, PROVINCIA DE CAJAMARCA - CAJAMARCA</v>
          </cell>
          <cell r="G317">
            <v>1181876.1299999994</v>
          </cell>
          <cell r="H317">
            <v>0.7677220876201192</v>
          </cell>
          <cell r="I317" t="str">
            <v>NO</v>
          </cell>
          <cell r="J317" t="str">
            <v>SI</v>
          </cell>
          <cell r="K317" t="str">
            <v>En ejecución</v>
          </cell>
          <cell r="L317">
            <v>1181876.1299999994</v>
          </cell>
          <cell r="M317">
            <v>0</v>
          </cell>
          <cell r="N317">
            <v>1</v>
          </cell>
        </row>
        <row r="318">
          <cell r="E318">
            <v>133581</v>
          </cell>
          <cell r="F318" t="str">
            <v>CONSTRUCCION DE LA PAVIMENTACION DEL JR. MARTIRES DE UCHURACAY ENTRE AV. INDUSTRIAL Y VIA ARTERIAL, SECTOR HUACARIZ, PROVINCIA DE CAJAMARCA - CAJAMARCA</v>
          </cell>
          <cell r="G318">
            <v>346034.97</v>
          </cell>
          <cell r="H318">
            <v>0.7839652284096472</v>
          </cell>
          <cell r="I318" t="str">
            <v>NO</v>
          </cell>
          <cell r="J318" t="str">
            <v>SI</v>
          </cell>
          <cell r="K318" t="str">
            <v>En ejecución</v>
          </cell>
          <cell r="L318">
            <v>46034.96999999997</v>
          </cell>
          <cell r="M318">
            <v>0</v>
          </cell>
          <cell r="N318">
            <v>1</v>
          </cell>
        </row>
        <row r="319">
          <cell r="E319">
            <v>155862</v>
          </cell>
          <cell r="F319" t="str">
            <v>MEJORAMIENTO DEL SISTEMA DE AGUA POTABLE Y LETRINAS DEL CASERIO SAN ANTONIO DE AGOMARCA, C.P. PARIAMARCA, PROVINCIA DE CAJAMARCA - CAJAMARCA</v>
          </cell>
          <cell r="G319">
            <v>67090.16999999998</v>
          </cell>
          <cell r="H319">
            <v>0.8808983631386392</v>
          </cell>
          <cell r="I319" t="str">
            <v>NO</v>
          </cell>
          <cell r="J319" t="str">
            <v>SI</v>
          </cell>
          <cell r="K319" t="str">
            <v>En ejecución</v>
          </cell>
          <cell r="L319">
            <v>67090.16999999998</v>
          </cell>
          <cell r="M319">
            <v>0</v>
          </cell>
          <cell r="N319">
            <v>1</v>
          </cell>
        </row>
        <row r="320">
          <cell r="E320">
            <v>172281</v>
          </cell>
          <cell r="F320" t="str">
            <v>CREACION DEL SERVICIO DE TRANSITABILIDAD CON LA PAVIMENTACION DEL JR. LA UNION Y PSJE. LOS LEONES ENTRE AV. NUEVO CAJAMARCA, Y JR. PEREA, PSJE. LAS DALIAS ENTRE PSJE. LOS LEONES Y TRAMO FINAL - SECTOR 19 NUEVO CAJAMARCA, PROVINCIA DE CAJAMARCA - CAJAMARCA</v>
          </cell>
          <cell r="G320">
            <v>131315.74</v>
          </cell>
          <cell r="H320">
            <v>0.8363133570564507</v>
          </cell>
          <cell r="I320" t="str">
            <v>NO</v>
          </cell>
          <cell r="J320" t="str">
            <v>SI</v>
          </cell>
          <cell r="K320" t="str">
            <v>En ejecución</v>
          </cell>
          <cell r="L320">
            <v>131315.74</v>
          </cell>
          <cell r="M320">
            <v>0</v>
          </cell>
          <cell r="N320">
            <v>1</v>
          </cell>
        </row>
        <row r="321">
          <cell r="E321">
            <v>216545</v>
          </cell>
          <cell r="F321" t="str">
            <v>CREACION DEL SERVICIO DE TRANSITABILIDAD CON LA PAVIMENTACION DEL PASAJE LA RIBERA SECTOR 10 SAN ANTONIO, PROVINCIA DE CAJAMARCA - CAJAMARCA</v>
          </cell>
          <cell r="G321">
            <v>28203.350000000006</v>
          </cell>
          <cell r="H321">
            <v>0.8812188146927845</v>
          </cell>
          <cell r="I321" t="str">
            <v>NO</v>
          </cell>
          <cell r="J321" t="str">
            <v>SI</v>
          </cell>
          <cell r="K321" t="str">
            <v>En ejecución</v>
          </cell>
          <cell r="L321">
            <v>28203.350000000006</v>
          </cell>
          <cell r="M321">
            <v>0</v>
          </cell>
          <cell r="N321">
            <v>1</v>
          </cell>
        </row>
        <row r="322">
          <cell r="E322">
            <v>161421</v>
          </cell>
          <cell r="F322" t="str">
            <v>CONSTRUCCION LOSA DEPORTIVA MULTIUSOS COSPAN, DISTRITO DE COSPAN - CAJAMARCA - CAJAMARCA</v>
          </cell>
          <cell r="G322">
            <v>10228.360000000008</v>
          </cell>
          <cell r="H322">
            <v>0.8557570282480919</v>
          </cell>
          <cell r="I322" t="str">
            <v>NO</v>
          </cell>
          <cell r="J322" t="str">
            <v>NO</v>
          </cell>
          <cell r="K322" t="str">
            <v>Ejecutado</v>
          </cell>
          <cell r="L322">
            <v>-1501.6399999999921</v>
          </cell>
          <cell r="M322">
            <v>0</v>
          </cell>
          <cell r="N322">
            <v>0</v>
          </cell>
        </row>
        <row r="323">
          <cell r="E323">
            <v>211588</v>
          </cell>
          <cell r="F323" t="str">
            <v>INSTALACION DEL SERVICIO DE AGUA POTABLE Y SANEAMIENTO RURAL CON BIODIGESTORES EN EL CASERIO FALSO POTRERO, DISTRITO DE COSPAN - CAJAMARCA - CAJAMARCA</v>
          </cell>
          <cell r="G323">
            <v>153887.05000000005</v>
          </cell>
          <cell r="H323">
            <v>0.7567668524888258</v>
          </cell>
          <cell r="I323" t="str">
            <v>NO</v>
          </cell>
          <cell r="J323" t="str">
            <v>SI</v>
          </cell>
          <cell r="K323" t="str">
            <v>En ejecución</v>
          </cell>
          <cell r="L323">
            <v>-1.9499999999534339</v>
          </cell>
          <cell r="M323">
            <v>0</v>
          </cell>
          <cell r="N323">
            <v>1</v>
          </cell>
        </row>
        <row r="324">
          <cell r="E324">
            <v>268669</v>
          </cell>
          <cell r="F324" t="str">
            <v>MEJORAMIENTO DEL SERVICIO DE AGUA PARA RIEGO EN LOS SECTORES QUIHUATE - CHAUMA - TAYAPAMPA, CASERIO CULQUIMARCA, DISTRITO DE COSPAN - CAJAMARCA - CAJAMARCA</v>
          </cell>
          <cell r="G324">
            <v>754460.29</v>
          </cell>
          <cell r="H324">
            <v>0.82761620154651</v>
          </cell>
          <cell r="I324" t="str">
            <v>NO</v>
          </cell>
          <cell r="J324" t="str">
            <v>SI</v>
          </cell>
          <cell r="K324" t="str">
            <v>En ejecución</v>
          </cell>
          <cell r="L324">
            <v>754460.29</v>
          </cell>
          <cell r="M324">
            <v>0</v>
          </cell>
          <cell r="N324">
            <v>1</v>
          </cell>
        </row>
        <row r="325">
          <cell r="E325">
            <v>89303</v>
          </cell>
          <cell r="F325" t="str">
            <v>MEJORAMIENTO DE LOS CANALES EL TINGO, LA ESPINA AMARILLA Y EL MOLINO C.P.M. POLLOC, DISTRITO DE ENCANADA - CAJAMARCA - CAJAMARCA</v>
          </cell>
          <cell r="G325">
            <v>260043.3899999999</v>
          </cell>
          <cell r="H325">
            <v>0.8716070973628549</v>
          </cell>
          <cell r="I325" t="str">
            <v>NO</v>
          </cell>
          <cell r="J325" t="str">
            <v>NO</v>
          </cell>
          <cell r="K325" t="str">
            <v>Ejecutado</v>
          </cell>
          <cell r="L325">
            <v>260043.3899999999</v>
          </cell>
          <cell r="M325">
            <v>0</v>
          </cell>
          <cell r="N325">
            <v>0</v>
          </cell>
        </row>
        <row r="326">
          <cell r="E326">
            <v>104610</v>
          </cell>
          <cell r="F326" t="str">
            <v>CONSTRUCCION DEL PUESTO DE SALUD SAN LUIS DE POLLOQUITO - C.P. EL ROSARIO DE POLLOC, DISTRITO DE ENCANADA - CAJAMARCA - CAJAMARCA</v>
          </cell>
          <cell r="G326">
            <v>50393.12000000005</v>
          </cell>
          <cell r="H326">
            <v>0.8863414854078967</v>
          </cell>
          <cell r="I326" t="str">
            <v>NO</v>
          </cell>
          <cell r="J326" t="str">
            <v>NO</v>
          </cell>
          <cell r="K326" t="str">
            <v>Ejecutado</v>
          </cell>
          <cell r="L326">
            <v>50393.12000000005</v>
          </cell>
          <cell r="M326">
            <v>0</v>
          </cell>
          <cell r="N326">
            <v>0</v>
          </cell>
        </row>
        <row r="327">
          <cell r="E327">
            <v>188597</v>
          </cell>
          <cell r="F327" t="str">
            <v>REHABILITACION DEL SERVICIO AMBIENTAL FORESTAL EN LAS CABECERAS DE CINCO MICROCUENCAS DE  LA ENCAÑADA, DISTRITO DE ENCANADA - CAJAMARCA - CAJAMARCA</v>
          </cell>
          <cell r="G327">
            <v>2411863.0300000003</v>
          </cell>
          <cell r="H327">
            <v>0.734003835767818</v>
          </cell>
          <cell r="I327" t="str">
            <v>NO</v>
          </cell>
          <cell r="J327" t="str">
            <v>SI</v>
          </cell>
          <cell r="K327" t="str">
            <v>En plena ejecución</v>
          </cell>
          <cell r="L327">
            <v>2411863.0300000003</v>
          </cell>
          <cell r="M327">
            <v>0</v>
          </cell>
          <cell r="N327">
            <v>1</v>
          </cell>
        </row>
        <row r="328">
          <cell r="E328">
            <v>209694</v>
          </cell>
          <cell r="F328" t="str">
            <v>INSTALACION DEL RIEGO TECNIFICADO EN EL SECTOR EL AZUFRE-KETCHER CASERIO BELLAVISTA C.P. COMBAYO, DISTRITO DE ENCANADA - CAJAMARCA - CAJAMARCA</v>
          </cell>
          <cell r="G328">
            <v>134676.41999999993</v>
          </cell>
          <cell r="H328">
            <v>0.8332826697902941</v>
          </cell>
          <cell r="I328" t="str">
            <v>NO</v>
          </cell>
          <cell r="J328" t="str">
            <v>SI</v>
          </cell>
          <cell r="K328" t="str">
            <v>En plena ejecución</v>
          </cell>
          <cell r="L328">
            <v>134676.41999999993</v>
          </cell>
          <cell r="M328">
            <v>0</v>
          </cell>
          <cell r="N328">
            <v>1</v>
          </cell>
        </row>
        <row r="329">
          <cell r="E329">
            <v>230726</v>
          </cell>
          <cell r="F329" t="str">
            <v>INSTALACION DEL SISTEMA DE AGUA POTABLE Y SANEAMIENTO EN EL  CASERIO VENTANILLAS C.P. COMBAYO, DISTRITO DE ENCANADA - CAJAMARCA - CAJAMARCA</v>
          </cell>
          <cell r="G329">
            <v>200687.52000000002</v>
          </cell>
          <cell r="H329">
            <v>0.7652404564486596</v>
          </cell>
          <cell r="I329" t="str">
            <v>NO</v>
          </cell>
          <cell r="J329" t="str">
            <v>SI</v>
          </cell>
          <cell r="K329" t="str">
            <v>En plena ejecución</v>
          </cell>
          <cell r="L329">
            <v>200687.52000000002</v>
          </cell>
          <cell r="M329">
            <v>0</v>
          </cell>
          <cell r="N329">
            <v>1</v>
          </cell>
        </row>
        <row r="330">
          <cell r="E330">
            <v>245476</v>
          </cell>
          <cell r="F330" t="str">
            <v>MEJORAMIENTO DEL SERVICIO EDUCATIVO - NIVEL SECUNDARIO DE LA INSTITUCIÓN EDUCATIVA JAVIER PRADO EN ROSARIO DE POLLOC, DISTRITO DE ENCANADA - CAJAMARCA - CAJAMARCA</v>
          </cell>
          <cell r="G330">
            <v>2385834.0199999996</v>
          </cell>
          <cell r="H330">
            <v>0.59954661158775</v>
          </cell>
          <cell r="I330" t="str">
            <v>NO</v>
          </cell>
          <cell r="J330" t="str">
            <v>SI</v>
          </cell>
          <cell r="K330" t="str">
            <v>En plena ejecución</v>
          </cell>
          <cell r="L330">
            <v>3172908.7699999996</v>
          </cell>
          <cell r="M330">
            <v>0</v>
          </cell>
          <cell r="N330">
            <v>1</v>
          </cell>
        </row>
        <row r="331">
          <cell r="E331">
            <v>258460</v>
          </cell>
          <cell r="F331" t="str">
            <v>CONSTRUCCION DE CAMINO VECINAL ENTRE EL SECTOR LAS LAGUNAS – YANACANCHILLA BAJA, DISTRITO DE ENCANADA - CAJAMARCA - CAJAMARCA</v>
          </cell>
          <cell r="G331">
            <v>76530.81</v>
          </cell>
          <cell r="H331">
            <v>0.801316628806977</v>
          </cell>
          <cell r="I331" t="str">
            <v>NO</v>
          </cell>
          <cell r="J331" t="str">
            <v>NO</v>
          </cell>
          <cell r="K331" t="str">
            <v>Ejecutado</v>
          </cell>
          <cell r="L331">
            <v>76530.81</v>
          </cell>
          <cell r="M331">
            <v>0</v>
          </cell>
          <cell r="N331">
            <v>0</v>
          </cell>
        </row>
        <row r="332">
          <cell r="E332">
            <v>259386</v>
          </cell>
          <cell r="F332" t="str">
            <v>INSTALACION DEL SISTEMA DE AGUA POTABLE – SANEAMIENTO, SECTOR LAS QUINUAS, C.P. BELLA UNION DE JESUS MARIA, DISTRITO DE ENCANADA - CAJAMARCA - CAJAMARCA</v>
          </cell>
          <cell r="G332">
            <v>81022.95000000001</v>
          </cell>
          <cell r="H332">
            <v>0.6279110639707443</v>
          </cell>
          <cell r="I332" t="str">
            <v>NO</v>
          </cell>
          <cell r="J332" t="str">
            <v>NO</v>
          </cell>
          <cell r="K332" t="str">
            <v>Ejecutado</v>
          </cell>
          <cell r="L332">
            <v>81022.95000000001</v>
          </cell>
          <cell r="M332">
            <v>0</v>
          </cell>
          <cell r="N332">
            <v>0</v>
          </cell>
        </row>
        <row r="333">
          <cell r="E333">
            <v>260399</v>
          </cell>
          <cell r="F333" t="str">
            <v>INSTALACION DEL SISTEMA DE AGUA POTABLE, RED DE ALCANTARILLADO Y PLANTA DE TRATAMIENTO DE AGUAS RESIDUALES DEL C.P. YANACANCHA BAJA, DISTRITO DE ENCANADA - CAJAMARCA - CAJAMARCA</v>
          </cell>
          <cell r="G333">
            <v>333511.5800000001</v>
          </cell>
          <cell r="H333">
            <v>0.7655666444423127</v>
          </cell>
          <cell r="I333" t="str">
            <v>NO</v>
          </cell>
          <cell r="J333" t="str">
            <v>SI</v>
          </cell>
          <cell r="K333" t="str">
            <v>En plena ejecución</v>
          </cell>
          <cell r="L333">
            <v>491715.94999999995</v>
          </cell>
          <cell r="M333">
            <v>0</v>
          </cell>
          <cell r="N333">
            <v>1</v>
          </cell>
        </row>
        <row r="334">
          <cell r="E334">
            <v>261382</v>
          </cell>
          <cell r="F334" t="str">
            <v>MEJORAMIENTO DE LAS VIAS URBANAS DEL CP CHANTA ALTA, DISTRITO DE ENCANADA - CAJAMARCA - CAJAMARCA</v>
          </cell>
          <cell r="G334">
            <v>101079.66999999998</v>
          </cell>
          <cell r="H334">
            <v>0.6951826794440666</v>
          </cell>
          <cell r="I334" t="str">
            <v>NO</v>
          </cell>
          <cell r="J334" t="str">
            <v>NO</v>
          </cell>
          <cell r="K334" t="str">
            <v>Paralizada por problemas administraticos en proceso de selección</v>
          </cell>
          <cell r="L334">
            <v>101079.66999999998</v>
          </cell>
          <cell r="M334">
            <v>0</v>
          </cell>
          <cell r="N334">
            <v>0</v>
          </cell>
        </row>
        <row r="335">
          <cell r="E335">
            <v>264379</v>
          </cell>
          <cell r="F335" t="str">
            <v>REHABILITACION DE LAS TROCHAS CARROZABLES: POLLOC-CRUCE CARRETERA A CELENDIN,SANGAL BAJO-PABELLON DE COMBAYO,JUANCHUPUQUIO-PEDREGAL, LA SHOCLLA-YANACANCHA GRANDE,LA QUISPA-PAMPA LA PURLA Y CRUCE CARRETERA A HUALGAYOC -LOS TAPADOS, DISTRITO DE ENCANADA - CAJAMARCA - CAJAMARCA</v>
          </cell>
          <cell r="G335">
            <v>1366273.6999999993</v>
          </cell>
          <cell r="H335">
            <v>0.8396992546666161</v>
          </cell>
          <cell r="I335" t="str">
            <v>NO</v>
          </cell>
          <cell r="J335" t="str">
            <v>SI</v>
          </cell>
          <cell r="K335" t="str">
            <v>En plena ejecución</v>
          </cell>
          <cell r="L335">
            <v>933530.5199999996</v>
          </cell>
          <cell r="M335">
            <v>0</v>
          </cell>
          <cell r="N335">
            <v>1</v>
          </cell>
        </row>
        <row r="336">
          <cell r="E336">
            <v>272310</v>
          </cell>
          <cell r="F336" t="str">
            <v>MEJORAMIENTO Y AMPLIACION DEL CAMPO DEPORTIVO MICHIQUILLAY CASERIO MICHIQUILLAY, DISTRITO DE ENCANADA - CAJAMARCA - CAJAMARCA</v>
          </cell>
          <cell r="G336">
            <v>215123.55000000005</v>
          </cell>
          <cell r="H336">
            <v>0.742865305311214</v>
          </cell>
          <cell r="I336" t="str">
            <v>NO</v>
          </cell>
          <cell r="J336" t="str">
            <v>SI</v>
          </cell>
          <cell r="K336" t="str">
            <v>En plena ejecución</v>
          </cell>
          <cell r="L336">
            <v>215123.55000000005</v>
          </cell>
          <cell r="M336">
            <v>0</v>
          </cell>
          <cell r="N336">
            <v>1</v>
          </cell>
        </row>
        <row r="337">
          <cell r="E337">
            <v>137817</v>
          </cell>
          <cell r="F337" t="str">
            <v>AMPLIACION DE LA ELECTRIFICACION RURAL CASERIO CHUCO PARTE ALTA, DISTRITO DE JESUS - CAJAMARCA - CAJAMARCA</v>
          </cell>
          <cell r="G337">
            <v>44948.09</v>
          </cell>
          <cell r="H337">
            <v>0.8279021355208622</v>
          </cell>
          <cell r="I337" t="str">
            <v>NO</v>
          </cell>
          <cell r="J337" t="str">
            <v>SI</v>
          </cell>
          <cell r="K337" t="str">
            <v>Elaborando expediente por saldo de obra para culminar obra incompleta de la anterior gestión</v>
          </cell>
          <cell r="L337">
            <v>-89102.91</v>
          </cell>
          <cell r="M337">
            <v>0</v>
          </cell>
          <cell r="N337">
            <v>1</v>
          </cell>
        </row>
        <row r="338">
          <cell r="E338">
            <v>173735</v>
          </cell>
          <cell r="F338" t="str">
            <v>MEJORAMIENTO DEL CANAL DE RIEGO  JESUS - CHUCO, DISTRITO DE JESUS - CAJAMARCA - CAJAMARCA</v>
          </cell>
          <cell r="G338">
            <v>1799438.58</v>
          </cell>
          <cell r="H338">
            <v>0.7375648631964983</v>
          </cell>
          <cell r="I338" t="str">
            <v>NO</v>
          </cell>
          <cell r="J338" t="str">
            <v>SI</v>
          </cell>
          <cell r="K338" t="str">
            <v>En plena ejecución</v>
          </cell>
          <cell r="L338">
            <v>1799438.58</v>
          </cell>
          <cell r="M338">
            <v>0</v>
          </cell>
          <cell r="N338">
            <v>1</v>
          </cell>
        </row>
        <row r="339">
          <cell r="E339">
            <v>233207</v>
          </cell>
          <cell r="F339" t="str">
            <v>INSTALACION DE SISTEMA DE ELECTRIFICACION CONVENCIONAL DEL CASERIO YANAMANGUITO, DISTRITO DE JESUS - CAJAMARCA - CAJAMARCA</v>
          </cell>
          <cell r="G339">
            <v>60043.45999999999</v>
          </cell>
          <cell r="H339">
            <v>0.8007563389779575</v>
          </cell>
          <cell r="I339" t="str">
            <v>NO</v>
          </cell>
          <cell r="J339" t="str">
            <v>SI</v>
          </cell>
          <cell r="K339" t="str">
            <v>En plena ejecución</v>
          </cell>
          <cell r="L339">
            <v>60043.45999999999</v>
          </cell>
          <cell r="M339">
            <v>0</v>
          </cell>
          <cell r="N339">
            <v>1</v>
          </cell>
        </row>
        <row r="340">
          <cell r="E340">
            <v>66648</v>
          </cell>
          <cell r="F340" t="str">
            <v>CONSTRUCCION DE LA PAVIMENTACION DE LAS VIAS URBANAS DE LA ZONA ESTE DE LOS BAÑOS DEL INCA, DISTRITO DE LOS BANOS DEL INCA - CAJAMARCA - CAJAMARCA</v>
          </cell>
          <cell r="G340">
            <v>474792.6900000004</v>
          </cell>
          <cell r="H340">
            <v>0.8778544734201812</v>
          </cell>
          <cell r="I340" t="str">
            <v>NO</v>
          </cell>
          <cell r="J340" t="str">
            <v>SI</v>
          </cell>
          <cell r="K340" t="str">
            <v>En plena ejecución</v>
          </cell>
          <cell r="L340">
            <v>524792.6900000004</v>
          </cell>
          <cell r="M340">
            <v>0</v>
          </cell>
          <cell r="N340">
            <v>1</v>
          </cell>
        </row>
        <row r="341">
          <cell r="E341">
            <v>68802</v>
          </cell>
          <cell r="F341" t="str">
            <v>MEJORAMIENTO CARRETERA  SANTA BARBARA, QUINRAYQUERO BAJO, SHULTIN, DISTRITO DE LOS BANOS DEL INCA - CAJAMARCA - CAJAMARCA</v>
          </cell>
          <cell r="G341">
            <v>450482.9600000002</v>
          </cell>
          <cell r="H341">
            <v>0.8016106538923697</v>
          </cell>
          <cell r="I341" t="str">
            <v>NO</v>
          </cell>
          <cell r="J341" t="str">
            <v>SI</v>
          </cell>
          <cell r="K341" t="str">
            <v>En plena ejecución</v>
          </cell>
          <cell r="L341">
            <v>450482.9600000002</v>
          </cell>
          <cell r="M341">
            <v>0</v>
          </cell>
          <cell r="N341">
            <v>1</v>
          </cell>
        </row>
        <row r="342">
          <cell r="E342">
            <v>95880</v>
          </cell>
          <cell r="F342" t="str">
            <v>AMPLIACION Y MEJORAMIENTO DEL CANAL DE RIEGO LA ESPADILLA - SHAHUARPAMPA ALTA, DISTRITO DE LOS BANOS DEL INCA - CAJAMARCA - CAJAMARCA</v>
          </cell>
          <cell r="G342">
            <v>117374.81999999995</v>
          </cell>
          <cell r="H342">
            <v>0.7844952884768395</v>
          </cell>
          <cell r="I342" t="str">
            <v>NO</v>
          </cell>
          <cell r="J342" t="str">
            <v>SI</v>
          </cell>
          <cell r="K342" t="str">
            <v>En plena ejecución</v>
          </cell>
          <cell r="L342">
            <v>117374.81999999995</v>
          </cell>
          <cell r="M342">
            <v>0</v>
          </cell>
          <cell r="N342">
            <v>1</v>
          </cell>
        </row>
        <row r="343">
          <cell r="E343">
            <v>141151</v>
          </cell>
          <cell r="F343" t="str">
            <v>CONSTRUCCION DEL SISTEMA DE AGUA POTABLE Y SANEAMIENTO EN LAPARPAMPA BAJA, CENTRO POBLADO HUACATAZ, DISTRITO DE LOS BANOS DEL INCA - CAJAMARCA - CAJAMARCA</v>
          </cell>
          <cell r="G343">
            <v>29262.639999999985</v>
          </cell>
          <cell r="H343">
            <v>0.825542266591723</v>
          </cell>
          <cell r="I343" t="str">
            <v>NO</v>
          </cell>
          <cell r="J343" t="str">
            <v>SI</v>
          </cell>
          <cell r="K343" t="str">
            <v>En plena ejecución</v>
          </cell>
          <cell r="L343">
            <v>29262.639999999985</v>
          </cell>
          <cell r="M343">
            <v>0</v>
          </cell>
          <cell r="N343">
            <v>1</v>
          </cell>
        </row>
        <row r="344">
          <cell r="E344">
            <v>183837</v>
          </cell>
          <cell r="F344" t="str">
            <v>ACONDICIONAMIENTO CON ESPECIES FORESTALES EN EL, DISTRITO DE LOS BANOS DEL INCA - CAJAMARCA - CAJAMARCA</v>
          </cell>
          <cell r="G344">
            <v>1044835.31</v>
          </cell>
          <cell r="H344">
            <v>0.7806994523338621</v>
          </cell>
          <cell r="I344" t="str">
            <v>NO</v>
          </cell>
          <cell r="J344" t="str">
            <v>SI</v>
          </cell>
          <cell r="K344" t="str">
            <v>En plena ejecución</v>
          </cell>
          <cell r="L344">
            <v>1044835.31</v>
          </cell>
          <cell r="M344">
            <v>0</v>
          </cell>
          <cell r="N344">
            <v>1</v>
          </cell>
        </row>
        <row r="345">
          <cell r="E345">
            <v>189976</v>
          </cell>
          <cell r="F345" t="str">
            <v>MEJORAMIENTO DEL CENTRO DE RECREACION EN PACHACUTEC, DISTRITO DE LOS BANOS DEL INCA - CAJAMARCA - CAJAMARCA</v>
          </cell>
          <cell r="G345">
            <v>253264.49</v>
          </cell>
          <cell r="H345">
            <v>0.7016740176690915</v>
          </cell>
          <cell r="I345" t="str">
            <v>NO</v>
          </cell>
          <cell r="J345" t="str">
            <v>SI</v>
          </cell>
          <cell r="K345" t="str">
            <v>En plena ejecución</v>
          </cell>
          <cell r="L345">
            <v>253264.49</v>
          </cell>
          <cell r="M345">
            <v>0</v>
          </cell>
          <cell r="N345">
            <v>1</v>
          </cell>
        </row>
        <row r="346">
          <cell r="E346">
            <v>262502</v>
          </cell>
          <cell r="F346" t="str">
            <v>CREACION DEL SERVICIO DE PROTECCIÓN EN EL SECTOR PACHACUTEC DEL RIO CHONTA DE TARTAR CHICO, DISTRITO DE LOS BANOS DEL INCA - CAJAMARCA - CAJAMARCA</v>
          </cell>
          <cell r="G346">
            <v>608355.3199999998</v>
          </cell>
          <cell r="H346">
            <v>0.7175573118701204</v>
          </cell>
          <cell r="I346" t="str">
            <v>NO</v>
          </cell>
          <cell r="J346" t="str">
            <v>SI</v>
          </cell>
          <cell r="K346" t="str">
            <v>En plena ejecución</v>
          </cell>
          <cell r="L346">
            <v>608355.3199999998</v>
          </cell>
          <cell r="M346">
            <v>0</v>
          </cell>
          <cell r="N346">
            <v>1</v>
          </cell>
        </row>
        <row r="347">
          <cell r="E347">
            <v>314085</v>
          </cell>
          <cell r="F347" t="str">
            <v>MEJORAMIENTO DEL CAMINO VECINAL TRAMO: CRUCE EL CERRILLO-HUACATAZ, DISTRITO DE LOS BANOS DEL INCA - CAJAMARCA - CAJAMARCA</v>
          </cell>
          <cell r="G347">
            <v>10580.660000000003</v>
          </cell>
          <cell r="H347">
            <v>0.8566322357079181</v>
          </cell>
          <cell r="I347" t="str">
            <v>NO</v>
          </cell>
          <cell r="J347" t="str">
            <v>NO</v>
          </cell>
          <cell r="K347" t="str">
            <v>Ejecutado</v>
          </cell>
          <cell r="L347">
            <v>10580.660000000003</v>
          </cell>
          <cell r="M347">
            <v>0</v>
          </cell>
          <cell r="N347">
            <v>0</v>
          </cell>
        </row>
        <row r="348">
          <cell r="E348">
            <v>159271</v>
          </cell>
          <cell r="F348" t="str">
            <v>CONSTRUCCION DE LA PAVIMENTACION DE LA CALLE SANTA ANA CIRCUNDANTE AL MERCADO DEL C.P. CHOROPAMPA, DISTRITO DE MAGDALENA, PROVINCIA DE CAJAMARCA - CAJAMARCA</v>
          </cell>
          <cell r="G348">
            <v>41955.53999999998</v>
          </cell>
          <cell r="H348">
            <v>0.85997123164255</v>
          </cell>
          <cell r="I348" t="str">
            <v>NO</v>
          </cell>
          <cell r="J348" t="str">
            <v>SI</v>
          </cell>
          <cell r="K348" t="str">
            <v>En plena ejecución</v>
          </cell>
          <cell r="L348">
            <v>41955.53999999998</v>
          </cell>
          <cell r="M348">
            <v>0</v>
          </cell>
          <cell r="N348">
            <v>1</v>
          </cell>
        </row>
        <row r="349">
          <cell r="E349">
            <v>161335</v>
          </cell>
          <cell r="F349" t="str">
            <v>AMPLIACION DE LA RED DE ALCANTARILLADO Y TRATAMIENTO DE AGUAS RESIDUALES C.P. CHOROPAMPA, DISTRITO DE MAGDALENA, PROVINCIA DE CAJAMARCA - CAJAMARCA</v>
          </cell>
          <cell r="G349">
            <v>167737.93999999994</v>
          </cell>
          <cell r="H349">
            <v>0.796507038141763</v>
          </cell>
          <cell r="I349" t="str">
            <v>NO</v>
          </cell>
          <cell r="J349" t="str">
            <v>SI</v>
          </cell>
          <cell r="K349" t="str">
            <v>En plena ejecución</v>
          </cell>
          <cell r="L349">
            <v>-1689.9000000000015</v>
          </cell>
          <cell r="M349">
            <v>0</v>
          </cell>
          <cell r="N349">
            <v>1</v>
          </cell>
        </row>
        <row r="350">
          <cell r="E350">
            <v>274156</v>
          </cell>
          <cell r="F350" t="str">
            <v>CREACION Y MEJORAMIENTO DEL SISTEMA  DE AGUA POTABLE Y LETRINIZACION YUMAGUAL ALTO, DISTRITO DE SAN JUAN - CAJAMARCA - CAJAMARCA</v>
          </cell>
          <cell r="G350">
            <v>405249.27</v>
          </cell>
          <cell r="H350">
            <v>0.8409355765080315</v>
          </cell>
          <cell r="I350" t="str">
            <v>NO</v>
          </cell>
          <cell r="J350" t="str">
            <v>SI</v>
          </cell>
          <cell r="K350" t="str">
            <v>En plena ejecución</v>
          </cell>
          <cell r="L350">
            <v>405249.27</v>
          </cell>
          <cell r="M350">
            <v>0</v>
          </cell>
          <cell r="N350">
            <v>1</v>
          </cell>
        </row>
        <row r="351">
          <cell r="E351">
            <v>325677</v>
          </cell>
          <cell r="F351" t="str">
            <v>MEJORAMIENTO Y AMPLIACION DE LOS SERVICIOS EDUCATIVOS DE LA I.E. SAGRADO CORAZON DE JESUS, CASERIO LA HUAYLLA DISTRITO DE CELENDIN,, PROVINCIA DE CELENDIN - CAJAMARCA</v>
          </cell>
          <cell r="G351">
            <v>76596.26999999996</v>
          </cell>
          <cell r="H351">
            <v>0.7869971619465749</v>
          </cell>
          <cell r="I351" t="str">
            <v>NO</v>
          </cell>
          <cell r="J351" t="str">
            <v>SI</v>
          </cell>
          <cell r="K351" t="str">
            <v>En plena ejecución</v>
          </cell>
          <cell r="L351">
            <v>74773.07</v>
          </cell>
          <cell r="M351">
            <v>0</v>
          </cell>
          <cell r="N351">
            <v>1</v>
          </cell>
        </row>
        <row r="352">
          <cell r="E352">
            <v>331398</v>
          </cell>
          <cell r="F352" t="str">
            <v>CREACION DEL SISTEMA DE AGUA POTABLE EN EL CASERIO POYUNTECUCHO, DISTRITO CELENDIN, PROVINCIA DE CELENDIN - CAJAMARCA</v>
          </cell>
          <cell r="G352">
            <v>74581.56000000003</v>
          </cell>
          <cell r="H352">
            <v>0.7478234675414374</v>
          </cell>
          <cell r="I352" t="str">
            <v>NO</v>
          </cell>
          <cell r="J352" t="str">
            <v>SI</v>
          </cell>
          <cell r="K352" t="str">
            <v>En plena ejecución</v>
          </cell>
          <cell r="L352">
            <v>74581.56000000003</v>
          </cell>
          <cell r="M352">
            <v>0</v>
          </cell>
          <cell r="N352">
            <v>1</v>
          </cell>
        </row>
        <row r="353">
          <cell r="E353">
            <v>190460</v>
          </cell>
          <cell r="F353" t="str">
            <v>MEJORAMIENTO DEL SISTEMA DE RIEGO HUASMÍN – EL BALCÓN, EN EL DISTRITO DE HUASMÍN, PROVINCIA DE CELENDÍN - CAJAMARCA</v>
          </cell>
          <cell r="G353">
            <v>1184579.25</v>
          </cell>
          <cell r="H353">
            <v>0.7528631635738207</v>
          </cell>
          <cell r="I353" t="str">
            <v>NO</v>
          </cell>
          <cell r="J353" t="str">
            <v>SI</v>
          </cell>
          <cell r="K353" t="str">
            <v>En plena ejecución</v>
          </cell>
          <cell r="L353">
            <v>1184579.25</v>
          </cell>
          <cell r="M353">
            <v>0</v>
          </cell>
          <cell r="N353">
            <v>1</v>
          </cell>
        </row>
        <row r="354">
          <cell r="E354">
            <v>289569</v>
          </cell>
          <cell r="F354" t="str">
            <v>INSTALACION DEL SISTEMA DE AGUA POTABLE DEL CASERIO CATALINA- SECTOR BUENA VISTA, DISTRITO DE MIGUEL IGLESIAS - CELENDIN - CAJAMARCA</v>
          </cell>
          <cell r="G354">
            <v>61307.57999999999</v>
          </cell>
          <cell r="H354">
            <v>0.7602375396326645</v>
          </cell>
          <cell r="I354" t="str">
            <v>NO</v>
          </cell>
          <cell r="J354" t="str">
            <v>SI</v>
          </cell>
          <cell r="K354" t="str">
            <v>En plena ejecución</v>
          </cell>
          <cell r="L354">
            <v>61307.57999999999</v>
          </cell>
          <cell r="M354">
            <v>0</v>
          </cell>
          <cell r="N354">
            <v>1</v>
          </cell>
        </row>
        <row r="355">
          <cell r="E355">
            <v>146862</v>
          </cell>
          <cell r="F355" t="str">
            <v>CONSTRUCCION DEL COMPLEJO DEPORTIVO EN LA I.E. N 82427 - BARRIO MIRAFLORES - LA VICTORIA ., DISTRITO DE SUCRE - CELENDIN - CAJAMARCA</v>
          </cell>
          <cell r="G355">
            <v>66327.54000000001</v>
          </cell>
          <cell r="H355">
            <v>0.6683623</v>
          </cell>
          <cell r="I355" t="str">
            <v>NO</v>
          </cell>
          <cell r="J355" t="str">
            <v>SI</v>
          </cell>
          <cell r="K355" t="str">
            <v>En plena ejecución</v>
          </cell>
          <cell r="L355">
            <v>66327.54000000001</v>
          </cell>
          <cell r="M355">
            <v>0</v>
          </cell>
          <cell r="N355">
            <v>1</v>
          </cell>
        </row>
        <row r="356">
          <cell r="E356">
            <v>201742</v>
          </cell>
          <cell r="F356" t="str">
            <v>INSTALACION DE PAVIMENT0  Y VEREDAS DEL JR MICAELA BASTIDAS, JR GREGORIO MALCA, JR 28 DE JULIO, JR TUPAC AMARU, JR WENSESLAO, JR AMAZONAS -, DISTRITO DE CHADIN - CHOTA - CAJAMARCA</v>
          </cell>
          <cell r="G356">
            <v>307735.39000000013</v>
          </cell>
          <cell r="H356">
            <v>0.8140701228354884</v>
          </cell>
          <cell r="I356" t="str">
            <v>NO</v>
          </cell>
          <cell r="J356" t="str">
            <v>SI</v>
          </cell>
          <cell r="K356" t="str">
            <v>En plena ejecución</v>
          </cell>
          <cell r="L356">
            <v>309035.39000000013</v>
          </cell>
          <cell r="M356">
            <v>0</v>
          </cell>
          <cell r="N356">
            <v>1</v>
          </cell>
        </row>
        <row r="357">
          <cell r="E357">
            <v>317384</v>
          </cell>
          <cell r="F357" t="str">
            <v>MEJORAMIENTO Y AMPLIACION DEL SERVICIO DE AGUA POTABLE Y SANEAMIENTO BASICO DE LOS CASERIOS SANTA ROSA, LIMACHE Y LOMA GRANDE, DISTRITO CHADIN, PROVINCIA DE CHOTA - CAJAMARCA</v>
          </cell>
          <cell r="G357">
            <v>1625656.4299999997</v>
          </cell>
          <cell r="H357">
            <v>0.662761008649465</v>
          </cell>
          <cell r="I357" t="str">
            <v>NO</v>
          </cell>
          <cell r="J357" t="str">
            <v>SI</v>
          </cell>
          <cell r="K357" t="str">
            <v>En plena ejecución</v>
          </cell>
          <cell r="L357">
            <v>1625656.4299999997</v>
          </cell>
          <cell r="M357">
            <v>0</v>
          </cell>
          <cell r="N357">
            <v>1</v>
          </cell>
        </row>
        <row r="358">
          <cell r="E358">
            <v>244450</v>
          </cell>
          <cell r="F358" t="str">
            <v>MEJORAMIENTO DE LAS CONDICIONES DE  SERVICIO EDUCATIVO EN LA INSTITUCION EDUCATIVA PRIMARIA N° 101089 ALTO MASINTRANCA, DISTRITO DE CHALAMARCA - CHOTA - CAJAMARCA</v>
          </cell>
          <cell r="G358">
            <v>102325.56</v>
          </cell>
          <cell r="H358">
            <v>0.7814361640525515</v>
          </cell>
          <cell r="I358" t="str">
            <v>NO</v>
          </cell>
          <cell r="J358" t="str">
            <v>SI</v>
          </cell>
          <cell r="K358" t="str">
            <v>En plena ejecución</v>
          </cell>
          <cell r="L358">
            <v>7052.559999999998</v>
          </cell>
          <cell r="M358">
            <v>0</v>
          </cell>
          <cell r="N358">
            <v>1</v>
          </cell>
        </row>
        <row r="359">
          <cell r="E359">
            <v>189065</v>
          </cell>
          <cell r="F359" t="str">
            <v>CREACION DE PAVIMENTO RIGIDO Y VEREDAS DE LAS CALLES DE LA CIUDAD DE CHIGUIRIP, DISTRITO DE CHIGUIRIP, PROVINCIA DE CHOTA - CAJAMARCA</v>
          </cell>
          <cell r="G359">
            <v>1356902.1400000001</v>
          </cell>
          <cell r="H359">
            <v>0.6915454975152096</v>
          </cell>
          <cell r="I359" t="str">
            <v>NO</v>
          </cell>
          <cell r="J359" t="str">
            <v>SI</v>
          </cell>
          <cell r="K359" t="str">
            <v>En plena ejecución</v>
          </cell>
          <cell r="L359">
            <v>1356902.1400000001</v>
          </cell>
          <cell r="M359">
            <v>0</v>
          </cell>
          <cell r="N359">
            <v>1</v>
          </cell>
        </row>
        <row r="360">
          <cell r="E360">
            <v>238083</v>
          </cell>
          <cell r="F360" t="str">
            <v>MEJORAMIENTO Y AMPLIACION DEL SISTEMA DE AGUA POTABLE Y SANEAMIENTO EN 10 CASERIOS DEL DISTRITO DE CHOROPAMPA, PROVINCIA DE CHOTA - CAJAMARCA</v>
          </cell>
          <cell r="G360">
            <v>490847.9400000004</v>
          </cell>
          <cell r="H360">
            <v>0.8939219530925164</v>
          </cell>
          <cell r="I360" t="str">
            <v>NO</v>
          </cell>
          <cell r="J360" t="str">
            <v>SI</v>
          </cell>
          <cell r="K360" t="str">
            <v>En plena ejecución</v>
          </cell>
          <cell r="L360">
            <v>490847.9400000004</v>
          </cell>
          <cell r="M360">
            <v>0</v>
          </cell>
          <cell r="N360">
            <v>1</v>
          </cell>
        </row>
        <row r="361">
          <cell r="E361">
            <v>212914</v>
          </cell>
          <cell r="F361" t="str">
            <v>CREACION DE PAVIMENTO Y VEREDAS DEL JIRON ANAXIMANDRO VEGA CUADRA 10, DISTRITO DE CHOTA, PROVINCIA DE CHOTA - CAJAMARCA</v>
          </cell>
          <cell r="G361">
            <v>131439.74</v>
          </cell>
          <cell r="H361">
            <v>0.7223701164719231</v>
          </cell>
          <cell r="I361" t="str">
            <v>NO</v>
          </cell>
          <cell r="J361" t="str">
            <v>NO</v>
          </cell>
          <cell r="K361" t="str">
            <v>Ejecutado</v>
          </cell>
          <cell r="L361">
            <v>131439.74</v>
          </cell>
          <cell r="M361">
            <v>0</v>
          </cell>
          <cell r="N361">
            <v>0</v>
          </cell>
        </row>
        <row r="362">
          <cell r="E362">
            <v>213236</v>
          </cell>
          <cell r="F362" t="str">
            <v>MEJORAMIENTO Y AMPLIACION DEL SISTEMA DE AGUA POTABLE Y SANEAMIENTO EN LOS SECTORES 1, 2, 3, 4, CENTRO DE CABRACANCHA E IRACA GRANDE, DISTRITO DE CHOTA, PROVINCIA DE CHOTA - CAJAMARCA</v>
          </cell>
          <cell r="G362">
            <v>3593869.76</v>
          </cell>
          <cell r="H362">
            <v>0.6394815100408952</v>
          </cell>
          <cell r="I362" t="str">
            <v>NO</v>
          </cell>
          <cell r="J362" t="str">
            <v>SI</v>
          </cell>
          <cell r="K362" t="str">
            <v>En plena ejecución</v>
          </cell>
          <cell r="L362">
            <v>3593869.76</v>
          </cell>
          <cell r="M362">
            <v>0</v>
          </cell>
          <cell r="N362">
            <v>1</v>
          </cell>
        </row>
        <row r="363">
          <cell r="E363">
            <v>274559</v>
          </cell>
          <cell r="F363" t="str">
            <v>REHABILITACION DE PISTAS, VEREDAS Y CREACION DE CUNETAS EN LOS JIRONES 27 DE NOVIEMBRE CUADRAS 01, 02, 03, 04, Y 05, 30 DE AGOSTO CUADRAS 04, 06, Y 07, GREGORIO MALCA CUADRAS 04, 05, 06 Y 07, EXEQUIEL MONTOYA CUADRA 02, CAJAMARCA CUADRA 04, CORONEL BECERRA CUADRA 01, PONCIANO VIGIL CUADRA 04, ANAXIMANDR VEGA CUADRA 05 Y JOSE OSORES CUADRA 05, DISTRITO DE CHOTA, PROVINCIA DE CHOTA - CAJAMARCA</v>
          </cell>
          <cell r="G363">
            <v>171851.8899999999</v>
          </cell>
          <cell r="H363">
            <v>0.8606535170333046</v>
          </cell>
          <cell r="I363" t="str">
            <v>NO</v>
          </cell>
          <cell r="J363" t="str">
            <v>NO</v>
          </cell>
          <cell r="K363" t="str">
            <v>Ejecutado</v>
          </cell>
          <cell r="L363">
            <v>171851.8899999999</v>
          </cell>
          <cell r="M363">
            <v>0</v>
          </cell>
          <cell r="N363">
            <v>0</v>
          </cell>
        </row>
        <row r="364">
          <cell r="E364">
            <v>318510</v>
          </cell>
          <cell r="F364" t="str">
            <v>MEJORAMIENTO DEL CAMINO VECINAL DEL C.P. COLPA HUACARIZ- COLPA  MATARA, DISTRITO DE CHOTA, PROVINCIA DE CHOTA - CAJAMARCA</v>
          </cell>
          <cell r="G364">
            <v>63847.94</v>
          </cell>
          <cell r="H364">
            <v>0.62902493335016</v>
          </cell>
          <cell r="I364" t="str">
            <v>NO</v>
          </cell>
          <cell r="J364" t="str">
            <v>NO</v>
          </cell>
          <cell r="K364" t="str">
            <v>Ejecutado</v>
          </cell>
          <cell r="L364">
            <v>63843.94</v>
          </cell>
          <cell r="M364">
            <v>0</v>
          </cell>
          <cell r="N364">
            <v>0</v>
          </cell>
        </row>
        <row r="365">
          <cell r="E365">
            <v>325589</v>
          </cell>
          <cell r="F365" t="str">
            <v>MEJORAMIENTO DEL SERVICIO DE TRANSITABILIDAD HACIA EL NUEVO HOSPITAL DEL SEGURO, SECTOR PINGOBAMBA DISTRITO DE CHOTA,, PROVINCIA DE CHOTA - CAJAMARCA</v>
          </cell>
          <cell r="G365">
            <v>111796.47999999998</v>
          </cell>
          <cell r="H365">
            <v>0.5854422306313105</v>
          </cell>
          <cell r="I365" t="str">
            <v>NO</v>
          </cell>
          <cell r="J365" t="str">
            <v>NO</v>
          </cell>
          <cell r="K365" t="str">
            <v>Ejecutado</v>
          </cell>
          <cell r="L365">
            <v>111796.47999999998</v>
          </cell>
          <cell r="M365">
            <v>0</v>
          </cell>
          <cell r="N365">
            <v>0</v>
          </cell>
        </row>
        <row r="366">
          <cell r="E366">
            <v>251078</v>
          </cell>
          <cell r="F366" t="str">
            <v>MEJORAMIENTO DEL CANAL DE RIEGO DE LAS COMUNIDADES DE OJO DE AGUA - LA PÚCARA, DISTRITO DE CONCHAN - CHOTA - CAJAMARCA</v>
          </cell>
          <cell r="G366">
            <v>565765.6700000004</v>
          </cell>
          <cell r="H366">
            <v>0.8484947293760341</v>
          </cell>
          <cell r="I366" t="str">
            <v>NO</v>
          </cell>
          <cell r="J366" t="str">
            <v>SI</v>
          </cell>
          <cell r="K366" t="str">
            <v>En plena ejecución</v>
          </cell>
          <cell r="L366">
            <v>565765.6700000004</v>
          </cell>
          <cell r="M366">
            <v>0</v>
          </cell>
          <cell r="N366">
            <v>1</v>
          </cell>
        </row>
        <row r="367">
          <cell r="E367">
            <v>317372</v>
          </cell>
          <cell r="F367" t="str">
            <v>MEJORAMIENTO DEL SERVICIO DE TRANSITABILIDAD DE LA TROCHA CARROZABLE TRAMO HUAMBOS – EL ANTIVO, DISTRITO DE HUAMBOS - CHOTA - CAJAMARCA</v>
          </cell>
          <cell r="G367">
            <v>264858.54999999993</v>
          </cell>
          <cell r="H367">
            <v>0.7775619741801166</v>
          </cell>
          <cell r="I367" t="str">
            <v>NO</v>
          </cell>
          <cell r="J367" t="str">
            <v>SI</v>
          </cell>
          <cell r="K367" t="str">
            <v>En plena ejecución</v>
          </cell>
          <cell r="L367">
            <v>264858.54999999993</v>
          </cell>
          <cell r="M367">
            <v>0</v>
          </cell>
          <cell r="N367">
            <v>1</v>
          </cell>
        </row>
        <row r="368">
          <cell r="E368">
            <v>268113</v>
          </cell>
          <cell r="F368" t="str">
            <v>MEJORAMIENTO Y CREACION DEL SERVICIO DE AGUA DEL SISTEMA DE RIEGO DEL CANAL OLMOS, DISTRITO DE LAJAS - CHOTA - CAJAMARCA</v>
          </cell>
          <cell r="G368">
            <v>1543785.2899999996</v>
          </cell>
          <cell r="H368">
            <v>0.6058972793151226</v>
          </cell>
          <cell r="I368" t="str">
            <v>NO</v>
          </cell>
          <cell r="J368" t="str">
            <v>SI</v>
          </cell>
          <cell r="K368" t="str">
            <v>En plena ejecución</v>
          </cell>
          <cell r="L368">
            <v>1543785.2899999996</v>
          </cell>
          <cell r="M368">
            <v>0</v>
          </cell>
          <cell r="N368">
            <v>1</v>
          </cell>
        </row>
        <row r="369">
          <cell r="E369">
            <v>84100</v>
          </cell>
          <cell r="F369" t="str">
            <v>INSTALACION SERVICIO DE AGUA POTABLE Y SANEAMIENTO - CASERIOS DEL DISTRITO DE LLAMA, PROVINCIA DE CHOTA - CAJAMARCA</v>
          </cell>
          <cell r="G369">
            <v>1473422.8399999999</v>
          </cell>
          <cell r="H369">
            <v>0.8089582499002693</v>
          </cell>
          <cell r="I369" t="str">
            <v>NO</v>
          </cell>
          <cell r="J369" t="str">
            <v>SI</v>
          </cell>
          <cell r="K369" t="str">
            <v>En plena ejecución</v>
          </cell>
          <cell r="L369">
            <v>1473422.8399999999</v>
          </cell>
          <cell r="M369">
            <v>0</v>
          </cell>
          <cell r="N369">
            <v>1</v>
          </cell>
        </row>
        <row r="370">
          <cell r="E370">
            <v>232270</v>
          </cell>
          <cell r="F370" t="str">
            <v>MEJORAMIENTO Y AMPLIACION DE LA INSTITUCION EDUCATIVA 7 DE JUNIO DEL CASERIO SANTA CATALINA, DISTRITO DE CUPISNIQUE - CONTUMAZA - CAJAMARCA</v>
          </cell>
          <cell r="G370">
            <v>1859742.5299999998</v>
          </cell>
          <cell r="H370">
            <v>0.5518736485598918</v>
          </cell>
          <cell r="I370" t="str">
            <v>NO</v>
          </cell>
          <cell r="J370" t="str">
            <v>SI</v>
          </cell>
          <cell r="K370" t="str">
            <v>En plena ejecución</v>
          </cell>
          <cell r="L370">
            <v>1859742.5299999998</v>
          </cell>
          <cell r="M370">
            <v>0</v>
          </cell>
          <cell r="N370">
            <v>1</v>
          </cell>
        </row>
        <row r="371">
          <cell r="E371">
            <v>212991</v>
          </cell>
          <cell r="F371" t="str">
            <v>MEJORAMIENTO Y AMPLIACION DE LOS SERVICIOS DE EDUCACION, INICIAL PRIMARIA Y SECUNDARIA EN EL CENTRO POBLADO CHIPLE, DISTRITO CALLAYUC, PROVINCIA DE CUTERVO - CAJAMARCA</v>
          </cell>
          <cell r="G371">
            <v>1246477.8199999998</v>
          </cell>
          <cell r="H371">
            <v>0.7141110507391387</v>
          </cell>
          <cell r="I371" t="str">
            <v>NO</v>
          </cell>
          <cell r="J371" t="str">
            <v>SI</v>
          </cell>
          <cell r="K371" t="str">
            <v>En plena ejecución</v>
          </cell>
          <cell r="L371">
            <v>1246477.8199999998</v>
          </cell>
          <cell r="M371">
            <v>0</v>
          </cell>
          <cell r="N371">
            <v>1</v>
          </cell>
        </row>
        <row r="372">
          <cell r="E372">
            <v>236833</v>
          </cell>
          <cell r="F372" t="str">
            <v>MEJORAMIENTO Y AMPLIACION DE LOS SERVICIOS EDUCATIVOS DE LA INSTITUCION EDUCATIVA SECUNDARIA AMAUTA DISTRITO CALLAYUC, PROVINCIA DE CUTERVO - CAJAMARCA</v>
          </cell>
          <cell r="G372">
            <v>392640.8099999996</v>
          </cell>
          <cell r="H372">
            <v>0.8528697318510305</v>
          </cell>
          <cell r="I372" t="str">
            <v>NO</v>
          </cell>
          <cell r="J372" t="str">
            <v>SI</v>
          </cell>
          <cell r="K372" t="str">
            <v>En plena ejecución</v>
          </cell>
          <cell r="L372">
            <v>392640.8099999996</v>
          </cell>
          <cell r="M372">
            <v>0</v>
          </cell>
          <cell r="N372">
            <v>1</v>
          </cell>
        </row>
        <row r="373">
          <cell r="E373">
            <v>317150</v>
          </cell>
          <cell r="F373" t="str">
            <v>MEJORAMIENTO DE LOS SERVICIOS DE EDUCACIÓN SECUNDARIA DIVINO MAESTRO DEL CENTRO POBLADO HUABAL, DISTRITO CALLAYUC, PROVINCIA DE CUTERVO - CAJAMARCA</v>
          </cell>
          <cell r="G373">
            <v>1020010.9900000002</v>
          </cell>
          <cell r="H373">
            <v>0.6000000807834269</v>
          </cell>
          <cell r="I373" t="str">
            <v>NO</v>
          </cell>
          <cell r="J373" t="str">
            <v>SI</v>
          </cell>
          <cell r="K373" t="str">
            <v>En plena ejecución</v>
          </cell>
          <cell r="L373">
            <v>1020010.9900000002</v>
          </cell>
          <cell r="M373">
            <v>0</v>
          </cell>
          <cell r="N373">
            <v>1</v>
          </cell>
        </row>
        <row r="374">
          <cell r="E374">
            <v>236429</v>
          </cell>
          <cell r="F374" t="str">
            <v>AMPLIACION Y MEJORAMIENTO DEL SERVICIO DE AGUA POTABLE Y ALCANTARILLADO EN LA LOCALIDAD DE SAN PABLO DEL DISTRITO CHOROS, PROVINCIA DE CUTERVO - CAJAMARCA</v>
          </cell>
          <cell r="G374">
            <v>72103.04999999999</v>
          </cell>
          <cell r="H374">
            <v>0.8531340758690714</v>
          </cell>
          <cell r="I374" t="str">
            <v>NO</v>
          </cell>
          <cell r="J374" t="str">
            <v>SI</v>
          </cell>
          <cell r="K374" t="str">
            <v>En plena ejecución</v>
          </cell>
          <cell r="L374">
            <v>72103.04999999999</v>
          </cell>
          <cell r="M374">
            <v>0</v>
          </cell>
          <cell r="N374">
            <v>1</v>
          </cell>
        </row>
        <row r="375">
          <cell r="E375">
            <v>95280</v>
          </cell>
          <cell r="F375" t="str">
            <v>MEJORAMIENTO DE LA COMPETITIVIDAD EN LA CADENA PRODUCTIVA DE LA LECHE EN EL DISTRITO DE CUTERVO, PROVINCIA DE CUTERVO - CAJAMARCA</v>
          </cell>
          <cell r="G375">
            <v>148619.26</v>
          </cell>
          <cell r="H375">
            <v>0.8315739034714659</v>
          </cell>
          <cell r="I375" t="str">
            <v>NO</v>
          </cell>
          <cell r="J375" t="str">
            <v>NO</v>
          </cell>
          <cell r="K375" t="str">
            <v>Ejecutado</v>
          </cell>
          <cell r="L375">
            <v>148619.26</v>
          </cell>
          <cell r="M375">
            <v>0</v>
          </cell>
          <cell r="N375">
            <v>0</v>
          </cell>
        </row>
        <row r="376">
          <cell r="E376">
            <v>211083</v>
          </cell>
          <cell r="F376" t="str">
            <v>CREACION DE PISTAS Y VEREDAS EN JR 24 DE JUNIO, ACHO, STA ELENA, M.RIVERA, T. SALAZAR, LOS SAUCES, PSJ A. QUISPILAYA, H. ZEVALLOS, LA MERCED, SAN JUAN Y PSJ 4 DE LA CIUDAD DE CUTERVO, DISTRITO CUTERVO, PROVINCIA DE CUTERVO - CAJAMARCA</v>
          </cell>
          <cell r="G376">
            <v>810051.2800000003</v>
          </cell>
          <cell r="H376">
            <v>0.8343569697217655</v>
          </cell>
          <cell r="I376" t="str">
            <v>NO</v>
          </cell>
          <cell r="J376" t="str">
            <v>SI</v>
          </cell>
          <cell r="K376" t="str">
            <v>En plena ejecución</v>
          </cell>
          <cell r="L376">
            <v>810051.2800000003</v>
          </cell>
          <cell r="M376">
            <v>0</v>
          </cell>
          <cell r="N376">
            <v>1</v>
          </cell>
        </row>
        <row r="377">
          <cell r="E377">
            <v>217727</v>
          </cell>
          <cell r="F377" t="str">
            <v>MEJORAMIENTO DE LOS SERVICIOS DE EDUCACION SECUNDARIA EN LA I. E. GERARDO GUERRERO GUEVARA DEL C.P. RAMBRAN, DISTRITO CUTERVO, PROVINCIA DE CUTERVO - CAJAMARCA</v>
          </cell>
          <cell r="G377">
            <v>27745.880000000005</v>
          </cell>
          <cell r="H377">
            <v>0.8974752401966787</v>
          </cell>
          <cell r="I377" t="str">
            <v>NO</v>
          </cell>
          <cell r="J377" t="str">
            <v>SI</v>
          </cell>
          <cell r="K377" t="str">
            <v>Ejecutado</v>
          </cell>
          <cell r="L377">
            <v>27745.880000000005</v>
          </cell>
          <cell r="M377">
            <v>0</v>
          </cell>
          <cell r="N377">
            <v>0</v>
          </cell>
        </row>
        <row r="378">
          <cell r="E378">
            <v>245080</v>
          </cell>
          <cell r="F378" t="str">
            <v> INSTALACION DE LOS SERVICIOS DE AGUA POTABLE Y LETRINIZACION EN LA COMUNIDAD VALLE EL REJO, DISTRITO CUTERVO, PROVINCIA DE CUTERVO - CAJAMARCA</v>
          </cell>
          <cell r="G378">
            <v>86446.38</v>
          </cell>
          <cell r="H378">
            <v>0.8961723202815334</v>
          </cell>
          <cell r="I378" t="str">
            <v>NO</v>
          </cell>
          <cell r="J378" t="str">
            <v>NO</v>
          </cell>
          <cell r="K378" t="str">
            <v>Ejecutado</v>
          </cell>
          <cell r="L378">
            <v>15954.380000000005</v>
          </cell>
          <cell r="M378">
            <v>0</v>
          </cell>
          <cell r="N378">
            <v>0</v>
          </cell>
        </row>
        <row r="379">
          <cell r="E379">
            <v>313950</v>
          </cell>
          <cell r="F379" t="str">
            <v>INSTALACION DE LOS SERVICIOS TURISTICOS EN LAS TORRES DE REJOPAMPA, CENTRO POBLADO DE REJOPAMPA, DISTRITO CUTERVO, PROVINCIA DE CUTERVO - CAJAMARCA</v>
          </cell>
          <cell r="G379">
            <v>20657.100000000006</v>
          </cell>
          <cell r="H379">
            <v>0.8930921631454237</v>
          </cell>
          <cell r="I379" t="str">
            <v>NO</v>
          </cell>
          <cell r="J379" t="str">
            <v>SI</v>
          </cell>
          <cell r="K379" t="str">
            <v>En plena ejecución</v>
          </cell>
          <cell r="L379">
            <v>192.10000000000582</v>
          </cell>
          <cell r="M379">
            <v>0</v>
          </cell>
          <cell r="N379">
            <v>1</v>
          </cell>
        </row>
        <row r="380">
          <cell r="E380">
            <v>219688</v>
          </cell>
          <cell r="F380" t="str">
            <v>INSTALACION DEL SISTEMA DE ALCANTARILLADO EN LA LOCALIDAD DE PANAMA, DISTRITO PIMPINGOS, PROVINCIA DE CUTERVO - CAJAMARCA</v>
          </cell>
          <cell r="G380">
            <v>105990.79000000004</v>
          </cell>
          <cell r="H380">
            <v>0.8980404244818979</v>
          </cell>
          <cell r="I380" t="str">
            <v>NO</v>
          </cell>
          <cell r="J380" t="str">
            <v>SI</v>
          </cell>
          <cell r="K380" t="str">
            <v>En plena ejecución</v>
          </cell>
          <cell r="L380">
            <v>105990.79000000004</v>
          </cell>
          <cell r="M380">
            <v>0</v>
          </cell>
          <cell r="N380">
            <v>1</v>
          </cell>
        </row>
        <row r="381">
          <cell r="E381">
            <v>243913</v>
          </cell>
          <cell r="F381" t="str">
            <v>MEJORAMIENTO E INSTALACION DE LOS SERVICIOS DE AGUA POTABLE, ALCANTARILLADO Y TRATAMIENTO DE AGUAS RESIDUALES DEL CENTRO POBLADO DE CONDORHUASI, DISTRITO PIMPINGOS, PROVINCIA DE CUTERVO - CAJAMARCA</v>
          </cell>
          <cell r="G381">
            <v>644850.8400000001</v>
          </cell>
          <cell r="H381">
            <v>0.5363083232910677</v>
          </cell>
          <cell r="I381" t="str">
            <v>NO</v>
          </cell>
          <cell r="J381" t="str">
            <v>SI</v>
          </cell>
          <cell r="K381" t="str">
            <v>En plena ejecución</v>
          </cell>
          <cell r="L381">
            <v>644850.8400000001</v>
          </cell>
          <cell r="M381">
            <v>0</v>
          </cell>
          <cell r="N381">
            <v>1</v>
          </cell>
        </row>
        <row r="382">
          <cell r="E382">
            <v>208251</v>
          </cell>
          <cell r="F382" t="str">
            <v>MEJORAMIENTO DE LA INSTITUCIÓN EDUCATIVA  PRIMARIA Nº 10328 LAS PALMAS, DISTRITO DE QUEROCOTILLO - CUTERVO - CAJAMARCA</v>
          </cell>
          <cell r="G382">
            <v>65525.62000000005</v>
          </cell>
          <cell r="H382">
            <v>0.8371227345204737</v>
          </cell>
          <cell r="I382" t="str">
            <v>NO</v>
          </cell>
          <cell r="J382" t="str">
            <v>SI</v>
          </cell>
          <cell r="K382" t="str">
            <v>En plena ejecución</v>
          </cell>
          <cell r="L382">
            <v>65525.62000000005</v>
          </cell>
          <cell r="M382">
            <v>0</v>
          </cell>
          <cell r="N382">
            <v>1</v>
          </cell>
        </row>
        <row r="383">
          <cell r="E383">
            <v>289022</v>
          </cell>
          <cell r="F383" t="str">
            <v>MEJORAMIENTO E IMPLEMENTACION DE LA I.E.P 10745 EN EL CASERIO HUANCAS, DISTRITO DE QUEROCOTILLO - CUTERVO - CAJAMARCA</v>
          </cell>
          <cell r="G383">
            <v>323631.70000000007</v>
          </cell>
          <cell r="H383">
            <v>0.697570998486676</v>
          </cell>
          <cell r="I383" t="str">
            <v>NO</v>
          </cell>
          <cell r="J383" t="str">
            <v>SI</v>
          </cell>
          <cell r="K383" t="str">
            <v>En plena ejecución</v>
          </cell>
          <cell r="L383">
            <v>323631.70000000007</v>
          </cell>
          <cell r="M383">
            <v>0</v>
          </cell>
          <cell r="N383">
            <v>1</v>
          </cell>
        </row>
        <row r="384">
          <cell r="E384">
            <v>312346</v>
          </cell>
          <cell r="F384" t="str">
            <v>CREACION DE LA INFRAESTRUCTURA Y EQUIPAMIENTO DE LA I.E.S SANTA ROSA DEL C.P SANTA ROSA, DISTRITO DE QUEROCOTILLO - CUTERVO - CAJAMARCA</v>
          </cell>
          <cell r="G384">
            <v>1636434.27</v>
          </cell>
          <cell r="H384">
            <v>0.5999997932088192</v>
          </cell>
          <cell r="I384" t="str">
            <v>NO</v>
          </cell>
          <cell r="J384" t="str">
            <v>SI</v>
          </cell>
          <cell r="K384" t="str">
            <v>En plena ejecución</v>
          </cell>
          <cell r="L384">
            <v>1636434.27</v>
          </cell>
          <cell r="M384">
            <v>0</v>
          </cell>
          <cell r="N384">
            <v>1</v>
          </cell>
        </row>
        <row r="385">
          <cell r="E385">
            <v>317465</v>
          </cell>
          <cell r="F385" t="str">
            <v>MEJORAMIENTO DE LOS SERVICIOS DE EDUCACIÓN SECUNDARIA EN LA I.E. RICARDO PALMA SORIANO DE LA LOCALIDAD DE BARBASCO, DISTRITO DE QUEROCOTILLO - CUTERVO - CAJAMARCA</v>
          </cell>
          <cell r="G385">
            <v>931621.5499999998</v>
          </cell>
          <cell r="H385">
            <v>0.5999999441833358</v>
          </cell>
          <cell r="I385" t="str">
            <v>NO</v>
          </cell>
          <cell r="J385" t="str">
            <v>SI</v>
          </cell>
          <cell r="K385" t="str">
            <v>En plena ejecución</v>
          </cell>
          <cell r="L385">
            <v>931621.5499999998</v>
          </cell>
          <cell r="M385">
            <v>0</v>
          </cell>
          <cell r="N385">
            <v>1</v>
          </cell>
        </row>
        <row r="386">
          <cell r="E386">
            <v>329135</v>
          </cell>
          <cell r="F386" t="str">
            <v>MEJORAMIENTO, AMPLIACION DEL SERVICIO DE AGUA POTABLE E INSTALACIÓN DE LETRINAS EN LAS LOCALIDADES DE NUEVO PROGRESO Y LASADA, DISTRITO DE SAN JUAN DE CUTERVO - CUTERVO - CAJAMARCA</v>
          </cell>
          <cell r="G386">
            <v>114071.18999999997</v>
          </cell>
          <cell r="H386">
            <v>0.6052153460853411</v>
          </cell>
          <cell r="I386" t="str">
            <v>NO</v>
          </cell>
          <cell r="J386" t="str">
            <v>SI</v>
          </cell>
          <cell r="K386" t="str">
            <v>En plena ejecución</v>
          </cell>
          <cell r="L386">
            <v>114071.18999999997</v>
          </cell>
          <cell r="M386">
            <v>0</v>
          </cell>
          <cell r="N386">
            <v>1</v>
          </cell>
        </row>
        <row r="387">
          <cell r="E387">
            <v>181397</v>
          </cell>
          <cell r="F387" t="str">
            <v>MEJORAMIENTO Y AMPLIACION DE AGUA Y ALCANTARILLADO EN SANTO DOMINGO DE LA CAPILLA, DISTRITO DE SANTO DOMINGO DE LA CAPILLA - CUTERVO - CAJAMARCA</v>
          </cell>
          <cell r="G387">
            <v>1205662.25</v>
          </cell>
          <cell r="H387">
            <v>0.772445724968824</v>
          </cell>
          <cell r="I387" t="str">
            <v>NO</v>
          </cell>
          <cell r="J387" t="str">
            <v>SI</v>
          </cell>
          <cell r="K387" t="str">
            <v>En plena ejecución</v>
          </cell>
          <cell r="L387">
            <v>3519198.25</v>
          </cell>
          <cell r="M387">
            <v>0</v>
          </cell>
          <cell r="N387">
            <v>1</v>
          </cell>
        </row>
        <row r="388">
          <cell r="E388">
            <v>201089</v>
          </cell>
          <cell r="F388" t="str">
            <v>MEJORAMIENTO DE LA GESTION TURISTICA SOSTENIBLE EN EL AMBITO RURAL DE CUTERVO, DISTRITO DE SANTO DOMINGO DE LA CAPILLA - CUTERVO - CAJAMARCA</v>
          </cell>
          <cell r="G388">
            <v>332549.06000000006</v>
          </cell>
          <cell r="H388">
            <v>0.80974644676242</v>
          </cell>
          <cell r="I388" t="str">
            <v>NO</v>
          </cell>
          <cell r="J388" t="str">
            <v>SI</v>
          </cell>
          <cell r="K388" t="str">
            <v>En plena ejecución</v>
          </cell>
          <cell r="L388">
            <v>332829.06000000006</v>
          </cell>
          <cell r="M388">
            <v>0</v>
          </cell>
          <cell r="N388">
            <v>1</v>
          </cell>
        </row>
        <row r="389">
          <cell r="E389">
            <v>175935</v>
          </cell>
          <cell r="F389" t="str">
            <v>MEJORAMIENTO, AMPLIACION Y EQUIPAMIENTO DE I.E.S.M SAN JOSE OBRERO  DEL CENTRO POBLADO TAMBILLO , DISTRITO DE SANTO TOMAS - CUTERVO - CAJAMARCA</v>
          </cell>
          <cell r="G389">
            <v>1719978.73</v>
          </cell>
          <cell r="H389">
            <v>0.5601462991958953</v>
          </cell>
          <cell r="I389" t="str">
            <v>NO</v>
          </cell>
          <cell r="J389" t="str">
            <v>SI</v>
          </cell>
          <cell r="K389" t="str">
            <v>En plena ejecución</v>
          </cell>
          <cell r="L389">
            <v>1719978.73</v>
          </cell>
          <cell r="M389">
            <v>0</v>
          </cell>
          <cell r="N389">
            <v>1</v>
          </cell>
        </row>
        <row r="390">
          <cell r="E390">
            <v>119758</v>
          </cell>
          <cell r="F390" t="str">
            <v>MEJORAMIENTO, AMPLIACION DE INFRAESTRUCTURA Y EQUIPAMIENTO DE LA I.E. SAN LORENZO DE LA LOCALIDAD DE SOCOTA, DISTRITO DE SOCOTA - CUTERVO - CAJAMARCA</v>
          </cell>
          <cell r="G390">
            <v>332143.75</v>
          </cell>
          <cell r="H390">
            <v>0.8941880375915897</v>
          </cell>
          <cell r="I390" t="str">
            <v>NO</v>
          </cell>
          <cell r="J390" t="str">
            <v>SI</v>
          </cell>
          <cell r="K390" t="str">
            <v>En plena ejecución</v>
          </cell>
          <cell r="L390">
            <v>332143.75</v>
          </cell>
          <cell r="M390">
            <v>0</v>
          </cell>
          <cell r="N390">
            <v>1</v>
          </cell>
        </row>
        <row r="391">
          <cell r="E391">
            <v>231082</v>
          </cell>
          <cell r="F391" t="str">
            <v>AMPLIACION, MEJORAMIENTO DEL SERVICIO EDUCATIVO DE LA I.E. MANUEL PARDO Y LA VALLE, C.P. PAMPA LA RIOJA, DISTRITO DE SOCOTA - CUTERVO - CAJAMARCA</v>
          </cell>
          <cell r="G391">
            <v>1873930.0299999998</v>
          </cell>
          <cell r="H391">
            <v>0.5909927357597604</v>
          </cell>
          <cell r="I391" t="str">
            <v>NO</v>
          </cell>
          <cell r="J391" t="str">
            <v>SI</v>
          </cell>
          <cell r="K391" t="str">
            <v>En plena ejecución</v>
          </cell>
          <cell r="L391">
            <v>1873930.0299999998</v>
          </cell>
          <cell r="M391" t="str">
            <v>EJECUTADO POR CONTRATA. POR CULMINAR II ETAPA.</v>
          </cell>
          <cell r="N391">
            <v>1</v>
          </cell>
        </row>
        <row r="392">
          <cell r="E392">
            <v>231298</v>
          </cell>
          <cell r="F392" t="str">
            <v>MEJORAMIENTO DEL CAMINO VECINAL LAGUNA SHITA, PUQUIO, CUÑANQUE, DISTRITO DE SOCOTA - CUTERVO - CAJAMARCA</v>
          </cell>
          <cell r="G392">
            <v>2242958.63</v>
          </cell>
          <cell r="H392">
            <v>0.6117082259890043</v>
          </cell>
          <cell r="I392" t="str">
            <v>NO</v>
          </cell>
          <cell r="J392" t="str">
            <v>SI</v>
          </cell>
          <cell r="K392" t="str">
            <v>En plena ejecución</v>
          </cell>
          <cell r="L392">
            <v>2242958.63</v>
          </cell>
          <cell r="M392" t="str">
            <v>EJECUTADO POR CONTRATA. POR CULMINAR II ETAPA.</v>
          </cell>
          <cell r="N392">
            <v>1</v>
          </cell>
        </row>
        <row r="393">
          <cell r="E393">
            <v>233368</v>
          </cell>
          <cell r="F393" t="str">
            <v>CREACION DE LA CASA DE LA CULTURA  DEL CENTRO POBLADO CHISIGLE, DISTRITO DE SOCOTA - CUTERVO - CAJAMARCA</v>
          </cell>
          <cell r="G393">
            <v>71153.53000000003</v>
          </cell>
          <cell r="H393">
            <v>0.8576618761278461</v>
          </cell>
          <cell r="I393" t="str">
            <v>NO</v>
          </cell>
          <cell r="J393" t="str">
            <v>SI</v>
          </cell>
          <cell r="K393" t="str">
            <v>En plena ejecución</v>
          </cell>
          <cell r="L393">
            <v>69413.53000000003</v>
          </cell>
          <cell r="M393" t="str">
            <v>PARA EJECUCIÓN DE II ETAPA</v>
          </cell>
          <cell r="N393">
            <v>1</v>
          </cell>
        </row>
        <row r="394">
          <cell r="E394">
            <v>311404</v>
          </cell>
          <cell r="F394" t="str">
            <v>MEJORAMIENTO DEL CENTRO RECREATIVO MUNICIPAL DE LA CIUDAD DE SOCOTA, DISTRITO DE SOCOTA - CUTERVO - CAJAMARCA</v>
          </cell>
          <cell r="G394">
            <v>99421.65000000002</v>
          </cell>
          <cell r="H394">
            <v>0.7594134984645986</v>
          </cell>
          <cell r="I394" t="str">
            <v>NO</v>
          </cell>
          <cell r="J394" t="str">
            <v>SI</v>
          </cell>
          <cell r="K394" t="str">
            <v>En plena ejecución</v>
          </cell>
          <cell r="L394">
            <v>99421.65000000002</v>
          </cell>
          <cell r="M394" t="str">
            <v>CONTINUIDAD DE INVERSIONES</v>
          </cell>
          <cell r="N394">
            <v>1</v>
          </cell>
        </row>
        <row r="395">
          <cell r="E395">
            <v>321658</v>
          </cell>
          <cell r="F395" t="str">
            <v>MEJORAMIENTO DE LA PRODUCTIVIDAD DEL GANADO VACUNO CRIOLLO Y CRIOLLO MEJORADO EN SOCOTA, DISTRITO DE SOCOTA - CUTERVO - CAJAMARCA</v>
          </cell>
          <cell r="G395">
            <v>11229.399999999994</v>
          </cell>
          <cell r="H395">
            <v>0.8907288763642592</v>
          </cell>
          <cell r="I395" t="str">
            <v>NO</v>
          </cell>
          <cell r="J395" t="str">
            <v>SI</v>
          </cell>
          <cell r="K395" t="str">
            <v>En plena ejecución</v>
          </cell>
          <cell r="L395">
            <v>11229.399999999994</v>
          </cell>
          <cell r="M395" t="str">
            <v>EJECUTADO POR ADM. DIRECTA</v>
          </cell>
          <cell r="N395">
            <v>1</v>
          </cell>
        </row>
        <row r="396">
          <cell r="E396">
            <v>87610</v>
          </cell>
          <cell r="F396" t="str">
            <v>MEJORAMIENTO DE LA GESTION INTEGRAL DE RESIDUOS SOLIDOS EN EL DISTRITO DE BAMBAMARCA, PROVINCIA DE HUALGAYOC - CAJAMARCA</v>
          </cell>
          <cell r="G396">
            <v>554853.7300000002</v>
          </cell>
          <cell r="H396">
            <v>0.700449391995175</v>
          </cell>
          <cell r="I396" t="str">
            <v>NO</v>
          </cell>
          <cell r="J396" t="str">
            <v>SI</v>
          </cell>
          <cell r="K396" t="str">
            <v>En plena ejecución</v>
          </cell>
          <cell r="L396">
            <v>554853.7300000002</v>
          </cell>
          <cell r="M396" t="str">
            <v>PARA EJECUCIÓN DE II ETAPA</v>
          </cell>
          <cell r="N396">
            <v>1</v>
          </cell>
        </row>
        <row r="397">
          <cell r="E397">
            <v>184746</v>
          </cell>
          <cell r="F397" t="str">
            <v>CREACION PAVIMENTACION Y MEJORAMIENTO DE LA AVENIDA RICARDO PALMA, TRAMO: HOSPITAL-ISP BAMBAMARCA DISTRITO DE BAMBAMARCA, PROVINCIA DE HUALGAYOC - CAJAMARCA</v>
          </cell>
          <cell r="G397">
            <v>274253.42999999993</v>
          </cell>
          <cell r="H397">
            <v>0.814465743420515</v>
          </cell>
          <cell r="I397" t="str">
            <v>NO</v>
          </cell>
          <cell r="J397" t="str">
            <v>SI</v>
          </cell>
          <cell r="K397" t="str">
            <v>En plena ejecución</v>
          </cell>
          <cell r="L397">
            <v>274253.42999999993</v>
          </cell>
          <cell r="M397" t="str">
            <v>UE RESPONSABLE ES LA PSI - MINAG</v>
          </cell>
          <cell r="N397">
            <v>1</v>
          </cell>
        </row>
        <row r="398">
          <cell r="E398">
            <v>200413</v>
          </cell>
          <cell r="F398" t="str">
            <v>AMPLIACION Y MEJORAMIENTO DE LA I.E. N 82664 DISTRITO DE BAMBAMARCA, PROVINCIA DE HUALGAYOC - CAJAMARCA</v>
          </cell>
          <cell r="G398">
            <v>171501.19999999995</v>
          </cell>
          <cell r="H398">
            <v>0.8973857899567754</v>
          </cell>
          <cell r="I398" t="str">
            <v>NO</v>
          </cell>
          <cell r="J398" t="str">
            <v>SI</v>
          </cell>
          <cell r="K398" t="str">
            <v>En plena ejecución</v>
          </cell>
          <cell r="L398">
            <v>171501.19999999995</v>
          </cell>
          <cell r="M398" t="str">
            <v>EJECUTADO POR CONTRATA. POR CULMINAR II ETAPA.</v>
          </cell>
          <cell r="N398">
            <v>1</v>
          </cell>
        </row>
        <row r="399">
          <cell r="E399">
            <v>215446</v>
          </cell>
          <cell r="F399" t="str">
            <v>AMPLIACION DE REDES DE ALCANTARILLADO DE MAYGASBAMBA ALTO, EN LA CIUDAD DE BAMBAMARCA, DISTRITO DE BAMBAMARCA, PROVINCIA DE HUALGAYOC - CAJAMARCA</v>
          </cell>
          <cell r="G399">
            <v>218415.26</v>
          </cell>
          <cell r="H399">
            <v>0.8555441082112794</v>
          </cell>
          <cell r="I399" t="str">
            <v>NO</v>
          </cell>
          <cell r="J399" t="str">
            <v>SI</v>
          </cell>
          <cell r="K399" t="str">
            <v>En plena ejecución</v>
          </cell>
          <cell r="L399">
            <v>218415.26</v>
          </cell>
          <cell r="M399" t="str">
            <v>EJECUTADO POR CONTRATA. POR CULMINAR II ETAPA.</v>
          </cell>
          <cell r="N399">
            <v>1</v>
          </cell>
        </row>
        <row r="400">
          <cell r="E400">
            <v>225343</v>
          </cell>
          <cell r="F400" t="str">
            <v>CONSTRUCCION DE LA TROCHA CARROZABLE PUENTE LOS SILVAS - CASERO AHIJADERO ALTO, CENTRO POBLADO SAN JUAN DE LA CAMACA, DISTRITO DE BAMBAMARCA, PROVINCIA DE HUALGAYOC - CAJAMARCA</v>
          </cell>
          <cell r="G400">
            <v>75863.33999999997</v>
          </cell>
          <cell r="H400">
            <v>0.844454357155045</v>
          </cell>
          <cell r="I400" t="str">
            <v>NO</v>
          </cell>
          <cell r="J400" t="str">
            <v>SI</v>
          </cell>
          <cell r="K400" t="str">
            <v>En plena ejecución</v>
          </cell>
          <cell r="L400">
            <v>75863.33999999997</v>
          </cell>
          <cell r="M400" t="str">
            <v>EJECUTADO POR CONTRATA. POR CULMINAR II ETAPA.</v>
          </cell>
          <cell r="N400">
            <v>1</v>
          </cell>
        </row>
        <row r="401">
          <cell r="E401">
            <v>231652</v>
          </cell>
          <cell r="F401" t="str">
            <v>MEJORAMIENTO DEL SISTEMA DE AGUA POTABLE E INSTALACION DEL SISTEMA DE ALCANTARILLADO CENTRO POBLADO HUANGAMARCA, DISTRITO DE BAMBAMARCA, PROVINCIA DE HUALGAYOC - CAJAMARCA</v>
          </cell>
          <cell r="G401">
            <v>291852.01</v>
          </cell>
          <cell r="H401">
            <v>0.8601669991724157</v>
          </cell>
          <cell r="I401" t="str">
            <v>NO</v>
          </cell>
          <cell r="J401" t="str">
            <v>SI</v>
          </cell>
          <cell r="K401" t="str">
            <v>En plena ejecución</v>
          </cell>
          <cell r="L401">
            <v>291852.01</v>
          </cell>
          <cell r="M401">
            <v>0</v>
          </cell>
          <cell r="N401">
            <v>1</v>
          </cell>
        </row>
        <row r="402">
          <cell r="E402">
            <v>245203</v>
          </cell>
          <cell r="F402" t="str">
            <v>CONSTRUCCION Y APERTURA DE LA CALLE BAMBAMARCA - PAMPA GRANDE, DISTRITO DE BAMBAMARCA, PROVINCIA DE HUALGAYOC - CAJAMARCA</v>
          </cell>
          <cell r="G402">
            <v>50400</v>
          </cell>
          <cell r="H402">
            <v>0.78125</v>
          </cell>
          <cell r="I402" t="str">
            <v>NO</v>
          </cell>
          <cell r="J402" t="str">
            <v>SI</v>
          </cell>
          <cell r="K402" t="str">
            <v>En plena ejecución</v>
          </cell>
          <cell r="L402">
            <v>50400</v>
          </cell>
          <cell r="M402">
            <v>0</v>
          </cell>
          <cell r="N402">
            <v>1</v>
          </cell>
        </row>
        <row r="403">
          <cell r="E403">
            <v>249989</v>
          </cell>
          <cell r="F403" t="str">
            <v>MEJORAMIENTO DE LOS LOCALES MULTIUSOS DE LOS CASERIOS: SAN ANTONIO ALTO, COLPAPAMPA Y LUCMACUCHO SECTOR 3, C.P. SAN ANTONIO, DISTRITO DE BAMBAMARCA, PROVINCIA DE HUALGAYOC - CAJAMARCA</v>
          </cell>
          <cell r="G403">
            <v>76467.21999999997</v>
          </cell>
          <cell r="H403">
            <v>0.7380516983547597</v>
          </cell>
          <cell r="I403" t="str">
            <v>NO</v>
          </cell>
          <cell r="J403" t="str">
            <v>SI</v>
          </cell>
          <cell r="K403" t="str">
            <v>En plena ejecución</v>
          </cell>
          <cell r="L403">
            <v>76467.21999999997</v>
          </cell>
          <cell r="M403">
            <v>0</v>
          </cell>
          <cell r="N403">
            <v>1</v>
          </cell>
        </row>
        <row r="404">
          <cell r="E404">
            <v>264600</v>
          </cell>
          <cell r="F404" t="str">
            <v>INSTALACION DEL SERVICIO DE AGUA POTABLE DEL CASERIO MACHAYPUNGO BAJO BAJO - SECTOR 1, C.P. SAN ANTONIO, DISTRITO DE BAMBAMARCA, PROVINCIA DE HUALGAYOC - CAJAMARCA</v>
          </cell>
          <cell r="G404">
            <v>63104.79999999999</v>
          </cell>
          <cell r="H404">
            <v>0.8777219759602252</v>
          </cell>
          <cell r="I404" t="str">
            <v>NO</v>
          </cell>
          <cell r="J404" t="str">
            <v>SI</v>
          </cell>
          <cell r="K404" t="str">
            <v>En plena ejecución</v>
          </cell>
          <cell r="L404">
            <v>63104.79999999999</v>
          </cell>
          <cell r="M404">
            <v>0</v>
          </cell>
          <cell r="N404">
            <v>1</v>
          </cell>
        </row>
        <row r="405">
          <cell r="E405">
            <v>266982</v>
          </cell>
          <cell r="F405" t="str">
            <v>AMPLIACION Y MEJORAMIENTO DEL SERVICIO DE AGUA POTABLE E INSTALACION DE UNIDADES BASICAS DE SANEAMIENTO EN EL CASERIO LIRIOPAMPA, C.P. HUANGAMARCA, DISTRITO DE BAMBAMARCA, PROVINCIA DE HUALGAYOC - CAJAMARCA</v>
          </cell>
          <cell r="G405">
            <v>222774.06999999983</v>
          </cell>
          <cell r="H405">
            <v>0.8481096753425956</v>
          </cell>
          <cell r="I405" t="str">
            <v>NO</v>
          </cell>
          <cell r="J405" t="str">
            <v>SI</v>
          </cell>
          <cell r="K405" t="str">
            <v>En plena ejecución</v>
          </cell>
          <cell r="L405">
            <v>222774.06999999983</v>
          </cell>
          <cell r="M405">
            <v>0</v>
          </cell>
          <cell r="N405">
            <v>1</v>
          </cell>
        </row>
        <row r="406">
          <cell r="E406">
            <v>272420</v>
          </cell>
          <cell r="F406" t="str">
            <v>MEJORAMIENTO DEL SERVICIO EDUCATIVO DE LA I.E. PRIMARIA N 101012 OXAPAMPA DEL C.P ATOSHAICO, DISTRITO DE BAMBAMARCA, PROVINCIA DE HUALGAYOC - CAJAMARCA</v>
          </cell>
          <cell r="G406">
            <v>214226.34000000008</v>
          </cell>
          <cell r="H406">
            <v>0.7677061435005473</v>
          </cell>
          <cell r="I406" t="str">
            <v>NO</v>
          </cell>
          <cell r="J406" t="str">
            <v>SI</v>
          </cell>
          <cell r="K406" t="str">
            <v>En plena ejecución</v>
          </cell>
          <cell r="L406">
            <v>229542.77000000002</v>
          </cell>
          <cell r="M406">
            <v>0</v>
          </cell>
          <cell r="N406">
            <v>1</v>
          </cell>
        </row>
        <row r="407">
          <cell r="E407">
            <v>314507</v>
          </cell>
          <cell r="F407" t="str">
            <v>CREACION DE PAVIMENTO RIGIDO EN EL CENTRO DEL PARQUE JUAN HERMOGENES FERNANDEZ DEL CASERIO DE SANTA CRUZ, DISTRITO DE BELLAVISTA - JAEN - CAJAMARCA</v>
          </cell>
          <cell r="G407">
            <v>268935.17000000004</v>
          </cell>
          <cell r="H407">
            <v>0.5018008959519882</v>
          </cell>
          <cell r="I407" t="str">
            <v>NO</v>
          </cell>
          <cell r="J407" t="str">
            <v>SI</v>
          </cell>
          <cell r="K407" t="str">
            <v>En ejecución sin problemas</v>
          </cell>
          <cell r="L407">
            <v>267935</v>
          </cell>
          <cell r="M407">
            <v>0</v>
          </cell>
          <cell r="N407">
            <v>0</v>
          </cell>
        </row>
        <row r="408">
          <cell r="E408">
            <v>183240</v>
          </cell>
          <cell r="F408" t="str">
            <v>MEJORAMIENTO DEL SERVICIO EDUCATIVO EN LA I.E. 16093-JOSE GALVEZ DE CHUNCHUQUILLO, DISTRITO DE COLASAY - JAEN - CAJAMARCA</v>
          </cell>
          <cell r="G408">
            <v>957490.4500000002</v>
          </cell>
          <cell r="H408">
            <v>0.7448011960299753</v>
          </cell>
          <cell r="I408" t="str">
            <v>NO</v>
          </cell>
          <cell r="J408" t="str">
            <v>SI</v>
          </cell>
          <cell r="K408" t="str">
            <v>Lo está ejecutando el GORE Cajamarca</v>
          </cell>
          <cell r="L408">
            <v>957491</v>
          </cell>
          <cell r="M408">
            <v>0</v>
          </cell>
          <cell r="N408">
            <v>1</v>
          </cell>
        </row>
        <row r="409">
          <cell r="E409">
            <v>203498</v>
          </cell>
          <cell r="F409" t="str">
            <v>INSTALACION DEL SISTEMA DE ENERGIA ELECTRICA MEDIANTE INTERVENCION CONVENCIONAL EN 41 LOCALIDADES DE COLASAY, DISTRITO DE COLASAY - JAEN - CAJAMARCA</v>
          </cell>
          <cell r="G409">
            <v>2922764.619999999</v>
          </cell>
          <cell r="H409">
            <v>0.7402546536736402</v>
          </cell>
          <cell r="I409" t="str">
            <v>NO</v>
          </cell>
          <cell r="J409" t="str">
            <v>SI</v>
          </cell>
          <cell r="K409" t="str">
            <v>Lo tiene programado el sector en el 2016 </v>
          </cell>
          <cell r="L409">
            <v>2922765</v>
          </cell>
          <cell r="M409">
            <v>0</v>
          </cell>
          <cell r="N409">
            <v>0</v>
          </cell>
        </row>
        <row r="410">
          <cell r="E410">
            <v>233027</v>
          </cell>
          <cell r="F410" t="str">
            <v>RECUPERACION, MEJORAMIENTO DE LOS SERVICIOS DE EDUCACION  PRIMARIO - SECUNDARIO EN LA I.E. N 16028 SAN JOSE DE LA ESPERANZA, EN LA LOCALIDAD DE LA ESPERANZA, DISTRITO DE HUABAL - JAEN - CAJAMARCA</v>
          </cell>
          <cell r="G410">
            <v>766415.8500000001</v>
          </cell>
          <cell r="H410">
            <v>0.7741681664990672</v>
          </cell>
          <cell r="I410" t="str">
            <v>NO</v>
          </cell>
          <cell r="J410" t="str">
            <v>SI</v>
          </cell>
          <cell r="K410" t="str">
            <v>Se encuentra en ejecución</v>
          </cell>
          <cell r="L410">
            <v>766415</v>
          </cell>
          <cell r="M410">
            <v>0</v>
          </cell>
          <cell r="N410">
            <v>1</v>
          </cell>
        </row>
        <row r="411">
          <cell r="E411">
            <v>270273</v>
          </cell>
          <cell r="F411" t="str">
            <v>RECUPERACION DE LOS SERVICIOS DE EDUCACION EN LA I.E. N 16367 DE LA LOCALIDAD DE SANTA ROSA, DISTRITO DE HUABAL - JAEN - CAJAMARCA</v>
          </cell>
          <cell r="G411">
            <v>2136747.46</v>
          </cell>
          <cell r="H411">
            <v>0.5999999108925851</v>
          </cell>
          <cell r="I411" t="str">
            <v>NO</v>
          </cell>
          <cell r="J411" t="str">
            <v>SI</v>
          </cell>
          <cell r="K411" t="str">
            <v>Se encuentra en ejecución</v>
          </cell>
          <cell r="L411">
            <v>2136747</v>
          </cell>
          <cell r="M411" t="str">
            <v>EJECUTADO POR ADMIN. DIRECTA</v>
          </cell>
          <cell r="N411">
            <v>1</v>
          </cell>
        </row>
        <row r="412">
          <cell r="E412">
            <v>323405</v>
          </cell>
          <cell r="F412" t="str">
            <v>REHABILITACION POST-DESASTRE DEL CAMINO VECINAL HUABAL CAPITAL-EL CONDOR-EL HUACO, CRUCE EL HUACO -CORAZON DE JESUS, DISTRITO DE HUABAL - JAEN - CAJAMARCA</v>
          </cell>
          <cell r="G412">
            <v>49666.75</v>
          </cell>
          <cell r="H412">
            <v>0.7224518820385223</v>
          </cell>
          <cell r="I412" t="str">
            <v>NO</v>
          </cell>
          <cell r="J412" t="str">
            <v>NO</v>
          </cell>
          <cell r="K412" t="str">
            <v>Es un PIP de emergencia, que no debería haberse declarado viable</v>
          </cell>
          <cell r="L412">
            <v>2877</v>
          </cell>
          <cell r="M412" t="str">
            <v>EJECUTADO POR CONTRATA</v>
          </cell>
          <cell r="N412">
            <v>0</v>
          </cell>
        </row>
        <row r="413">
          <cell r="E413">
            <v>225202</v>
          </cell>
          <cell r="F413" t="str">
            <v>AMPLIACION DE LOS SERVICIOS DE AGUA POTABLE Y ALCANTARILLADO EN LA URBANIZACION SANTA MARIA II, CIUDAD DE JAEN, PROVINCIA DE JAEN - CAJAMARCA</v>
          </cell>
          <cell r="G413">
            <v>178029.88</v>
          </cell>
          <cell r="H413">
            <v>0.5236321097380253</v>
          </cell>
          <cell r="I413" t="str">
            <v>NO</v>
          </cell>
          <cell r="J413" t="str">
            <v>SI</v>
          </cell>
          <cell r="K413" t="str">
            <v>En ejecución sin problemas</v>
          </cell>
          <cell r="L413">
            <v>49599</v>
          </cell>
          <cell r="M413" t="str">
            <v>EJECUTADO POR CONTRATA</v>
          </cell>
          <cell r="N413">
            <v>0</v>
          </cell>
        </row>
        <row r="414">
          <cell r="E414">
            <v>265174</v>
          </cell>
          <cell r="F414" t="str">
            <v>MEJORAMIENTO DEL SERVICIO DE TRANSITABILIDAD EN LA URBANIZACION EL GOLF DE LA CIUDAD DE JAEN, PROVINCIA DE JAEN - CAJAMARCA</v>
          </cell>
          <cell r="G414">
            <v>381551.76</v>
          </cell>
          <cell r="H414">
            <v>0.8451040919652406</v>
          </cell>
          <cell r="I414" t="str">
            <v>NO</v>
          </cell>
          <cell r="J414" t="str">
            <v>SI</v>
          </cell>
          <cell r="K414" t="str">
            <v>En ejecución sin problemas</v>
          </cell>
          <cell r="L414">
            <v>57325</v>
          </cell>
          <cell r="M414" t="str">
            <v>EJECUTADO POR ADMIN. DIRECTA</v>
          </cell>
          <cell r="N414">
            <v>0</v>
          </cell>
        </row>
        <row r="415">
          <cell r="E415">
            <v>333406</v>
          </cell>
          <cell r="F415" t="str">
            <v>MEJORAMIENTO DEL CAMINO VECINAL ENTRE EL CASERIO CAÑAS BRAVAS -  CASERIO GUAYACAN DISTRITO DE JAEN, PROVINCIA DE JAEN - CAJAMARCA</v>
          </cell>
          <cell r="G415">
            <v>105107.71000000002</v>
          </cell>
          <cell r="H415">
            <v>0.7360302367112714</v>
          </cell>
          <cell r="I415" t="str">
            <v>NO</v>
          </cell>
          <cell r="J415" t="str">
            <v>SI</v>
          </cell>
          <cell r="K415" t="str">
            <v>En ejecución sin problemas</v>
          </cell>
          <cell r="L415">
            <v>-38736</v>
          </cell>
          <cell r="M415" t="str">
            <v>EJECUTADO POR ADMIN. DIRECTA</v>
          </cell>
          <cell r="N415">
            <v>0</v>
          </cell>
        </row>
        <row r="416">
          <cell r="E416">
            <v>266739</v>
          </cell>
          <cell r="F416" t="str">
            <v>MEJORAMIENTO DE LOS SERVICIOS EDUCATIVOS EN LA INSTITUCION EDUCATIVA PRIMARIA Y SECUNDARIA DE MENORES N16040 MARIANO MELGAR;  UBICADO EN LA CIUDAD CAPITAL DEL DISTRITO DE LAS PIRIAS - JAEN - CAJAMARCA</v>
          </cell>
          <cell r="G416">
            <v>542779.94</v>
          </cell>
          <cell r="H416">
            <v>0.8563031552532434</v>
          </cell>
          <cell r="I416" t="str">
            <v>NO</v>
          </cell>
          <cell r="J416" t="str">
            <v>NO</v>
          </cell>
          <cell r="K416" t="str">
            <v>En ejecución sin problemas</v>
          </cell>
          <cell r="L416">
            <v>542780</v>
          </cell>
          <cell r="M416" t="str">
            <v>EJECUTADO POR ADMIN. DIRECTA</v>
          </cell>
          <cell r="N416">
            <v>0</v>
          </cell>
        </row>
        <row r="417">
          <cell r="E417">
            <v>181502</v>
          </cell>
          <cell r="F417" t="str">
            <v>RECONSTRUCCION DE LA INFRAESTRUCTURA  Y EQUIPAMIENTO DE LA INSTITUCION EDUCATIVA PRIMARIA Y SECUNDARIA N 16151  NUESTRA SEÑORA DEL CARMEN PIQUIJACA, DISTRITO DE SAN FELIPE - JAEN - CAJAMARCA</v>
          </cell>
          <cell r="G417">
            <v>206370.43999999994</v>
          </cell>
          <cell r="H417">
            <v>0.8970116705136039</v>
          </cell>
          <cell r="I417" t="str">
            <v>NO</v>
          </cell>
          <cell r="J417" t="str">
            <v>NO</v>
          </cell>
          <cell r="K417" t="str">
            <v>Obra paralizada desde marzo del 2015. Gore Cajamarca no ha programado para el año 2016</v>
          </cell>
          <cell r="L417">
            <v>206370</v>
          </cell>
          <cell r="M417" t="str">
            <v>EJECUTADO POR CONTRATA</v>
          </cell>
          <cell r="N417">
            <v>0</v>
          </cell>
        </row>
        <row r="418">
          <cell r="E418">
            <v>235719</v>
          </cell>
          <cell r="F418" t="str">
            <v>MEJORAMIENTO DEL CANAL SALADO, KM 0+000 AL KM 02+400 TRIGOPAMPA, DISTRITO DE SAN FELIPE - JAEN - CAJAMARCA</v>
          </cell>
          <cell r="G418">
            <v>33147.850000000006</v>
          </cell>
          <cell r="H418">
            <v>0.8731924787206812</v>
          </cell>
          <cell r="I418" t="str">
            <v>NO</v>
          </cell>
          <cell r="J418" t="str">
            <v>SI</v>
          </cell>
          <cell r="K418" t="str">
            <v>En  ejecución sin problemas</v>
          </cell>
          <cell r="L418">
            <v>3203</v>
          </cell>
          <cell r="M418" t="str">
            <v>EJECUTADO POR ADMIN. DIRECTA</v>
          </cell>
          <cell r="N418">
            <v>0</v>
          </cell>
        </row>
        <row r="419">
          <cell r="E419">
            <v>298834</v>
          </cell>
          <cell r="F419" t="str">
            <v>MEJORAMIENTO DE LOS SERVICIOS DE SALUD EN EL PUESTO DE SALUD EL PORVENIR EN EL CASERIO EL PORVENIR, DISTRITO DE SAN JOSE DEL ALTO - JAEN - CAJAMARCA</v>
          </cell>
          <cell r="G419">
            <v>178375.1499999999</v>
          </cell>
          <cell r="H419">
            <v>0.8485435977341718</v>
          </cell>
          <cell r="I419" t="str">
            <v>NO</v>
          </cell>
          <cell r="J419" t="str">
            <v>NO</v>
          </cell>
          <cell r="K419" t="str">
            <v>Proyecto culminado</v>
          </cell>
          <cell r="L419">
            <v>178375</v>
          </cell>
          <cell r="M419" t="str">
            <v>EJECUTADO POR ADMIN. DIRECTA</v>
          </cell>
          <cell r="N419">
            <v>0</v>
          </cell>
        </row>
        <row r="420">
          <cell r="E420">
            <v>218771</v>
          </cell>
          <cell r="F420" t="str">
            <v>MEJORAMIENTO DEL SERVICIO EDUCATIVO DE LA I.E.P N 16181 TOMAQUE, DISTRITO DE SANTA ROSA - JAEN - CAJAMARCA</v>
          </cell>
          <cell r="G420">
            <v>36020.29000000001</v>
          </cell>
          <cell r="H420">
            <v>0.8183900889987279</v>
          </cell>
          <cell r="I420" t="str">
            <v>NO</v>
          </cell>
          <cell r="J420" t="str">
            <v>SI</v>
          </cell>
          <cell r="K420" t="str">
            <v>En ejecución</v>
          </cell>
          <cell r="L420">
            <v>36020</v>
          </cell>
          <cell r="M420" t="str">
            <v>EJECUTADO POR ADMIN. DIRECTA</v>
          </cell>
          <cell r="N420">
            <v>1</v>
          </cell>
        </row>
        <row r="421">
          <cell r="E421">
            <v>231694</v>
          </cell>
          <cell r="F421" t="str">
            <v>MEJORAMIENTO Y AMPLIACION DEL SISTEMA DE AGUA POYTABLE Y ALCANTARILLADO DEL CP PUENTECILLOS, DISTRITO DE SANTA ROSA, PROVINCIA DE JAEN - CAJAMARCA</v>
          </cell>
          <cell r="G421">
            <v>199052.8500000001</v>
          </cell>
          <cell r="H421">
            <v>0.8740381362639411</v>
          </cell>
          <cell r="I421" t="str">
            <v>NO</v>
          </cell>
          <cell r="J421" t="str">
            <v>SI</v>
          </cell>
          <cell r="K421" t="str">
            <v>En ejecución</v>
          </cell>
          <cell r="L421">
            <v>199053</v>
          </cell>
          <cell r="M421">
            <v>0</v>
          </cell>
          <cell r="N421">
            <v>1</v>
          </cell>
        </row>
        <row r="422">
          <cell r="E422">
            <v>237359</v>
          </cell>
          <cell r="F422" t="str">
            <v>MEJORAMIENTO DEL SERVICIO EDUCATIVO DE LA I.E.P. N 16866 CASERIO SAN ANTONIO DEL C.P. PUENTECILLOS, DISTRITO DE SANTA ROSA - JAEN - CAJAMARCA</v>
          </cell>
          <cell r="G422">
            <v>56490.869999999995</v>
          </cell>
          <cell r="H422">
            <v>0.7339607630899391</v>
          </cell>
          <cell r="I422" t="str">
            <v>NO</v>
          </cell>
          <cell r="J422" t="str">
            <v>SI</v>
          </cell>
          <cell r="K422" t="str">
            <v>En ejecución </v>
          </cell>
          <cell r="L422">
            <v>56491</v>
          </cell>
          <cell r="M422">
            <v>0</v>
          </cell>
          <cell r="N422">
            <v>1</v>
          </cell>
        </row>
        <row r="423">
          <cell r="E423">
            <v>278200</v>
          </cell>
          <cell r="F423" t="str">
            <v>INSTALACION DEL SISTEMA DE RIEGO TECNIFICADO POR GOTEO EN EL CASERÍO DE YUNGA, DISTRITO DE SANTA ROSA - JAEN - CAJAMARCA</v>
          </cell>
          <cell r="G423">
            <v>241347.47999999998</v>
          </cell>
          <cell r="H423">
            <v>0.826121734730566</v>
          </cell>
          <cell r="I423" t="str">
            <v>NO</v>
          </cell>
          <cell r="J423" t="str">
            <v>SI</v>
          </cell>
          <cell r="K423" t="str">
            <v>En ejecución lo tiene el PEJSIB, del MINAGRI</v>
          </cell>
          <cell r="L423">
            <v>241347</v>
          </cell>
          <cell r="M423">
            <v>0</v>
          </cell>
          <cell r="N423">
            <v>1</v>
          </cell>
        </row>
        <row r="424">
          <cell r="E424">
            <v>218092</v>
          </cell>
          <cell r="F424" t="str">
            <v>MEJORAMIENTO DEL SERVICIO EDUCATIVO EN LA INSTITUCION EDUCATIVA PRIMARIA Y SECUNDARIA DE MENORES N 16491 MISAEL PALACIOS RUIZ DEL C. P. LAS PIRIAS, DISTRITO DE CHIRINOS - SAN IGNACIO - CAJAMARCA</v>
          </cell>
          <cell r="G424">
            <v>799399.1300000004</v>
          </cell>
          <cell r="H424">
            <v>0.8275615704281257</v>
          </cell>
          <cell r="I424" t="str">
            <v>NO</v>
          </cell>
          <cell r="J424" t="str">
            <v>SI</v>
          </cell>
          <cell r="K424" t="str">
            <v>En ejecución sin problemas</v>
          </cell>
          <cell r="L424">
            <v>249729</v>
          </cell>
          <cell r="M424">
            <v>0</v>
          </cell>
          <cell r="N424">
            <v>0</v>
          </cell>
        </row>
        <row r="425">
          <cell r="E425">
            <v>268972</v>
          </cell>
          <cell r="F425" t="str">
            <v>MEJORAMIENTO, AMPLIACION DEL SERVICIO EDUCATIVO EN EL NIVEL INICIAL EN 09 LOCALIDADES DE CHIRINOS, DISTRITO DE CHIRINOS - SAN IGNACIO - CAJAMARCA</v>
          </cell>
          <cell r="G425">
            <v>3174073.7800000003</v>
          </cell>
          <cell r="H425">
            <v>0.6593818866721541</v>
          </cell>
          <cell r="I425" t="str">
            <v>NO</v>
          </cell>
          <cell r="J425" t="str">
            <v>SI</v>
          </cell>
          <cell r="K425" t="str">
            <v>En ejecución sin problemas</v>
          </cell>
          <cell r="L425">
            <v>1247921</v>
          </cell>
          <cell r="M425">
            <v>0</v>
          </cell>
          <cell r="N425">
            <v>0</v>
          </cell>
        </row>
        <row r="426">
          <cell r="E426">
            <v>272338</v>
          </cell>
          <cell r="F426" t="str">
            <v>MEJORAMIENTO DE LAS VIAS URBANAS DEL CENTRO POBLADO SAN PEDRO DE PERICO, DISTRITO DE CHIRINOS - SAN IGNACIO - CAJAMARCA</v>
          </cell>
          <cell r="G426">
            <v>63599.52000000002</v>
          </cell>
          <cell r="H426">
            <v>0.7395428151136377</v>
          </cell>
          <cell r="I426" t="str">
            <v>NO</v>
          </cell>
          <cell r="J426" t="str">
            <v>SI</v>
          </cell>
          <cell r="K426" t="str">
            <v>En ejecución sin problemas</v>
          </cell>
          <cell r="L426">
            <v>-384439</v>
          </cell>
          <cell r="M426">
            <v>0</v>
          </cell>
          <cell r="N426">
            <v>0</v>
          </cell>
        </row>
        <row r="427">
          <cell r="E427">
            <v>204480</v>
          </cell>
          <cell r="F427" t="str">
            <v>MEJORAMIENTO, AMPLIACION DE LOS SISTEMAS DE AGUA Y DESAGÜE EN EL C.P. EL PORVENIR, DISTRITO DE HUARANGO - SAN IGNACIO - CAJAMARCA</v>
          </cell>
          <cell r="G427">
            <v>572552.2100000004</v>
          </cell>
          <cell r="H427">
            <v>0.7993631135937992</v>
          </cell>
          <cell r="I427" t="str">
            <v>NO</v>
          </cell>
          <cell r="J427" t="str">
            <v>SI</v>
          </cell>
          <cell r="K427" t="str">
            <v>En ejecución sin problemas</v>
          </cell>
          <cell r="L427">
            <v>395427</v>
          </cell>
          <cell r="M427">
            <v>0</v>
          </cell>
          <cell r="N427">
            <v>0</v>
          </cell>
        </row>
        <row r="428">
          <cell r="E428">
            <v>257529</v>
          </cell>
          <cell r="F428" t="str">
            <v>MEJORAMIENTO DE LOS SERVICIOS DE AGUA POTABLE Y ALCANTARILLADO DEL CENTRO POBLADO LA LIMA Y LETRINIZACIÓN DE SUS SECTORES, DISTRITO DE HUARANGO - SAN IGNACIO - CAJAMARCA</v>
          </cell>
          <cell r="G428">
            <v>867181.9900000002</v>
          </cell>
          <cell r="H428">
            <v>0.857049513981414</v>
          </cell>
          <cell r="I428" t="str">
            <v>NO</v>
          </cell>
          <cell r="J428" t="str">
            <v>SI</v>
          </cell>
          <cell r="K428" t="str">
            <v>En ejecución sin problemas</v>
          </cell>
          <cell r="L428">
            <v>815788</v>
          </cell>
          <cell r="M428">
            <v>0</v>
          </cell>
          <cell r="N428">
            <v>0</v>
          </cell>
        </row>
        <row r="429">
          <cell r="E429">
            <v>321891</v>
          </cell>
          <cell r="F429" t="str">
            <v>CREACION DEL CENTRO COMUNAL COMERCIAL EN EL CENTRO POBLADO PUERTO CIRUELO, DISTRITO HUARANGO, PROVINCIA DE SAN IGNACIO - CAJAMARCA</v>
          </cell>
          <cell r="G429">
            <v>56968.640000000014</v>
          </cell>
          <cell r="H429">
            <v>0.8705165895460185</v>
          </cell>
          <cell r="I429" t="str">
            <v>NO</v>
          </cell>
          <cell r="J429" t="str">
            <v>SI</v>
          </cell>
          <cell r="K429" t="str">
            <v>Ejecuta la MP de San Ignacio; sin problemas</v>
          </cell>
          <cell r="L429">
            <v>56968</v>
          </cell>
          <cell r="M429">
            <v>0</v>
          </cell>
          <cell r="N429">
            <v>0</v>
          </cell>
        </row>
        <row r="430">
          <cell r="E430">
            <v>339380</v>
          </cell>
          <cell r="F430" t="str">
            <v>CREACION Y MEJORAMIENTO DE LOS SERVICIOS DE TRANSITABILIDAD DEL CAMINO VECINAL CRUCE ROMERILLO - NARANJITOS- EL CEDRO, DEL C.P LA LIMA, DISTRITO DE HUARANGO - SAN IGNACIO - CAJAMARCA</v>
          </cell>
          <cell r="G430">
            <v>381685.43</v>
          </cell>
          <cell r="H430">
            <v>0.5427149311682425</v>
          </cell>
          <cell r="I430" t="str">
            <v>NO</v>
          </cell>
          <cell r="J430" t="str">
            <v>SI</v>
          </cell>
          <cell r="K430" t="str">
            <v>En ejecución sin problemas</v>
          </cell>
          <cell r="L430">
            <v>381686</v>
          </cell>
          <cell r="M430">
            <v>0</v>
          </cell>
          <cell r="N430">
            <v>0</v>
          </cell>
        </row>
        <row r="431">
          <cell r="E431">
            <v>271434</v>
          </cell>
          <cell r="F431" t="str">
            <v>MEJORAMIENTO DEL SERVICIO EDUCATIVO DEL NIVEL PRIMARIO EN LA INSTITUCION EDUCATIVA Nº 16483 DEL CASERIO CAÑAS BRAVAS  DEL C.P EL PINDO, DISTRITO DE LA COIPA - SAN IGNACIO - CAJAMARCA</v>
          </cell>
          <cell r="G431">
            <v>682835.45</v>
          </cell>
          <cell r="H431">
            <v>0.5024708711198977</v>
          </cell>
          <cell r="I431" t="str">
            <v>NO</v>
          </cell>
          <cell r="J431" t="str">
            <v>SI</v>
          </cell>
          <cell r="K431" t="str">
            <v>En ejecución sin problemas</v>
          </cell>
          <cell r="L431">
            <v>682835.45</v>
          </cell>
          <cell r="M431" t="str">
            <v>En ejecución por el GR Lima, con avance fisico acumulado al mes de diciembre 2015 22.31%</v>
          </cell>
          <cell r="N431">
            <v>0</v>
          </cell>
        </row>
        <row r="432">
          <cell r="E432">
            <v>286917</v>
          </cell>
          <cell r="F432" t="str">
            <v>CREACION DE LOCAL COMUNAL MULTIUSOS EN LA LOCALIDAD DE VERGEL, DISTRITO DE LA COIPA - SAN IGNACIO - CAJAMARCA</v>
          </cell>
          <cell r="G432">
            <v>43733.91</v>
          </cell>
          <cell r="H432">
            <v>0.8163981700232683</v>
          </cell>
          <cell r="I432" t="str">
            <v>NO</v>
          </cell>
          <cell r="J432" t="str">
            <v>SI</v>
          </cell>
          <cell r="K432" t="str">
            <v>En ejecución sin problemas</v>
          </cell>
          <cell r="L432">
            <v>43733.91</v>
          </cell>
          <cell r="M432" t="str">
            <v>Obra a ejecutarse por etapas. 1ra Etapa culminada el 2014 por S/. 25 mill. II Etapa por iniciar en el mes de febrero 2016.</v>
          </cell>
          <cell r="N432">
            <v>0</v>
          </cell>
        </row>
        <row r="433">
          <cell r="E433">
            <v>296896</v>
          </cell>
          <cell r="F433" t="str">
            <v>MEJORAMIENTO DEL SERVICIO DE TRANSITABILIDAD DE LAS PRINCIPALES CALLES DEL CASERIO LAS CIDRAS DEL C.P  RUMIPITE, DISTRITO DE LA COIPA - SAN IGNACIO - CAJAMARCA</v>
          </cell>
          <cell r="G433">
            <v>718151.02</v>
          </cell>
          <cell r="H433">
            <v>0.8378694264547956</v>
          </cell>
          <cell r="I433" t="str">
            <v>NO</v>
          </cell>
          <cell r="J433" t="str">
            <v>SI</v>
          </cell>
          <cell r="K433" t="str">
            <v>En ejecución sin problemas</v>
          </cell>
          <cell r="L433">
            <v>718151.02</v>
          </cell>
          <cell r="M433" t="str">
            <v>En ejecución por la M.D. Miraflores, con avance fisico acumulado al mes de diciembre 2015 de 92.47%</v>
          </cell>
          <cell r="N433">
            <v>0</v>
          </cell>
        </row>
        <row r="434">
          <cell r="E434">
            <v>299631</v>
          </cell>
          <cell r="F434" t="str">
            <v>MEJORAMIENTO DE LA OFERTA DE LOS SERVICIOS EDUCATIVOS DE LA INSTITUCION EDUCATIVA PRIMARIA NRO 16899 DEL CASERIO AYACUCHO, DISTRITO DE LA COIPA - SAN IGNACIO - CAJAMARCA</v>
          </cell>
          <cell r="G434">
            <v>40511.94</v>
          </cell>
          <cell r="H434">
            <v>0.8841242890117045</v>
          </cell>
          <cell r="I434" t="str">
            <v>NO</v>
          </cell>
          <cell r="J434" t="str">
            <v>SI</v>
          </cell>
          <cell r="K434" t="str">
            <v>En ejecución sin problemas</v>
          </cell>
          <cell r="L434">
            <v>40511.94</v>
          </cell>
          <cell r="M434">
            <v>0</v>
          </cell>
          <cell r="N434">
            <v>0</v>
          </cell>
        </row>
        <row r="435">
          <cell r="E435">
            <v>299958</v>
          </cell>
          <cell r="F435" t="str">
            <v>CREACION DE LOCAL COMUNAL MULTIUSOS EN EL CASERÍO DE MACHETILLO, DISTRITO DE LA COIPA - SAN IGNACIO - CAJAMARCA</v>
          </cell>
          <cell r="G435">
            <v>28742.880000000005</v>
          </cell>
          <cell r="H435">
            <v>0.8140969831429247</v>
          </cell>
          <cell r="I435" t="str">
            <v>NO</v>
          </cell>
          <cell r="J435" t="str">
            <v>SI</v>
          </cell>
          <cell r="K435" t="str">
            <v>En ejecución sin problemas</v>
          </cell>
          <cell r="L435">
            <v>28742.880000000005</v>
          </cell>
          <cell r="M435" t="str">
            <v>Culminado, en proceso de liquidación.</v>
          </cell>
          <cell r="N435">
            <v>0</v>
          </cell>
        </row>
        <row r="436">
          <cell r="E436">
            <v>300017</v>
          </cell>
          <cell r="F436" t="str">
            <v>CREACION DE LOCAL COMUNAL MULTIUSOS EN EL CASERÍO DE TABLONCILLO, DISTRITO DE LA COIPA - SAN IGNACIO - CAJAMARCA</v>
          </cell>
          <cell r="G436">
            <v>57459.270000000004</v>
          </cell>
          <cell r="H436">
            <v>0.6460255981079069</v>
          </cell>
          <cell r="I436" t="str">
            <v>NO</v>
          </cell>
          <cell r="J436" t="str">
            <v>SI</v>
          </cell>
          <cell r="K436" t="str">
            <v>En ejecución sin problemas</v>
          </cell>
          <cell r="L436">
            <v>57459.270000000004</v>
          </cell>
          <cell r="M436" t="str">
            <v>Culminado, en proceso de liquidación.</v>
          </cell>
          <cell r="N436">
            <v>0</v>
          </cell>
        </row>
        <row r="437">
          <cell r="E437">
            <v>300359</v>
          </cell>
          <cell r="F437" t="str">
            <v>CONSTRUCCION DE LA TROCHA CARROZABLE CRUCE FLOR DE MAYO – FLOR DE LIMA, DISTRITO DE LA COIPA - SAN IGNACIO - CAJAMARCA</v>
          </cell>
          <cell r="G437">
            <v>32055.679999999993</v>
          </cell>
          <cell r="H437">
            <v>0.6400490120338198</v>
          </cell>
          <cell r="I437" t="str">
            <v>NO</v>
          </cell>
          <cell r="J437" t="str">
            <v>SI</v>
          </cell>
          <cell r="K437" t="str">
            <v>En ejecución sin problemas</v>
          </cell>
          <cell r="L437">
            <v>32055.679999999993</v>
          </cell>
          <cell r="M437" t="str">
            <v>Culminado, en proceso de liquidación.</v>
          </cell>
          <cell r="N437">
            <v>0</v>
          </cell>
        </row>
        <row r="438">
          <cell r="E438">
            <v>177063</v>
          </cell>
          <cell r="F438" t="str">
            <v>AMPLIACION DEL SISTEMA DE ELECTRIFICACION RURAL EN EL , DISTRITO DE NAMBALLE - SAN IGNACIO - CAJAMARCA</v>
          </cell>
          <cell r="G438">
            <v>984482.2000000002</v>
          </cell>
          <cell r="H438">
            <v>0.8319406317200423</v>
          </cell>
          <cell r="I438">
            <v>0</v>
          </cell>
          <cell r="J438" t="str">
            <v>SI</v>
          </cell>
          <cell r="K438" t="str">
            <v>Ehecuta Ministerio de energia y minas</v>
          </cell>
          <cell r="L438">
            <v>984483</v>
          </cell>
          <cell r="M438">
            <v>0</v>
          </cell>
          <cell r="N438">
            <v>0</v>
          </cell>
        </row>
        <row r="439">
          <cell r="E439">
            <v>232180</v>
          </cell>
          <cell r="F439" t="str">
            <v>INSTALACION DEL SISTEMA DE AGUA POTABLE Y CONSTRUCCIÓN DE LETRINAS SECTOR SANTA ROSA, CASERIO LOS LLANOS- DISTRITO SAN IGNACIO, PROVINCIA DE SAN IGNACIO - CAJAMARCA</v>
          </cell>
          <cell r="G439">
            <v>18604.619999999995</v>
          </cell>
          <cell r="H439">
            <v>0.8153662482012604</v>
          </cell>
          <cell r="I439" t="str">
            <v>NO</v>
          </cell>
          <cell r="J439" t="str">
            <v>SI</v>
          </cell>
          <cell r="K439" t="str">
            <v>En ejecución</v>
          </cell>
          <cell r="L439">
            <v>1184.6199999999953</v>
          </cell>
          <cell r="M439" t="str">
            <v>En ejecucion, inicio de ejecucion de obra diciembre 2015 por Administracion Directa.</v>
          </cell>
          <cell r="N439">
            <v>0</v>
          </cell>
        </row>
        <row r="440">
          <cell r="E440">
            <v>292942</v>
          </cell>
          <cell r="F440" t="str">
            <v>CREACION DE SALON DE USOS MULTIPLES EN EL SECTOR II-I DE LA CIUDAD DE SAN IGNACIO, DISTRITO DE SAN IGNACIO, PROVINCIA DE SAN IGNACIO - CAJAMARCA</v>
          </cell>
          <cell r="G440">
            <v>11356.68</v>
          </cell>
          <cell r="H440">
            <v>0.7314144030453645</v>
          </cell>
          <cell r="I440" t="str">
            <v>NO</v>
          </cell>
          <cell r="J440" t="str">
            <v>SI</v>
          </cell>
          <cell r="K440" t="str">
            <v>En ejecución</v>
          </cell>
          <cell r="L440">
            <v>11356.68</v>
          </cell>
          <cell r="M440" t="str">
            <v>UE EMAPE, PIP Concluido</v>
          </cell>
          <cell r="N440">
            <v>0</v>
          </cell>
        </row>
        <row r="441">
          <cell r="E441">
            <v>321872</v>
          </cell>
          <cell r="F441" t="str">
            <v>CREACION DE LA LOSA DE RECREACION MULTIUSOS EN EL SECTOR ALTO LOYOLA, PROVINCIA DE SAN IGNACIO - CAJAMARCA</v>
          </cell>
          <cell r="G441">
            <v>60301.130000000005</v>
          </cell>
          <cell r="H441">
            <v>0.8481409310368005</v>
          </cell>
          <cell r="I441" t="str">
            <v>NO</v>
          </cell>
          <cell r="J441" t="str">
            <v>SI</v>
          </cell>
          <cell r="K441" t="str">
            <v>En ejecución</v>
          </cell>
          <cell r="L441">
            <v>60301.130000000005</v>
          </cell>
          <cell r="M441" t="str">
            <v>Culminado, en proceso de liquidación.</v>
          </cell>
          <cell r="N441">
            <v>0</v>
          </cell>
        </row>
        <row r="442">
          <cell r="E442">
            <v>55356</v>
          </cell>
          <cell r="F442" t="str">
            <v>MEJORAMIENTO DE LA OFERTA DE LOS SERVICIOS EDUCATIVOS DE LA IE SEÑOR DE LOS MILAGROS DE PUERTO CHINCHIPE, DISTRITO DE SAN JOSE DE LOURDES - SAN IGNACIO - CAJAMARCA</v>
          </cell>
          <cell r="G442">
            <v>972470.5199999998</v>
          </cell>
          <cell r="H442">
            <v>0.5516224575600213</v>
          </cell>
          <cell r="I442" t="str">
            <v>NO</v>
          </cell>
          <cell r="J442" t="str">
            <v>SI</v>
          </cell>
          <cell r="K442" t="str">
            <v>En ejecución sin problemas</v>
          </cell>
          <cell r="L442">
            <v>729873</v>
          </cell>
          <cell r="M442">
            <v>0</v>
          </cell>
          <cell r="N442">
            <v>0</v>
          </cell>
        </row>
        <row r="443">
          <cell r="E443">
            <v>213795</v>
          </cell>
          <cell r="F443" t="str">
            <v>INSTALACION DEL SISTEMA DE ELECTRIFICACION RURAL DEL SECTOR CAÑAS ALTO, DISTRITO DE SAN JOSE DE LOURDES - SAN IGNACIO - CAJAMARCA</v>
          </cell>
          <cell r="G443">
            <v>19989.640000000014</v>
          </cell>
          <cell r="H443">
            <v>0.8977145990452644</v>
          </cell>
          <cell r="I443" t="str">
            <v>NO</v>
          </cell>
          <cell r="J443" t="str">
            <v>SI</v>
          </cell>
          <cell r="K443" t="str">
            <v>En ejecución por AD</v>
          </cell>
          <cell r="L443">
            <v>19990</v>
          </cell>
          <cell r="M443">
            <v>0</v>
          </cell>
          <cell r="N443">
            <v>1</v>
          </cell>
        </row>
        <row r="444">
          <cell r="E444">
            <v>294335</v>
          </cell>
          <cell r="F444" t="str">
            <v>MEJORAMIENTO DEL PALACIO MUNICIPAL DE SAN JOSE DE LOURDES, DISTRITO DE SAN JOSE DE LOURDES - SAN IGNACIO - CAJAMARCA</v>
          </cell>
          <cell r="G444">
            <v>105902.26000000007</v>
          </cell>
          <cell r="H444">
            <v>0.8110417763620982</v>
          </cell>
          <cell r="I444" t="str">
            <v>NO</v>
          </cell>
          <cell r="J444" t="str">
            <v>SI</v>
          </cell>
          <cell r="K444" t="str">
            <v>En ejecución por AD</v>
          </cell>
          <cell r="L444">
            <v>29913</v>
          </cell>
          <cell r="M444">
            <v>0</v>
          </cell>
          <cell r="N444">
            <v>1</v>
          </cell>
        </row>
        <row r="445">
          <cell r="E445">
            <v>313476</v>
          </cell>
          <cell r="F445" t="str">
            <v>CREACION DE CAMINO VECINAL CSERIO GUAYAQUIL-ESTRELLA DIVINA, DISTRITO DE TABACONAS - SAN IGNACIO - CAJAMARCA</v>
          </cell>
          <cell r="G445">
            <v>146521.63</v>
          </cell>
          <cell r="H445">
            <v>0.5442528456586134</v>
          </cell>
          <cell r="I445" t="str">
            <v>NO</v>
          </cell>
          <cell r="J445" t="str">
            <v>SI</v>
          </cell>
          <cell r="K445" t="str">
            <v>En ejecución por AD</v>
          </cell>
          <cell r="L445">
            <v>146521</v>
          </cell>
          <cell r="M445">
            <v>0</v>
          </cell>
          <cell r="N445">
            <v>1</v>
          </cell>
        </row>
        <row r="446">
          <cell r="E446">
            <v>328991</v>
          </cell>
          <cell r="F446" t="str">
            <v>CREACION DEL PARQUE PRINCIPAL DEL C.P LA BERMEJA, DISTRITO DE TABACONAS - SAN IGNACIO - CAJAMARCA</v>
          </cell>
          <cell r="G446">
            <v>206842.17</v>
          </cell>
          <cell r="H446">
            <v>0.5501732697684638</v>
          </cell>
          <cell r="I446" t="str">
            <v>NO</v>
          </cell>
          <cell r="J446" t="str">
            <v>SI</v>
          </cell>
          <cell r="K446" t="str">
            <v>En ejecución por AD</v>
          </cell>
          <cell r="L446">
            <v>-77249</v>
          </cell>
          <cell r="M446">
            <v>0</v>
          </cell>
          <cell r="N446">
            <v>1</v>
          </cell>
        </row>
        <row r="447">
          <cell r="E447">
            <v>325474</v>
          </cell>
          <cell r="F447" t="str">
            <v>AMPLIACION Y MEJORAMIENTO  DE LA CAPACIDAD DEL SERVICIO PARA LA EJECUCION DE OBRAS MENORES DE INFRAESTRUCTURA  PUBLICA Y ATENCION A EMERGENCIAS POR LA MUNICIPALIDAD  DISTRITAL DE GREGORIO PITA, DISTRITO DE GREGORIO PITA - SAN MARCOS - CAJAMARCA</v>
          </cell>
          <cell r="G447">
            <v>93249.63</v>
          </cell>
          <cell r="H447">
            <v>0.7334712047720992</v>
          </cell>
          <cell r="I447" t="str">
            <v>NO</v>
          </cell>
          <cell r="J447" t="str">
            <v>SI</v>
          </cell>
          <cell r="K447" t="str">
            <v>En plena ejecución</v>
          </cell>
          <cell r="L447">
            <v>79749.63</v>
          </cell>
          <cell r="M447">
            <v>0</v>
          </cell>
          <cell r="N447">
            <v>1</v>
          </cell>
        </row>
        <row r="448">
          <cell r="E448">
            <v>328618</v>
          </cell>
          <cell r="F448" t="str">
            <v>MEJORAMIENTO DEL SERVICIO DE TRANSITABILIDAD VEHICULAR DESDE SAPARCON HASTA LA PAUQUILLA, PROVINCIA DE SAN MARCOS - CAJAMARCA</v>
          </cell>
          <cell r="G448">
            <v>477315.42999999993</v>
          </cell>
          <cell r="H448">
            <v>0.6405100666617999</v>
          </cell>
          <cell r="I448" t="str">
            <v>NO</v>
          </cell>
          <cell r="J448" t="str">
            <v>SI</v>
          </cell>
          <cell r="K448" t="str">
            <v>En plena ejecución</v>
          </cell>
          <cell r="L448">
            <v>484082.42999999993</v>
          </cell>
          <cell r="M448">
            <v>0</v>
          </cell>
          <cell r="N448">
            <v>1</v>
          </cell>
        </row>
        <row r="449">
          <cell r="E449">
            <v>322226</v>
          </cell>
          <cell r="F449" t="str">
            <v>MEJORAMIENTO DE LA INFRAESTRUCTURA DEL PALACIO MUNICIPAL DEL, DISTRITO DE CATILLUC - SAN MIGUEL - CAJAMARCA</v>
          </cell>
          <cell r="G449">
            <v>49023.29000000001</v>
          </cell>
          <cell r="H449">
            <v>0.7768320102116858</v>
          </cell>
          <cell r="I449" t="str">
            <v>NO</v>
          </cell>
          <cell r="J449" t="str">
            <v>SI</v>
          </cell>
          <cell r="K449" t="str">
            <v>En plena ejecución</v>
          </cell>
          <cell r="L449">
            <v>-92526.70999999999</v>
          </cell>
          <cell r="M449">
            <v>0</v>
          </cell>
          <cell r="N449">
            <v>1</v>
          </cell>
        </row>
        <row r="450">
          <cell r="E450">
            <v>328102</v>
          </cell>
          <cell r="F450" t="str">
            <v>MEJORAMIENTO DEL  CAMINO VECINAL ENTRE LAS LOCALIDADES DE ZOGNAD- RUPAHUASI- LA CANTERA – NUEVO PROGRESO- LA HACIENDA, DISTRITO DE CATILLUC - SAN MIGUEL - CAJAMARCA</v>
          </cell>
          <cell r="G450">
            <v>131740.59000000008</v>
          </cell>
          <cell r="H450">
            <v>0.8079519350774904</v>
          </cell>
          <cell r="I450" t="str">
            <v>NO</v>
          </cell>
          <cell r="J450" t="str">
            <v>SI</v>
          </cell>
          <cell r="K450" t="str">
            <v>En plena ejecución</v>
          </cell>
          <cell r="L450">
            <v>-22302.709999999963</v>
          </cell>
          <cell r="M450">
            <v>0</v>
          </cell>
          <cell r="N450">
            <v>1</v>
          </cell>
        </row>
        <row r="451">
          <cell r="E451">
            <v>329526</v>
          </cell>
          <cell r="F451" t="str">
            <v> AMPLIACION Y MEJORAMIENTO DE LA CAPACIDAD DEL SERVICIO PARA LA EJECUCION DE OBRAS MENORES DE INFRAESTRUCTURA PUBLICA Y ATENCION A EMERGENCIAS DE LA MUNICIPALIDAD DISTRITAL DE CATILLUC, DISTRITO DE CATILLUC - SAN MIGUEL - CAJAMARCA</v>
          </cell>
          <cell r="G451">
            <v>43515.17000000001</v>
          </cell>
          <cell r="H451">
            <v>0.8434706115107913</v>
          </cell>
          <cell r="I451" t="str">
            <v>NO</v>
          </cell>
          <cell r="J451" t="str">
            <v>SI</v>
          </cell>
          <cell r="K451" t="str">
            <v>En plena ejecución</v>
          </cell>
          <cell r="L451">
            <v>22013.170000000013</v>
          </cell>
          <cell r="M451">
            <v>0</v>
          </cell>
          <cell r="N451">
            <v>1</v>
          </cell>
        </row>
        <row r="452">
          <cell r="E452">
            <v>214918</v>
          </cell>
          <cell r="F452" t="str">
            <v>MEJORAMIENTO DE LOS SERVICIOS DE EDUACION SECUNDARIA DE LA IE SAN JUAN DE DIOS EN EL CASERIO LA PAMPA, DISTRITO DE NIEPOS - SAN MIGUEL - CAJAMARCA</v>
          </cell>
          <cell r="G452">
            <v>942634.2799999998</v>
          </cell>
          <cell r="H452">
            <v>0.7564780508610602</v>
          </cell>
          <cell r="I452" t="str">
            <v>NO</v>
          </cell>
          <cell r="J452" t="str">
            <v>SI</v>
          </cell>
          <cell r="K452" t="str">
            <v>En plena ejecución</v>
          </cell>
          <cell r="L452">
            <v>942634.2799999998</v>
          </cell>
          <cell r="M452">
            <v>0</v>
          </cell>
          <cell r="N452">
            <v>1</v>
          </cell>
        </row>
        <row r="453">
          <cell r="E453">
            <v>197470</v>
          </cell>
          <cell r="F453" t="str">
            <v>MEJORAMIENTO DE PISTAS Y VEREDAS DE LA CIUDAD DE SAN MIGUEL DE PALLAQUES DISTRITO DE SAN MIGUEL, PROVINCIA DE SAN MIGUEL - CAJAMARCA</v>
          </cell>
          <cell r="G453">
            <v>1128437.9699999997</v>
          </cell>
          <cell r="H453">
            <v>0.7895733449612836</v>
          </cell>
          <cell r="I453" t="str">
            <v>NO</v>
          </cell>
          <cell r="J453" t="str">
            <v>SI</v>
          </cell>
          <cell r="K453" t="str">
            <v>En plena ejecución</v>
          </cell>
          <cell r="L453">
            <v>1128437.9699999997</v>
          </cell>
          <cell r="M453">
            <v>0</v>
          </cell>
          <cell r="N453">
            <v>1</v>
          </cell>
        </row>
        <row r="454">
          <cell r="E454">
            <v>249504</v>
          </cell>
          <cell r="F454" t="str">
            <v>REHABILITACION, MEJORAMIENTO DE PISTAS Y VEREDAS DE LA CIUDAD DE SAN MIGUEL DE PALLAQUES, DISTRITO SAN MIGUEL, PROVINCIA DE SAN MIGUEL - CAJAMARCA</v>
          </cell>
          <cell r="G454">
            <v>642834.4299999997</v>
          </cell>
          <cell r="H454">
            <v>0.8147672144510902</v>
          </cell>
          <cell r="I454" t="str">
            <v>NO</v>
          </cell>
          <cell r="J454" t="str">
            <v>SI</v>
          </cell>
          <cell r="K454" t="str">
            <v>En plena ejecución</v>
          </cell>
          <cell r="L454">
            <v>642834.4299999997</v>
          </cell>
          <cell r="M454">
            <v>0</v>
          </cell>
          <cell r="N454">
            <v>1</v>
          </cell>
        </row>
        <row r="455">
          <cell r="E455">
            <v>176449</v>
          </cell>
          <cell r="F455" t="str">
            <v>CONSTRUCCION DE SISTEMA DE AGUA POTABLE, DESAGUE Y LETRINAS SANTA AURELIA, DISTRITO DE SAN SILVESTRE DE COCHAN - SAN MIGUEL - CAJAMARCA</v>
          </cell>
          <cell r="G455">
            <v>478469.6100000001</v>
          </cell>
          <cell r="H455">
            <v>0.79979951231411</v>
          </cell>
          <cell r="I455" t="str">
            <v>NO</v>
          </cell>
          <cell r="J455" t="str">
            <v>SI</v>
          </cell>
          <cell r="K455" t="str">
            <v>En plena ejecución</v>
          </cell>
          <cell r="L455">
            <v>478469.6100000001</v>
          </cell>
          <cell r="M455">
            <v>0</v>
          </cell>
          <cell r="N455">
            <v>1</v>
          </cell>
        </row>
        <row r="456">
          <cell r="E456">
            <v>221592</v>
          </cell>
          <cell r="F456" t="str">
            <v>INSTALACION, MEJORAMIENTO DEL SISTEMA DE AGUA POTABLE Y SANEAMIENTO BASICO EN EL C.P PISIT Y LOS ANEXOS LAS CRUCES Y GARAY, DISTRITO DE TONGOD - SAN MIGUEL - CAJAMARCA</v>
          </cell>
          <cell r="G456">
            <v>342636.92000000016</v>
          </cell>
          <cell r="H456">
            <v>0.8338369222953864</v>
          </cell>
          <cell r="I456" t="str">
            <v>NO</v>
          </cell>
          <cell r="J456" t="str">
            <v>SI</v>
          </cell>
          <cell r="K456" t="str">
            <v>En plena ejecución</v>
          </cell>
          <cell r="L456">
            <v>342636.92000000016</v>
          </cell>
          <cell r="M456">
            <v>0</v>
          </cell>
          <cell r="N456">
            <v>1</v>
          </cell>
        </row>
        <row r="457">
          <cell r="E457">
            <v>225136</v>
          </cell>
          <cell r="F457" t="str">
            <v>CREACION DE LA INSTITUCION EDUCATIVA DEL NIVEL SECUNDARIO CESAR VALLEJO DEL CENTRO POBLADO CHUCLLAPAMPA, DISTRITO DE TONGOD - SAN MIGUEL - CAJAMARCA</v>
          </cell>
          <cell r="G457">
            <v>607302.0900000001</v>
          </cell>
          <cell r="H457">
            <v>0.755101560118267</v>
          </cell>
          <cell r="I457" t="str">
            <v>NO</v>
          </cell>
          <cell r="J457" t="str">
            <v>SI</v>
          </cell>
          <cell r="K457" t="str">
            <v>En plena ejecución</v>
          </cell>
          <cell r="L457">
            <v>607302.0900000001</v>
          </cell>
          <cell r="M457">
            <v>0</v>
          </cell>
          <cell r="N457">
            <v>1</v>
          </cell>
        </row>
        <row r="458">
          <cell r="E458">
            <v>243817</v>
          </cell>
          <cell r="F458" t="str">
            <v>INSTALACION DEL SISTEMA DE SANEAMIENTO BASICO EN LA ZONA RURAL DE CHUCLLAPAMPA, DISTRITO DE TONGOD - SAN MIGUEL - CAJAMARCA</v>
          </cell>
          <cell r="G458">
            <v>139958.8600000001</v>
          </cell>
          <cell r="H458">
            <v>0.8830134007418795</v>
          </cell>
          <cell r="I458" t="str">
            <v>NO</v>
          </cell>
          <cell r="J458" t="str">
            <v>SI</v>
          </cell>
          <cell r="K458" t="str">
            <v>En plena ejecución</v>
          </cell>
          <cell r="L458">
            <v>139958.8600000001</v>
          </cell>
          <cell r="M458">
            <v>0</v>
          </cell>
          <cell r="N458">
            <v>1</v>
          </cell>
        </row>
        <row r="459">
          <cell r="E459">
            <v>276859</v>
          </cell>
          <cell r="F459" t="str">
            <v>INSTALACION DE LOS SERVICIOS DE EDUCACIÓN INICIAL ESCOLARIZADA EN LOS CENTROS POBLADOS CHUCLLAPAMPA, CHILAL DE LA MERCED, QUELLAHORCO Y LA LÚCUMA, DISTRITO DE TONGOD - SAN MIGUEL - CAJAMARCA</v>
          </cell>
          <cell r="G459">
            <v>846158.0099999998</v>
          </cell>
          <cell r="H459">
            <v>0.839167063391441</v>
          </cell>
          <cell r="I459" t="str">
            <v>NO</v>
          </cell>
          <cell r="J459" t="str">
            <v>SI</v>
          </cell>
          <cell r="K459" t="str">
            <v>En plena ejecución</v>
          </cell>
          <cell r="L459">
            <v>-499955.9900000002</v>
          </cell>
          <cell r="M459">
            <v>0</v>
          </cell>
          <cell r="N459">
            <v>1</v>
          </cell>
        </row>
        <row r="460">
          <cell r="E460">
            <v>209187</v>
          </cell>
          <cell r="F460" t="str">
            <v>INSTALACION DEL SISTEMA DE AGUA POTABLE Y LETRINIZACION DEL CASERIO EL GIGANTE, DISTRITO DE SAN BERNARDINO, PROVINCIA DE SAN PABLO - CAJAMARCA</v>
          </cell>
          <cell r="G460">
            <v>86405.55000000005</v>
          </cell>
          <cell r="H460">
            <v>0.8431285742011372</v>
          </cell>
          <cell r="I460" t="str">
            <v>NO</v>
          </cell>
          <cell r="J460" t="str">
            <v>SI</v>
          </cell>
          <cell r="K460" t="str">
            <v>En plena ejecución</v>
          </cell>
          <cell r="L460">
            <v>80966.55000000005</v>
          </cell>
          <cell r="M460">
            <v>0</v>
          </cell>
          <cell r="N460">
            <v>1</v>
          </cell>
        </row>
        <row r="461">
          <cell r="E461">
            <v>318391</v>
          </cell>
          <cell r="F461" t="str">
            <v>REHABILITACION DE LA TRANSITABILIDAD VEHICULAR EN LOS CAMINOS VECINALES (PROGRESIVASECTORES) CARROZABLES , DISTRITO DE CATACHE - SANTA CRUZ - CAJAMARCA</v>
          </cell>
          <cell r="G461">
            <v>283772.4600000001</v>
          </cell>
          <cell r="H461">
            <v>0.7514786898524112</v>
          </cell>
          <cell r="I461" t="str">
            <v>NO</v>
          </cell>
          <cell r="J461" t="str">
            <v>SI</v>
          </cell>
          <cell r="K461" t="str">
            <v>En plena ejecución</v>
          </cell>
          <cell r="L461">
            <v>-47733.31999999995</v>
          </cell>
          <cell r="M461">
            <v>0</v>
          </cell>
          <cell r="N461">
            <v>1</v>
          </cell>
        </row>
        <row r="462">
          <cell r="E462">
            <v>318473</v>
          </cell>
          <cell r="F462" t="str">
            <v>MEJORAMIENTO Y AMPLIACION DEL SISTEMA DE AGUA POTABLE Y LETRINIZACION EN LOS CASERIOS DE LA CONGONA, ALPACOCHA, PALTACIRCA, EL  ALAMO, LA YERBABUENA Y LAS PAUCAS EN LA LOCALIDAD DE CHANCAY BAÑOS, DISTRITO DE CHANCAYBANOS - SANTA CRUZ - CAJAMARCA</v>
          </cell>
          <cell r="G462">
            <v>1035350.1800000002</v>
          </cell>
          <cell r="H462">
            <v>0.7929248699518008</v>
          </cell>
          <cell r="I462" t="str">
            <v>NO</v>
          </cell>
          <cell r="J462" t="str">
            <v>SI</v>
          </cell>
          <cell r="K462" t="str">
            <v>En plena ejecución</v>
          </cell>
          <cell r="L462">
            <v>1035350.1800000002</v>
          </cell>
          <cell r="M462">
            <v>0</v>
          </cell>
          <cell r="N462">
            <v>1</v>
          </cell>
        </row>
        <row r="463">
          <cell r="E463">
            <v>314195</v>
          </cell>
          <cell r="F463" t="str">
            <v>MEJORAMIENTO Y AMPLIACION DEL SISTEMA DE AGUA POTABLE Y ALCANTARILLADO DE LA ZONA PERIFERICA DE LA CIUDAD DE NINABAMBA, DISTRITO DE NINABAMBA - SANTA CRUZ - CAJAMARCA</v>
          </cell>
          <cell r="G463">
            <v>1161869.4300000002</v>
          </cell>
          <cell r="H463">
            <v>0.5760653865871295</v>
          </cell>
          <cell r="I463" t="str">
            <v>NO</v>
          </cell>
          <cell r="J463" t="str">
            <v>SI</v>
          </cell>
          <cell r="K463" t="str">
            <v>En plena ejecución</v>
          </cell>
          <cell r="L463">
            <v>1161869.4300000002</v>
          </cell>
          <cell r="M463">
            <v>0</v>
          </cell>
          <cell r="N463">
            <v>1</v>
          </cell>
        </row>
        <row r="464">
          <cell r="E464">
            <v>194994</v>
          </cell>
          <cell r="F464" t="str">
            <v>MEJORAMIENTO ,AMPLIACION Y EQUIPAMIENTO DE LA INFRAESTRUCTURA DE LA I.E.S. JORGE BASADRE GROHMAN-SAUCEPAMPA, DISTRITO DE SAUCEPAMPA - SANTA CRUZ - CAJAMARCA</v>
          </cell>
          <cell r="G464">
            <v>1095086.5599999998</v>
          </cell>
          <cell r="H464">
            <v>0.6246993376751354</v>
          </cell>
          <cell r="I464" t="str">
            <v>NO</v>
          </cell>
          <cell r="J464" t="str">
            <v>SI</v>
          </cell>
          <cell r="K464" t="str">
            <v>En plena ejecución</v>
          </cell>
          <cell r="L464">
            <v>1095086.5599999998</v>
          </cell>
          <cell r="M464">
            <v>0</v>
          </cell>
          <cell r="N464">
            <v>1</v>
          </cell>
        </row>
        <row r="465">
          <cell r="E465">
            <v>242774</v>
          </cell>
          <cell r="F465" t="str">
            <v>MEJORAMIENTO DE LAS VIAS URBANAS DE LOS SECTORES  NUEVA URBANIZACION Y SAN JUAN, DISTRITO DE CAYALTI - CHICLAYO - LAMBAYEQUE</v>
          </cell>
          <cell r="G465">
            <v>644719.46</v>
          </cell>
          <cell r="H465">
            <v>0.8770488908785928</v>
          </cell>
          <cell r="I465" t="str">
            <v>NO</v>
          </cell>
          <cell r="J465" t="str">
            <v>SI</v>
          </cell>
          <cell r="K465" t="str">
            <v>PIP ejecutado por El GR Lambayeque; sin problemas</v>
          </cell>
          <cell r="L465">
            <v>644719</v>
          </cell>
          <cell r="M465">
            <v>0</v>
          </cell>
          <cell r="N465">
            <v>0</v>
          </cell>
        </row>
        <row r="466">
          <cell r="E466">
            <v>302839</v>
          </cell>
          <cell r="F466" t="str">
            <v>INSTALACION DE LA COBERTURA LA INSTITUCION INICIAL N041 NUESTRA SEÑORA DE FATIMA - PP.JJ. EL BOSQUE, DISTRITO DE LA VICTORIA - CHICLAYO - LAMBAYEQUE</v>
          </cell>
          <cell r="G466">
            <v>16337.049999999996</v>
          </cell>
          <cell r="H466">
            <v>0.7617181386680382</v>
          </cell>
          <cell r="I466" t="str">
            <v>NO</v>
          </cell>
          <cell r="J466" t="str">
            <v>SI</v>
          </cell>
          <cell r="K466" t="str">
            <v>En ejecucion éndiente de  Liquidacion y reajuste</v>
          </cell>
          <cell r="L466">
            <v>16337</v>
          </cell>
          <cell r="M466">
            <v>0</v>
          </cell>
          <cell r="N466">
            <v>0</v>
          </cell>
        </row>
        <row r="467">
          <cell r="E467">
            <v>319380</v>
          </cell>
          <cell r="F467" t="str">
            <v>INSTALACION DE LA COBERTURA DEL PATIO PRINCIPAL DE LA I.E JUAN PABLO II, DISTRITO DE LA VICTORIA - CHICLAYO - LAMBAYEQUE</v>
          </cell>
          <cell r="G467">
            <v>16407.309999999998</v>
          </cell>
          <cell r="H467">
            <v>0.7784986115755543</v>
          </cell>
          <cell r="I467" t="str">
            <v>NO</v>
          </cell>
          <cell r="J467" t="str">
            <v>SI</v>
          </cell>
          <cell r="K467" t="str">
            <v>En ejecucion éndiente de  Liquidacion y reajuste</v>
          </cell>
          <cell r="L467">
            <v>15927</v>
          </cell>
          <cell r="M467">
            <v>0</v>
          </cell>
          <cell r="N467">
            <v>0</v>
          </cell>
        </row>
        <row r="468">
          <cell r="E468">
            <v>177348</v>
          </cell>
          <cell r="F468" t="str">
            <v>MEJORAMIENTO DEL SERVICIO DE AGUA PARA RIEGO  EN EL SECTOR EL HUABO DE MOCUPE, DISTRITO DE LAGUNAS - CHICLAYO - LAMBAYEQUE</v>
          </cell>
          <cell r="G468">
            <v>311369.95999999996</v>
          </cell>
          <cell r="H468">
            <v>0.8646598247708533</v>
          </cell>
          <cell r="I468" t="str">
            <v>NO</v>
          </cell>
          <cell r="J468" t="str">
            <v>SI</v>
          </cell>
          <cell r="K468" t="str">
            <v>PIP ejecutado por El GR Lambayeque; sin problemas</v>
          </cell>
          <cell r="L468">
            <v>311370</v>
          </cell>
          <cell r="M468">
            <v>0</v>
          </cell>
          <cell r="N468">
            <v>0</v>
          </cell>
        </row>
        <row r="469">
          <cell r="E469">
            <v>216373</v>
          </cell>
          <cell r="F469" t="str">
            <v>INSTALACION DEL SERVICIO DE ELECTRIFICACION EN EL CENTRO POBLADO MENOR  DE COLON, DISTRITO DE POMALCA - CHICLAYO - LAMBAYEQUE</v>
          </cell>
          <cell r="G469">
            <v>16398.430000000008</v>
          </cell>
          <cell r="H469">
            <v>0.8491562288574284</v>
          </cell>
          <cell r="I469" t="str">
            <v>NO</v>
          </cell>
          <cell r="J469" t="str">
            <v>SI</v>
          </cell>
          <cell r="K469" t="str">
            <v>En ejecución sin problemas </v>
          </cell>
          <cell r="L469">
            <v>16399</v>
          </cell>
          <cell r="M469">
            <v>0</v>
          </cell>
          <cell r="N469">
            <v>0</v>
          </cell>
        </row>
        <row r="470">
          <cell r="E470">
            <v>53109</v>
          </cell>
          <cell r="F470" t="str">
            <v>FORTALECIMIENTO DE LA INVESTIGACION ARQUEOLOGICA DE VENTARRON DEL DISTRITO DE ZAÑA-CHICLAYO-LAMBAYEQUE</v>
          </cell>
          <cell r="G470">
            <v>1313522.19</v>
          </cell>
          <cell r="H470">
            <v>0.6711144627351652</v>
          </cell>
          <cell r="I470" t="str">
            <v>NO</v>
          </cell>
          <cell r="J470" t="str">
            <v>SI</v>
          </cell>
          <cell r="K470" t="str">
            <v>Ejecutado porel Misnterio de cultura sin problemas</v>
          </cell>
          <cell r="L470">
            <v>1313522.19</v>
          </cell>
          <cell r="M470">
            <v>0</v>
          </cell>
          <cell r="N470">
            <v>0</v>
          </cell>
        </row>
        <row r="471">
          <cell r="E471">
            <v>177658</v>
          </cell>
          <cell r="F471" t="str">
            <v>CONSTRUCCION DE LA PAVIMENTACION  DE ASFALTO EN FRIO EN LAS CALLES DEL CIRCUITO VIAL DEL TRANSPORTE PUBLICO EN EL CENTRO POBLADO MENOR DE SALTUR, DISTRITO DE SANA - CHICLAYO - LAMBAYEQUE</v>
          </cell>
          <cell r="G471">
            <v>234866.03000000003</v>
          </cell>
          <cell r="H471">
            <v>0.8766232826480408</v>
          </cell>
          <cell r="I471" t="str">
            <v>NO</v>
          </cell>
          <cell r="J471" t="str">
            <v>SI</v>
          </cell>
          <cell r="K471" t="str">
            <v>PIP ejecutado por El GR Lambayeque; sin problemas</v>
          </cell>
          <cell r="L471">
            <v>234866.03000000003</v>
          </cell>
          <cell r="M471">
            <v>0</v>
          </cell>
          <cell r="N471">
            <v>0</v>
          </cell>
        </row>
        <row r="472">
          <cell r="E472">
            <v>184412</v>
          </cell>
          <cell r="F472" t="str">
            <v>REHABILITACION Y MEJORAMIENTO DE LA CARRETERA TUMAN-C.P RINCONAZO, DISTRITO DE TUMAN - CHICLAYO - LAMBAYEQUE</v>
          </cell>
          <cell r="G472">
            <v>1671063.789999999</v>
          </cell>
          <cell r="H472">
            <v>0.8910545374770147</v>
          </cell>
          <cell r="I472" t="str">
            <v>NO</v>
          </cell>
          <cell r="J472" t="str">
            <v>SI</v>
          </cell>
          <cell r="K472" t="str">
            <v>Recursos por operaciones oficiales de credito; sin problemas en la ejecución</v>
          </cell>
          <cell r="L472">
            <v>1671064</v>
          </cell>
          <cell r="M472">
            <v>0</v>
          </cell>
          <cell r="N472">
            <v>0</v>
          </cell>
        </row>
        <row r="473">
          <cell r="E473">
            <v>265578</v>
          </cell>
          <cell r="F473" t="str">
            <v>CREACION DE PISTAS Y VEREDAS EN EL CERCADO DE LA CIUDAD DE TUMAN, DISTRITO DE TUMAN - CHICLAYO - LAMBAYEQUE</v>
          </cell>
          <cell r="G473">
            <v>2104101.5</v>
          </cell>
          <cell r="H473">
            <v>0.5877626062099275</v>
          </cell>
          <cell r="I473" t="str">
            <v>NO</v>
          </cell>
          <cell r="J473" t="str">
            <v>SI</v>
          </cell>
          <cell r="K473" t="str">
            <v>Recursos por continuidad; sin problemas en ejecución</v>
          </cell>
          <cell r="L473">
            <v>2104101.5</v>
          </cell>
          <cell r="M473">
            <v>0</v>
          </cell>
          <cell r="N473">
            <v>0</v>
          </cell>
        </row>
        <row r="474">
          <cell r="E474">
            <v>156386</v>
          </cell>
          <cell r="F474" t="str">
            <v>RECONSTRUCCION DE LA ESCUELA DE ARTE Y CULTURA DE LA CUIDAD DE FERREÑAFE, PROVINCIA DE FERRENAFE - LAMBAYEQUE</v>
          </cell>
          <cell r="G474">
            <v>391309.4199999999</v>
          </cell>
          <cell r="H474">
            <v>0.8980297122799481</v>
          </cell>
          <cell r="I474" t="str">
            <v>NO</v>
          </cell>
          <cell r="J474" t="str">
            <v>SI</v>
          </cell>
          <cell r="K474" t="str">
            <v>PIP ejecutado por el GR Lambayeque; sin problemas</v>
          </cell>
          <cell r="L474">
            <v>391309.4199999999</v>
          </cell>
          <cell r="M474">
            <v>0</v>
          </cell>
          <cell r="N474">
            <v>0</v>
          </cell>
        </row>
        <row r="475">
          <cell r="E475">
            <v>281370</v>
          </cell>
          <cell r="F475" t="str">
            <v>MEJORAMIENTO DEL SERVICIO DE AGUA PARA RIEGO EN EL CANAL SAUCE-CHUNGA -DISTRITO DE PITIPO, PROVINCIA DE FERRENAFE - LAMBAYEQUE</v>
          </cell>
          <cell r="G475">
            <v>223988.73999999987</v>
          </cell>
          <cell r="H475">
            <v>0.8004615396251146</v>
          </cell>
          <cell r="I475" t="str">
            <v>NO</v>
          </cell>
          <cell r="J475" t="str">
            <v>SI</v>
          </cell>
          <cell r="K475" t="str">
            <v>PIP ejecutado por el GR Lambayeque; sin problemas</v>
          </cell>
          <cell r="L475">
            <v>223988.73999999987</v>
          </cell>
          <cell r="M475">
            <v>0</v>
          </cell>
          <cell r="N475">
            <v>0</v>
          </cell>
        </row>
        <row r="476">
          <cell r="E476">
            <v>322724</v>
          </cell>
          <cell r="F476" t="str">
            <v>MEJORAMIENTO DE LA CAPACIDAD OPERATIVA DE MAQUINARIA PESADA EN LA MUNICIPALIDAD DISTRITAL DE PITIPO, DISTRITO DE PITIPO - FERRENAFE - LAMBAYEQUE</v>
          </cell>
          <cell r="G476">
            <v>384221</v>
          </cell>
          <cell r="H476">
            <v>0.5842618941992448</v>
          </cell>
          <cell r="I476" t="str">
            <v>NO</v>
          </cell>
          <cell r="J476" t="str">
            <v>SI</v>
          </cell>
          <cell r="K476" t="str">
            <v>Recurso determinados sin problemas para su ejecución</v>
          </cell>
          <cell r="L476">
            <v>384221</v>
          </cell>
          <cell r="M476">
            <v>0</v>
          </cell>
          <cell r="N476">
            <v>0</v>
          </cell>
        </row>
        <row r="477">
          <cell r="E477">
            <v>260859</v>
          </cell>
          <cell r="F477" t="str">
            <v>AMPLIACION Y MEJORAMIENTO DEL SERVICIO DE EDUCACION PRIMARIA Y SECUNDARIA EN LA I.E. 11245 JOTORO- CP PROGRESO MEDIO-DISTRITO JAYANCA, PROVINCIA DE LAMBAYEQUE - LAMBAYEQUE</v>
          </cell>
          <cell r="G477">
            <v>214928.91000000003</v>
          </cell>
          <cell r="H477">
            <v>0.5131517534723704</v>
          </cell>
          <cell r="I477" t="str">
            <v>NO</v>
          </cell>
          <cell r="J477" t="str">
            <v>SI</v>
          </cell>
          <cell r="K477" t="str">
            <v>Recursos determinados  ejecuta MP Lambayeque , sin problemas</v>
          </cell>
          <cell r="L477">
            <v>214928.91000000003</v>
          </cell>
          <cell r="M477">
            <v>0</v>
          </cell>
          <cell r="N477">
            <v>0</v>
          </cell>
        </row>
        <row r="478">
          <cell r="E478">
            <v>43637</v>
          </cell>
          <cell r="F478" t="str">
            <v>PUESTA EN VALOR EL COMPLEJO ARQUEOLOGICO CHOTUNA - CHORNANCAP - LAMBAYEQUE CHOTUNA, PROVINCIA DE LAMBAYEQUE - LAMBAYEQUE</v>
          </cell>
          <cell r="G478">
            <v>2178063.99</v>
          </cell>
          <cell r="H478">
            <v>0.7343176396682117</v>
          </cell>
          <cell r="I478" t="str">
            <v>NO</v>
          </cell>
          <cell r="J478" t="str">
            <v>SI</v>
          </cell>
          <cell r="K478" t="str">
            <v>Ejecutado por el Ministerio de Cultura sin problemas</v>
          </cell>
          <cell r="L478">
            <v>2178063.99</v>
          </cell>
          <cell r="M478">
            <v>0</v>
          </cell>
          <cell r="N478">
            <v>0</v>
          </cell>
        </row>
        <row r="479">
          <cell r="E479">
            <v>145566</v>
          </cell>
          <cell r="F479" t="str">
            <v>INSTALACION DE LINEAS PRIMARIAS, REDES PRIMARIAS Y REDES SECUNDARIAS DE LOS CASERIOS DE LAMBAYEQUE IV SECTOR, DISTRITO DE LAMBAYEQUE, PROVINCIA DE LAMBAYEQUE - LAMBAYEQUE</v>
          </cell>
          <cell r="G479">
            <v>388498.6000000001</v>
          </cell>
          <cell r="H479">
            <v>0.7912748262817846</v>
          </cell>
          <cell r="I479" t="str">
            <v>NO</v>
          </cell>
          <cell r="J479" t="str">
            <v>SI</v>
          </cell>
          <cell r="K479" t="str">
            <v>Ejecuta Ministerio de Eneria y Minas</v>
          </cell>
          <cell r="L479">
            <v>388498.6000000001</v>
          </cell>
          <cell r="M479">
            <v>0</v>
          </cell>
          <cell r="N479">
            <v>0</v>
          </cell>
        </row>
        <row r="480">
          <cell r="E480">
            <v>282850</v>
          </cell>
          <cell r="F480" t="str">
            <v>MEJORAMIENTO Y AMPLIACION DEL SERVICIO EDUCATIVO DE LA INSTITUCION EDUCATIVA N11239 EN EL P.J. SAN MARTIN DE PORRES DEL DISTRITO DE LAMBAYEQUE, PROVINCIA DE LAMBAYEQUE - LAMBAYEQUE</v>
          </cell>
          <cell r="G480">
            <v>923982.6199999996</v>
          </cell>
          <cell r="H480">
            <v>0.787622425591468</v>
          </cell>
          <cell r="I480" t="str">
            <v>NO</v>
          </cell>
          <cell r="J480" t="str">
            <v>SI</v>
          </cell>
          <cell r="K480" t="str">
            <v>Saladio debalance, sinproblemas en al ejecución</v>
          </cell>
          <cell r="L480">
            <v>923982.6199999996</v>
          </cell>
          <cell r="M480">
            <v>0</v>
          </cell>
          <cell r="N480">
            <v>0</v>
          </cell>
        </row>
        <row r="481">
          <cell r="E481">
            <v>293663</v>
          </cell>
          <cell r="F481" t="str">
            <v>AMPLIACION SISTEMA DE AGUA POTABLE EN EL CASERIO SIALUPE BACA I DISTRITRO LAMBAYEQUE, PROVINCIA DE LAMBAYEQUE - LAMBAYEQUE</v>
          </cell>
          <cell r="G481">
            <v>82537.59</v>
          </cell>
          <cell r="H481">
            <v>0.5620855734392636</v>
          </cell>
          <cell r="I481" t="str">
            <v>NO</v>
          </cell>
          <cell r="J481" t="str">
            <v>SI</v>
          </cell>
          <cell r="K481" t="str">
            <v>Sal dod e Balance; sin problemas en la ejecución</v>
          </cell>
          <cell r="L481">
            <v>82537.59</v>
          </cell>
          <cell r="M481">
            <v>0</v>
          </cell>
          <cell r="N481">
            <v>0</v>
          </cell>
        </row>
        <row r="482">
          <cell r="E482">
            <v>298924</v>
          </cell>
          <cell r="F482" t="str">
            <v>RECUPERACION Y MEJORAMIENTO DEL BAPTISTERIO DE LA CAPILLA SAN FRANCISCO, DEL DISTRITO DE LAMBAYEQUE , PROVINCIA DE LAMBAYEQUE - LAMBAYEQUE</v>
          </cell>
          <cell r="G482">
            <v>19146.240000000005</v>
          </cell>
          <cell r="H482">
            <v>0.8597154000680385</v>
          </cell>
          <cell r="I482" t="str">
            <v>NO </v>
          </cell>
          <cell r="J482" t="str">
            <v>SI</v>
          </cell>
          <cell r="K482" t="str">
            <v>Saldod e balance; en ejecución sin problemas</v>
          </cell>
          <cell r="L482">
            <v>20824.960000000006</v>
          </cell>
          <cell r="M482">
            <v>0</v>
          </cell>
          <cell r="N482">
            <v>0</v>
          </cell>
        </row>
        <row r="483">
          <cell r="E483">
            <v>60967</v>
          </cell>
          <cell r="F483" t="str">
            <v>ACONDICIONAMIENTO CONSERVACION Y PROTECCION DEL COMPLEJO ARQUEOLOGICO HUACA SOLECAPE - MOCHUMI, PROVINCIA DE LAMBAYEQUE - LAMBAYEQUE</v>
          </cell>
          <cell r="G483">
            <v>369849.31000000006</v>
          </cell>
          <cell r="H483">
            <v>0.6832854058695452</v>
          </cell>
          <cell r="I483" t="str">
            <v>NO</v>
          </cell>
          <cell r="J483" t="str">
            <v>SI</v>
          </cell>
          <cell r="K483" t="str">
            <v>Ejecutado porel Ministerio de Cultura sin problemas</v>
          </cell>
          <cell r="L483">
            <v>369850</v>
          </cell>
          <cell r="M483">
            <v>0</v>
          </cell>
          <cell r="N483">
            <v>0</v>
          </cell>
        </row>
        <row r="484">
          <cell r="E484">
            <v>176607</v>
          </cell>
          <cell r="F484" t="str">
            <v>INSTALACION DE LINEAS PRIMARIAS, REDES PRIMARIAS Y REDES SECUNDARAS DE LOS CASERIOS DE CHOLOQUE MARIPOSA, LOS PECHES, LA CALZADA Y EL PALMO, DISTRITO DE MOCHUMI - LAMBAYEQUE - LAMBAYEQUE</v>
          </cell>
          <cell r="G484">
            <v>145529.5</v>
          </cell>
          <cell r="H484">
            <v>0.8790284433593772</v>
          </cell>
          <cell r="I484" t="str">
            <v>NO</v>
          </cell>
          <cell r="J484" t="str">
            <v>SI</v>
          </cell>
          <cell r="K484" t="str">
            <v>Ejecutada por Administración Directa sin problemas</v>
          </cell>
          <cell r="L484">
            <v>145529.5</v>
          </cell>
          <cell r="M484">
            <v>0</v>
          </cell>
          <cell r="N484">
            <v>0</v>
          </cell>
        </row>
        <row r="485">
          <cell r="E485">
            <v>194394</v>
          </cell>
          <cell r="F485" t="str">
            <v>MEJORAMIENTO Y PAVIMENTACION DE LAS PRINCIPALES CALLES DE LA LOCALIDAD DE MOCHUMI, DISTRITO DE MOCHUMI - LAMBAYEQUE - LAMBAYEQUE</v>
          </cell>
          <cell r="G485">
            <v>3611336.96</v>
          </cell>
          <cell r="H485">
            <v>0.6338222174960527</v>
          </cell>
          <cell r="I485" t="str">
            <v>NO</v>
          </cell>
          <cell r="J485" t="str">
            <v>SI</v>
          </cell>
          <cell r="K485" t="str">
            <v>Recursos por continuidad; en ejecución sin problemas</v>
          </cell>
          <cell r="L485">
            <v>3611336.96</v>
          </cell>
          <cell r="M485">
            <v>0</v>
          </cell>
          <cell r="N485">
            <v>0</v>
          </cell>
        </row>
        <row r="486">
          <cell r="E486">
            <v>205879</v>
          </cell>
          <cell r="F486" t="str">
            <v>INSTALACION DEL SERVICIO DE ENERGIA ELECTRICA MEDIANTE LINEAS PRIMARIAS, REDES PRIMARIAS, REDES SECUNDARIAS EN EL CASERIO SOLECAPE, DISTRITO DE MOCHUMI - LAMBAYEQUE - LAMBAYEQUE</v>
          </cell>
          <cell r="G486">
            <v>144964.96000000008</v>
          </cell>
          <cell r="H486">
            <v>0.8639768661991581</v>
          </cell>
          <cell r="I486" t="str">
            <v>NO</v>
          </cell>
          <cell r="J486" t="str">
            <v>SI</v>
          </cell>
          <cell r="K486" t="str">
            <v>En ejecucion sin problemas </v>
          </cell>
          <cell r="L486">
            <v>144964.96000000008</v>
          </cell>
          <cell r="M486">
            <v>0</v>
          </cell>
          <cell r="N486">
            <v>0</v>
          </cell>
        </row>
        <row r="487">
          <cell r="E487">
            <v>220349</v>
          </cell>
          <cell r="F487" t="str">
            <v>MEJORAMIENTO DEL CAMINO VECINAL  CAPILLA SAN JOSÉ – LA PAVA II - SAN CARLOS, DISTRITO DE MOCHUMI - LAMBAYEQUE - LAMBAYEQUE</v>
          </cell>
          <cell r="G487">
            <v>148678.14999999997</v>
          </cell>
          <cell r="H487">
            <v>0.7526253106988555</v>
          </cell>
          <cell r="I487" t="str">
            <v>NO</v>
          </cell>
          <cell r="J487" t="str">
            <v>SI</v>
          </cell>
          <cell r="K487" t="str">
            <v>Recurso por continuidad, en ejecución sin problemas</v>
          </cell>
          <cell r="L487">
            <v>148678.14999999997</v>
          </cell>
          <cell r="M487">
            <v>0</v>
          </cell>
          <cell r="N487">
            <v>0</v>
          </cell>
        </row>
        <row r="488">
          <cell r="E488">
            <v>236025</v>
          </cell>
          <cell r="F488" t="str">
            <v>INSTALACION DEL SERVICIO DE ENERGIA ELECTRICA MEDIANTE SISTEMA CONVENCIONAL EN EL CASERIO MARIPOSA - SECTOR II, DISTRITO DE MOCHUMI - LAMBAYEQUE - LAMBAYEQUE</v>
          </cell>
          <cell r="G488">
            <v>56505.119999999995</v>
          </cell>
          <cell r="H488">
            <v>0.8838343572937971</v>
          </cell>
          <cell r="I488" t="str">
            <v>NO</v>
          </cell>
          <cell r="J488" t="str">
            <v>SI</v>
          </cell>
          <cell r="K488" t="str">
            <v>PIP ejecutado por el GORE Lambayeque, sin problemas</v>
          </cell>
          <cell r="L488">
            <v>56505.119999999995</v>
          </cell>
          <cell r="M488">
            <v>0</v>
          </cell>
          <cell r="N488">
            <v>0</v>
          </cell>
        </row>
        <row r="489">
          <cell r="E489">
            <v>256846</v>
          </cell>
          <cell r="F489" t="str">
            <v>INSTALACION DEL SISTEMA DE DRENAJE PLUVIAL EN EL AREA URBANA, DISTRITO DE MOCHUMI - LAMBAYEQUE - LAMBAYEQUE</v>
          </cell>
          <cell r="G489">
            <v>1274118.7199999997</v>
          </cell>
          <cell r="H489">
            <v>0.7224576651559678</v>
          </cell>
          <cell r="I489" t="str">
            <v>NO</v>
          </cell>
          <cell r="J489" t="str">
            <v>SI</v>
          </cell>
          <cell r="K489" t="str">
            <v>Recursos por continuidad sin problemas en la ejecución.</v>
          </cell>
          <cell r="L489">
            <v>1274118.7199999997</v>
          </cell>
          <cell r="M489">
            <v>0</v>
          </cell>
          <cell r="N489">
            <v>0</v>
          </cell>
        </row>
        <row r="490">
          <cell r="E490">
            <v>263376</v>
          </cell>
          <cell r="F490" t="str">
            <v>CONSTRUCCION DE 07 PUENTES DE CONCRETO ARMADO EN EL SUB SECTOR DE RIEGO MUY FINCA DISTRITO DE MOCHUMI, PROVINCIA DE LAMBAYEQUE - LAMBAYEQUE</v>
          </cell>
          <cell r="G490">
            <v>26881.290000000008</v>
          </cell>
          <cell r="H490">
            <v>0.8907819781359914</v>
          </cell>
          <cell r="I490" t="str">
            <v>NO</v>
          </cell>
          <cell r="J490" t="str">
            <v>SI</v>
          </cell>
          <cell r="K490" t="str">
            <v>Ejecutado por la MP Lambayeque, sin problemas</v>
          </cell>
          <cell r="L490">
            <v>26881.290000000008</v>
          </cell>
          <cell r="M490">
            <v>0</v>
          </cell>
          <cell r="N490">
            <v>0</v>
          </cell>
        </row>
        <row r="491">
          <cell r="E491">
            <v>274834</v>
          </cell>
          <cell r="F491" t="str">
            <v>MEJORAMIENTO DEL SERVICIO DE TRANSITABILIDAD VEHICULAR Y PEATONAL DE LAS CALLES DE LA LOCALIDAD DE  MOCHUMI, DISTRITO DE MOCHUMI - LAMBAYEQUE - LAMBAYEQUE</v>
          </cell>
          <cell r="G491">
            <v>1205317.8799999994</v>
          </cell>
          <cell r="H491">
            <v>0.7353176983859234</v>
          </cell>
          <cell r="I491" t="str">
            <v>NO</v>
          </cell>
          <cell r="J491" t="str">
            <v>SI</v>
          </cell>
          <cell r="K491" t="str">
            <v>Recursos ordinarios; en ejecución sin problemas</v>
          </cell>
          <cell r="L491">
            <v>1205317.8799999994</v>
          </cell>
          <cell r="M491">
            <v>0</v>
          </cell>
          <cell r="N491">
            <v>0</v>
          </cell>
        </row>
        <row r="492">
          <cell r="E492">
            <v>113868</v>
          </cell>
          <cell r="F492" t="str">
            <v>INSTALACION DEL SERVICIO DE ENERGIA ELECTRICA MEDIANTE SISTEMA CONVENCIONAL EN LOS ANEXOS LOS REYES Y HUAYAQUIL DEL CASERIO CASABLANCA, DISTRITO DE MORROPE - LAMBAYEQUE - LAMBAYEQUE</v>
          </cell>
          <cell r="G492">
            <v>43439.46999999997</v>
          </cell>
          <cell r="H492">
            <v>0.8743709687201008</v>
          </cell>
          <cell r="I492" t="str">
            <v>NO</v>
          </cell>
          <cell r="J492" t="str">
            <v>SI</v>
          </cell>
          <cell r="K492" t="str">
            <v>Recurso sde continuidad., en ejecución sin problemas</v>
          </cell>
          <cell r="L492">
            <v>43439.46999999997</v>
          </cell>
          <cell r="M492">
            <v>0</v>
          </cell>
          <cell r="N492">
            <v>0</v>
          </cell>
        </row>
        <row r="493">
          <cell r="E493">
            <v>138157</v>
          </cell>
          <cell r="F493" t="str">
            <v>INSTALACION DEL SERVICIO DE ENERGIA ELECTRICA MEDIANTE SISTEMA CONVENCIONAL EN EL CASERIO CHEPITO ALTO, DISTRITO DE MORROPE - LAMBAYEQUE - LAMBAYEQUE</v>
          </cell>
          <cell r="G493">
            <v>139944.61</v>
          </cell>
          <cell r="H493">
            <v>0.6664946130430676</v>
          </cell>
          <cell r="I493" t="str">
            <v>NO</v>
          </cell>
          <cell r="J493" t="str">
            <v>SI</v>
          </cell>
          <cell r="K493" t="str">
            <v>Recurso sde continuidad., en ejecución sin problemas</v>
          </cell>
          <cell r="L493">
            <v>139944.61</v>
          </cell>
          <cell r="M493">
            <v>0</v>
          </cell>
          <cell r="N493">
            <v>0</v>
          </cell>
        </row>
        <row r="494">
          <cell r="E494">
            <v>225290</v>
          </cell>
          <cell r="F494" t="str">
            <v>INSTALACION DEL SERVICIO DE ENERGIA ELECTRICA MEDIANTE SISTEMA CONVECIONAL DE LOS ANEXOS RURALES DE LA ZONA NORTE DEL C.P. EL ROMERO, DISTRITO DE MORROPE - LAMBAYEQUE - LAMBAYEQUE</v>
          </cell>
          <cell r="G494">
            <v>151717.75</v>
          </cell>
          <cell r="H494">
            <v>0.8825211641780161</v>
          </cell>
          <cell r="I494" t="str">
            <v>NO</v>
          </cell>
          <cell r="J494" t="str">
            <v>SI</v>
          </cell>
          <cell r="K494" t="str">
            <v>Recurso sde continuidad., en ejecución sin problemas</v>
          </cell>
          <cell r="L494">
            <v>151717.75</v>
          </cell>
          <cell r="M494">
            <v>0</v>
          </cell>
          <cell r="N494">
            <v>0</v>
          </cell>
        </row>
        <row r="495">
          <cell r="E495">
            <v>226818</v>
          </cell>
          <cell r="F495" t="str">
            <v>MEJORAMIENTO DEL CAMPO DEPORTIVO PRINCIPAL CON SEMBADO DE GRASS NATURAL EN EL ESTADIO SEBASTIAN VILELA PURIHUAMAN, DISTRITO DE MOTUPE-LAMBAYEQUE-LAMBAYEQUE.</v>
          </cell>
          <cell r="G495">
            <v>46075.77000000002</v>
          </cell>
          <cell r="H495">
            <v>0.8551652247189898</v>
          </cell>
          <cell r="I495" t="str">
            <v>NO</v>
          </cell>
          <cell r="J495" t="str">
            <v>NO</v>
          </cell>
          <cell r="K495" t="str">
            <v>Paralizado, ejecución por AD</v>
          </cell>
          <cell r="L495">
            <v>46075.77000000002</v>
          </cell>
          <cell r="M495">
            <v>0</v>
          </cell>
          <cell r="N495">
            <v>0</v>
          </cell>
        </row>
        <row r="496">
          <cell r="E496">
            <v>249247</v>
          </cell>
          <cell r="F496" t="str">
            <v>CREACION DE PISTAS Y VEREDAS CON PAVIMENTO RIGIDO DE LA AV. CRUZ DE CHALPON, DISTRITO DE MOTUPE - LAMBAYEQUE - LAMBAYEQUE</v>
          </cell>
          <cell r="G496">
            <v>89479.57999999996</v>
          </cell>
          <cell r="H496">
            <v>0.865509435155614</v>
          </cell>
          <cell r="I496" t="str">
            <v>NO</v>
          </cell>
          <cell r="J496" t="str">
            <v>SI</v>
          </cell>
          <cell r="K496" t="str">
            <v>En ejecución sin problemas</v>
          </cell>
          <cell r="L496">
            <v>-121631</v>
          </cell>
          <cell r="M496">
            <v>0</v>
          </cell>
          <cell r="N496">
            <v>0</v>
          </cell>
        </row>
        <row r="497">
          <cell r="E497">
            <v>258198</v>
          </cell>
          <cell r="F497" t="str">
            <v>CREACION DE LA PAVIMENTACIÓN RÍGIDA EN EL PARQUE LUIS SÁNCHEZ CERRO DE MOTUPE, DISTRITO DE MOTUPE - LAMBAYEQUE - LAMBAYEQUE</v>
          </cell>
          <cell r="G497">
            <v>1071677.6899999997</v>
          </cell>
          <cell r="H497">
            <v>0.5339331721318261</v>
          </cell>
          <cell r="I497" t="str">
            <v>NO</v>
          </cell>
          <cell r="J497" t="str">
            <v>SI</v>
          </cell>
          <cell r="K497" t="str">
            <v>Recurso de continuidad, en ejecución sin problemas</v>
          </cell>
          <cell r="L497">
            <v>1071677</v>
          </cell>
          <cell r="M497">
            <v>0</v>
          </cell>
          <cell r="N497">
            <v>0</v>
          </cell>
        </row>
        <row r="498">
          <cell r="E498">
            <v>260053</v>
          </cell>
          <cell r="F498" t="str">
            <v>CREACION DEL SISTEMA DE AGUA POTABLE EN EL CASERIO DEL CHOLOQUE, DISTRITO DE MOTUPE - LAMBAYEQUE - LAMBAYEQUE</v>
          </cell>
          <cell r="G498">
            <v>27781.61</v>
          </cell>
          <cell r="H498">
            <v>0.7692293379400618</v>
          </cell>
          <cell r="I498" t="str">
            <v>NO</v>
          </cell>
          <cell r="J498" t="str">
            <v>SI</v>
          </cell>
          <cell r="K498" t="str">
            <v>En ejecución sin problemas</v>
          </cell>
          <cell r="L498">
            <v>17782</v>
          </cell>
          <cell r="M498">
            <v>0</v>
          </cell>
          <cell r="N498">
            <v>0</v>
          </cell>
        </row>
        <row r="499">
          <cell r="E499">
            <v>265581</v>
          </cell>
          <cell r="F499" t="str">
            <v>CREACION DE PAVIMENTO RIGIDO EN LAS CALLES ATAHUALPA CDRAS 01 Y 02, CALLE SANTA ALICIA Y CALLE JOSE M. ANTEPARRA EN LA LOTIZACION SANTA ALICIA, DISTRITO DE MOTUPE - LAMBAYEQUE - LAMBAYEQUE</v>
          </cell>
          <cell r="G499">
            <v>19932.22999999998</v>
          </cell>
          <cell r="H499">
            <v>0.8917885492737262</v>
          </cell>
          <cell r="I499" t="str">
            <v>NO</v>
          </cell>
          <cell r="J499" t="str">
            <v>SI</v>
          </cell>
          <cell r="K499" t="str">
            <v>Saldo de balance, en ejecución sin problemas</v>
          </cell>
          <cell r="L499">
            <v>19932.22999999998</v>
          </cell>
          <cell r="M499">
            <v>0</v>
          </cell>
          <cell r="N499">
            <v>0</v>
          </cell>
        </row>
        <row r="500">
          <cell r="E500">
            <v>298662</v>
          </cell>
          <cell r="F500" t="str">
            <v>CREACION DE PAVIMENTO RIGIDO EN LA CALLE JOSE MARIA ESCRIBA DE BALAGUER DEL SECTOR SAAVEDRA I, DISTRITO DE MOTUPE - LAMBAYEQUE - LAMBAYEQUE</v>
          </cell>
          <cell r="G500">
            <v>13921.270000000004</v>
          </cell>
          <cell r="H500">
            <v>0.7154299936815686</v>
          </cell>
          <cell r="I500" t="str">
            <v>NO</v>
          </cell>
          <cell r="J500" t="str">
            <v>SI</v>
          </cell>
          <cell r="K500" t="str">
            <v>Saldo de balance, en ejecución sin problemas</v>
          </cell>
          <cell r="L500">
            <v>13921.270000000004</v>
          </cell>
          <cell r="M500">
            <v>0</v>
          </cell>
          <cell r="N500">
            <v>0</v>
          </cell>
        </row>
        <row r="501">
          <cell r="E501">
            <v>298750</v>
          </cell>
          <cell r="F501" t="str">
            <v>CREACION DE LOCAL PRONOEI EN EL SECTOR LAS PAMPAS DEL CPM EL ARROZAL, DISTRITO DE MOTUPE - LAMBAYEQUE - LAMBAYEQUE</v>
          </cell>
          <cell r="G501">
            <v>28586.069999999992</v>
          </cell>
          <cell r="H501">
            <v>0.6551971074550628</v>
          </cell>
          <cell r="I501" t="str">
            <v>NO</v>
          </cell>
          <cell r="J501" t="str">
            <v>SI</v>
          </cell>
          <cell r="K501" t="str">
            <v>En ejecución sin problemas</v>
          </cell>
          <cell r="L501">
            <v>13586</v>
          </cell>
          <cell r="M501">
            <v>0</v>
          </cell>
          <cell r="N501">
            <v>0</v>
          </cell>
        </row>
        <row r="502">
          <cell r="E502">
            <v>298819</v>
          </cell>
          <cell r="F502" t="str">
            <v>MEJORAMIENTO DEL CAMINO VENICAL TRAMO CRUCE CAMINO EL CARDO HASTA  CASERIO YOCAPE EN EL CPM TONGORRAPE, DISTRITO DE MOTUPE - LAMBAYEQUE - LAMBAYEQUE</v>
          </cell>
          <cell r="G502">
            <v>28920.460000000006</v>
          </cell>
          <cell r="H502">
            <v>0.6133393657850356</v>
          </cell>
          <cell r="I502" t="str">
            <v>NO</v>
          </cell>
          <cell r="J502" t="str">
            <v>SI</v>
          </cell>
          <cell r="K502" t="str">
            <v>En ejecución sin problemas</v>
          </cell>
          <cell r="L502">
            <v>19920</v>
          </cell>
          <cell r="M502">
            <v>0</v>
          </cell>
          <cell r="N502">
            <v>0</v>
          </cell>
        </row>
        <row r="503">
          <cell r="E503">
            <v>298823</v>
          </cell>
          <cell r="F503" t="str">
            <v>CREACION DE LOCAL MULTIUSOS EN EL CASERIO PALO BLANCO, DISTRITO DE MOTUPE - LAMBAYEQUE - LAMBAYEQUE</v>
          </cell>
          <cell r="G503">
            <v>26845.909999999996</v>
          </cell>
          <cell r="H503">
            <v>0.6512651779591475</v>
          </cell>
          <cell r="I503" t="str">
            <v>NO</v>
          </cell>
          <cell r="J503" t="str">
            <v>SI</v>
          </cell>
          <cell r="K503" t="str">
            <v>Saldo de balance, en ejecución sin problemas</v>
          </cell>
          <cell r="L503">
            <v>26845.909999999996</v>
          </cell>
          <cell r="M503">
            <v>0</v>
          </cell>
          <cell r="N503">
            <v>0</v>
          </cell>
        </row>
        <row r="504">
          <cell r="E504">
            <v>314564</v>
          </cell>
          <cell r="F504" t="str">
            <v>AMPLIACION DEL CERCO PERIMETRICO EN LA I.E. N 10853 SANTA ROSA DEL CASERIO EL PATO, CP TONGORRAPE, DISTRITO DE MOTUPE - LAMBAYEQUE - LAMBAYEQUE</v>
          </cell>
          <cell r="G504">
            <v>64272.41</v>
          </cell>
          <cell r="H504">
            <v>0.620433315787817</v>
          </cell>
          <cell r="I504" t="str">
            <v>NO</v>
          </cell>
          <cell r="J504" t="str">
            <v>SI</v>
          </cell>
          <cell r="K504" t="str">
            <v>Saldo de balance, en ejecución sin problemas</v>
          </cell>
          <cell r="L504">
            <v>64272.41</v>
          </cell>
          <cell r="M504">
            <v>0</v>
          </cell>
          <cell r="N504">
            <v>0</v>
          </cell>
        </row>
        <row r="505">
          <cell r="E505">
            <v>314587</v>
          </cell>
          <cell r="F505" t="str">
            <v>AMPLIACION DEL CERCO PERIMETRICO DE LA I.E N 1190 DEL CASERIO HIGUERON, CP EL ARROZAL, DISTRITO DE MOTUPE - LAMBAYEQUE - LAMBAYEQUE</v>
          </cell>
          <cell r="G505">
            <v>43957.03</v>
          </cell>
          <cell r="H505">
            <v>0.7015472183047836</v>
          </cell>
          <cell r="I505" t="str">
            <v>NO</v>
          </cell>
          <cell r="J505" t="str">
            <v>SI</v>
          </cell>
          <cell r="K505" t="str">
            <v>Saldo de balance, en ejecución sin problemas</v>
          </cell>
          <cell r="L505">
            <v>43957.03</v>
          </cell>
          <cell r="M505">
            <v>0</v>
          </cell>
          <cell r="N505">
            <v>0</v>
          </cell>
        </row>
        <row r="506">
          <cell r="E506">
            <v>233963</v>
          </cell>
          <cell r="F506" t="str">
            <v>INSTALACION, AMPLIACION Y/O MEJORAMIENTO DEL SISTEMA SANEAMIENTO BÁSICO RURAL (AGUA POTABLE Y LETRINAS ) EN LOS 15 CASERIOS DEL  OLMOS, DISTRITO DE OLMOS - LAMBAYEQUE - LAMBAYEQUE</v>
          </cell>
          <cell r="G506">
            <v>759390.6500000004</v>
          </cell>
          <cell r="H506">
            <v>0.8944234178382418</v>
          </cell>
          <cell r="I506" t="str">
            <v>NO</v>
          </cell>
          <cell r="J506" t="str">
            <v>NO</v>
          </cell>
          <cell r="K506" t="str">
            <v>Obra paralizada, verificacion de viabilidad componente de saneamiento ( letrinas)</v>
          </cell>
          <cell r="L506">
            <v>759390.6500000004</v>
          </cell>
          <cell r="M506">
            <v>0</v>
          </cell>
          <cell r="N506">
            <v>0</v>
          </cell>
        </row>
        <row r="507">
          <cell r="E507">
            <v>233975</v>
          </cell>
          <cell r="F507" t="str">
            <v>INSTALACION, AMPLIACION Y/O MEJORAMIENTO DEL SISTEMA SANEAMIENTO BÁSICO RURAL (AGUA POTABLE Y LETRINAS) EN 33 CASERIOS DEL NOR-ESTE DE OLMOS , DISTRITO DE OLMOS - LAMBAYEQUE - LAMBAYEQUE</v>
          </cell>
          <cell r="G507">
            <v>1984245.8999999985</v>
          </cell>
          <cell r="H507">
            <v>0.8640287473281157</v>
          </cell>
          <cell r="I507" t="str">
            <v>NO</v>
          </cell>
          <cell r="J507" t="str">
            <v>NO</v>
          </cell>
          <cell r="K507" t="str">
            <v>Obra paralizada, verificacion de viabilidad componente de saneamiento ( letrinas)</v>
          </cell>
          <cell r="L507">
            <v>1984245.8999999985</v>
          </cell>
          <cell r="M507">
            <v>0</v>
          </cell>
          <cell r="N507">
            <v>0</v>
          </cell>
        </row>
        <row r="508">
          <cell r="E508">
            <v>233981</v>
          </cell>
          <cell r="F508" t="str">
            <v>INSTALACION, AMPLIACION Y/O MEJORAMIENTO DEL SISTEMA SANEAMIENTO BÁSICO RURAL (AGUA POTABLE Y LETRINAS ) EN 23 CASERIOS DEL NORTE DE LA CIUDAD DE  OLMOS, DISTRITO DE OLMOS - LAMBAYEQUE - LAMBAYEQUE</v>
          </cell>
          <cell r="G508">
            <v>1779198.6799999997</v>
          </cell>
          <cell r="H508">
            <v>0.8865620994107595</v>
          </cell>
          <cell r="I508" t="str">
            <v>NO</v>
          </cell>
          <cell r="J508" t="str">
            <v>NO</v>
          </cell>
          <cell r="K508" t="str">
            <v>Obra paralizada, verificacion de viabilidad componente de saneamiento ( letrinas)</v>
          </cell>
          <cell r="L508">
            <v>1779198.6799999997</v>
          </cell>
          <cell r="M508">
            <v>0</v>
          </cell>
          <cell r="N508">
            <v>0</v>
          </cell>
        </row>
        <row r="509">
          <cell r="E509">
            <v>315502</v>
          </cell>
          <cell r="F509" t="str">
            <v>INSTALACION DEL SERVICIO DE ENERGIA ELECTRICA MEDIANTE SISTEMA CONVENCIONAL PARA EL ANEXO NITAPE, DISTRITO DE OLMOS - LAMBAYEQUE - LAMBAYEQUE</v>
          </cell>
          <cell r="G509">
            <v>24112.629999999997</v>
          </cell>
          <cell r="H509">
            <v>0.6902441267776904</v>
          </cell>
          <cell r="I509" t="str">
            <v>NO</v>
          </cell>
          <cell r="J509" t="str">
            <v>SI</v>
          </cell>
          <cell r="K509" t="str">
            <v>Saldo de balance,  en ejecucion sin problemas</v>
          </cell>
          <cell r="L509">
            <v>23812.629999999997</v>
          </cell>
          <cell r="M509">
            <v>0</v>
          </cell>
          <cell r="N509">
            <v>0</v>
          </cell>
        </row>
        <row r="510">
          <cell r="E510">
            <v>315570</v>
          </cell>
          <cell r="F510" t="str">
            <v>INSTALACION DEL SERVICIO DE ENERGIA ELECTRICA MEDIANTE SISTEMA CONVENCIONAL PARA EL ANEXO KM13, DISTRITO DE OLMOS - LAMBAYEQUE - LAMBAYEQUE</v>
          </cell>
          <cell r="G510">
            <v>19075.559999999998</v>
          </cell>
          <cell r="H510">
            <v>0.7641672591674428</v>
          </cell>
          <cell r="I510" t="str">
            <v>NO</v>
          </cell>
          <cell r="J510" t="str">
            <v>SI</v>
          </cell>
          <cell r="K510" t="str">
            <v>Saldo de balance,  en ejecucion sin problemas</v>
          </cell>
          <cell r="L510">
            <v>18775.559999999998</v>
          </cell>
          <cell r="M510">
            <v>0</v>
          </cell>
          <cell r="N510">
            <v>0</v>
          </cell>
        </row>
        <row r="511">
          <cell r="E511">
            <v>315819</v>
          </cell>
          <cell r="F511" t="str">
            <v>INSTALACION DEL SERVICIO DE ENERGIA ELECTRICA MEDIANTE SISTEMA CONVENCIONAL PARA EL SECTOR LOS PEÑAS DEL CASERIO CALLEJON DE CASCAJAL, DISTRITO DE OLMOS - LAMBAYEQUE - LAMBAYEQUE</v>
          </cell>
          <cell r="G511">
            <v>16940.050000000003</v>
          </cell>
          <cell r="H511">
            <v>0.8196165660078963</v>
          </cell>
          <cell r="I511" t="str">
            <v>NO</v>
          </cell>
          <cell r="J511" t="str">
            <v>SI</v>
          </cell>
          <cell r="K511" t="str">
            <v>Saldo de balance,  en ejecucion sin problemas</v>
          </cell>
          <cell r="L511">
            <v>16640.050000000003</v>
          </cell>
          <cell r="M511">
            <v>0</v>
          </cell>
          <cell r="N511">
            <v>0</v>
          </cell>
        </row>
        <row r="512">
          <cell r="E512">
            <v>316261</v>
          </cell>
          <cell r="F512" t="str">
            <v>INSTALACION DEL SERVICIO DE ENERGIA ELECTRICA MEDIANTE SISTEMA CONVENCIONAL EN EL SECTOR LOS SANDOVALES DEL CASERIO PLAYA DE CASCAJAL, DISTRITO DE OLMOS - LAMBAYEQUE - LAMBAYEQUE</v>
          </cell>
          <cell r="G512">
            <v>33141.56999999999</v>
          </cell>
          <cell r="H512">
            <v>0.6404138538485017</v>
          </cell>
          <cell r="I512" t="str">
            <v>NO</v>
          </cell>
          <cell r="J512" t="str">
            <v>SI</v>
          </cell>
          <cell r="K512" t="str">
            <v>Saldo de balance,  en ejecucion sin problemas</v>
          </cell>
          <cell r="L512">
            <v>32841.56999999999</v>
          </cell>
          <cell r="M512">
            <v>0</v>
          </cell>
          <cell r="N512">
            <v>0</v>
          </cell>
        </row>
        <row r="513">
          <cell r="E513">
            <v>322384</v>
          </cell>
          <cell r="F513" t="str">
            <v>MEJORAMIENTO DEL CAMINO VECINAL DEL CENTRO POBLADO MIRAFLORES-MEDANO, DISTRITO DE OLMOS - LAMBAYEQUE - LAMBAYEQUE</v>
          </cell>
          <cell r="G513">
            <v>134200.09000000003</v>
          </cell>
          <cell r="H513">
            <v>0.549996480787059</v>
          </cell>
          <cell r="I513" t="str">
            <v>NO</v>
          </cell>
          <cell r="J513" t="str">
            <v>SI</v>
          </cell>
          <cell r="K513" t="str">
            <v>Saldo de balance,  en ejecucion sin problemas</v>
          </cell>
          <cell r="L513">
            <v>126352</v>
          </cell>
          <cell r="M513">
            <v>0</v>
          </cell>
          <cell r="N513">
            <v>0</v>
          </cell>
        </row>
        <row r="514">
          <cell r="E514">
            <v>322399</v>
          </cell>
          <cell r="F514" t="str">
            <v>MEJORAMIENTO DEL CAMINO VECINAL DEL CENTRO POBLADO PORVENIR-LA VICTORIA, DISTRITO DE OLMOS - LAMBAYEQUE - LAMBAYEQUE</v>
          </cell>
          <cell r="G514">
            <v>45402.67</v>
          </cell>
          <cell r="H514">
            <v>0.7055152071695436</v>
          </cell>
          <cell r="I514" t="str">
            <v>NO</v>
          </cell>
          <cell r="J514" t="str">
            <v>SI</v>
          </cell>
          <cell r="K514" t="str">
            <v>Saldo de balance,  en ejecucion sin problemas</v>
          </cell>
          <cell r="L514">
            <v>3112</v>
          </cell>
          <cell r="M514">
            <v>0</v>
          </cell>
          <cell r="N514">
            <v>0</v>
          </cell>
        </row>
        <row r="515">
          <cell r="E515">
            <v>322526</v>
          </cell>
          <cell r="F515" t="str">
            <v>MEJORAMIENTO DEL CAMINO VECINAL DEL CENTRO POBLADO CALLEJON DE CASCAJAL-EL PUENTE, DISTRITO DE OLMOS - LAMBAYEQUE - LAMBAYEQUE</v>
          </cell>
          <cell r="G515">
            <v>73181.85</v>
          </cell>
          <cell r="H515">
            <v>0.7515113014339588</v>
          </cell>
          <cell r="I515" t="str">
            <v>NO</v>
          </cell>
          <cell r="J515" t="str">
            <v>SI</v>
          </cell>
          <cell r="K515" t="str">
            <v>Saldo de balance,  en ejecucion sin problemas</v>
          </cell>
          <cell r="L515">
            <v>73181.85</v>
          </cell>
          <cell r="M515">
            <v>0</v>
          </cell>
          <cell r="N515">
            <v>0</v>
          </cell>
        </row>
        <row r="516">
          <cell r="E516">
            <v>332748</v>
          </cell>
          <cell r="F516" t="str">
            <v>MEJORAMIENTO DE LA INFRAESTRUCTURA DEL LOCAL DE USOS MULTIPLES EN EL CASERIO ANGURUCAL, DISTRITO DE OLMOS - LAMBAYEQUE - LAMBAYEQUE</v>
          </cell>
          <cell r="G516">
            <v>12841.590000000004</v>
          </cell>
          <cell r="H516">
            <v>0.7376077942903659</v>
          </cell>
          <cell r="I516" t="str">
            <v>NO</v>
          </cell>
          <cell r="J516" t="str">
            <v>SI</v>
          </cell>
          <cell r="K516" t="str">
            <v>Saldo de balance,  en ejecucion sin problemas</v>
          </cell>
          <cell r="L516">
            <v>0</v>
          </cell>
          <cell r="M516">
            <v>0</v>
          </cell>
          <cell r="N516">
            <v>0</v>
          </cell>
        </row>
        <row r="517">
          <cell r="E517">
            <v>147846</v>
          </cell>
          <cell r="F517" t="str">
            <v>MEJORAMIENTO Y REHABILITACION DEL CANAL PRINCIPAL Y LATERAL PANAQUE  RECTA - ILLIMO, DISTRITO DE TUCUME - LAMBAYEQUE - LAMBAYEQUE</v>
          </cell>
          <cell r="G517">
            <v>1623807.9499999997</v>
          </cell>
          <cell r="H517">
            <v>0.6676584625395281</v>
          </cell>
          <cell r="I517" t="str">
            <v>NO</v>
          </cell>
          <cell r="J517" t="str">
            <v>SI</v>
          </cell>
          <cell r="K517" t="str">
            <v>PIP ejecutado por la MD Illimo; sin problemas</v>
          </cell>
          <cell r="L517">
            <v>212225</v>
          </cell>
          <cell r="M517">
            <v>0</v>
          </cell>
          <cell r="N517">
            <v>0</v>
          </cell>
        </row>
        <row r="518">
          <cell r="E518">
            <v>203681</v>
          </cell>
          <cell r="F518" t="str">
            <v>MEJORAMIENTO DEL SERVICIO DE EDUCACION SECUNDARIA EN LA INSTITUCION EDUCATIVA SAN ANTONIO DEL SECTOR HUIRIQUINGUE, COMUNIDAD CAMPESINA DE MOSTAZAS, DISTRITO DE AYABACA, PROVINCIA DE AYABACA - PIURA</v>
          </cell>
          <cell r="G518">
            <v>495309.5</v>
          </cell>
          <cell r="H518">
            <v>0.7368445212574278</v>
          </cell>
          <cell r="I518" t="str">
            <v>NO</v>
          </cell>
          <cell r="J518" t="str">
            <v>SI</v>
          </cell>
          <cell r="K518" t="str">
            <v>EN EJECUCIÓN. 85% AVANCE FÍSICO. LAS LLUVIAS NO ESTÁN INTERRUMPIENDO SU EJECUCIÓN.</v>
          </cell>
          <cell r="L518">
            <v>4696.529999999795</v>
          </cell>
          <cell r="M518">
            <v>0</v>
          </cell>
          <cell r="N518">
            <v>1</v>
          </cell>
        </row>
        <row r="519">
          <cell r="E519">
            <v>247785</v>
          </cell>
          <cell r="F519" t="str">
            <v>MEJORAMIENTO DE LOS SERVICIOS  DE ASISTENCIA TÉCNICA PARA LA PRODUCCIÓN  DE CULTIVOS ANDINOS EN LOS SECTORES DE ESPINDOLA, TABLAS, CABUYO, CONVENTO, AUL, ARRAYPITE ALTO, PINGOLA, PILLO, LÚCUMO, SAN JUAN, NAGAY, SAN JOSÉ, LA LAGUNA, PAMPA GRANDE, CHINCHIMPAMPA Y LA CEBADA, PROVINCIA DE AYABACA - PIURA</v>
          </cell>
          <cell r="G519">
            <v>372149.9600000001</v>
          </cell>
          <cell r="H519">
            <v>0.7369235899981244</v>
          </cell>
          <cell r="I519" t="str">
            <v>NO</v>
          </cell>
          <cell r="J519" t="str">
            <v>NO</v>
          </cell>
          <cell r="K519" t="str">
            <v>EJECUTADO</v>
          </cell>
          <cell r="L519">
            <v>372149.9600000001</v>
          </cell>
          <cell r="M519">
            <v>0</v>
          </cell>
          <cell r="N519">
            <v>0</v>
          </cell>
        </row>
        <row r="520">
          <cell r="E520">
            <v>252412</v>
          </cell>
          <cell r="F520" t="str">
            <v>CONSTRUCCION DE PUENTE CARROZABLE EN EL KM 14.20 DEL CAMINO VECINAL ARREYPITE BAJO A NANGAY DE MATALACAS, LOCALIDAD DE SAUSAL DEL QUIROZ, DISTRITO DE AYABACA, PROVINCIA DE AYABACA - PIURA</v>
          </cell>
          <cell r="G520">
            <v>2091516.7400000002</v>
          </cell>
          <cell r="H520">
            <v>0.5832307064182786</v>
          </cell>
          <cell r="I520" t="str">
            <v>NO</v>
          </cell>
          <cell r="J520" t="str">
            <v>SI</v>
          </cell>
          <cell r="K520" t="str">
            <v>EL 15.01.16 SE HIZO ENTREGA DE TERRENO. SE INICIANDO LA EJECUCIÓN CON LOS TRABAJO PRELIMINARES.</v>
          </cell>
          <cell r="L520">
            <v>1413996.7400000002</v>
          </cell>
          <cell r="M520">
            <v>0</v>
          </cell>
          <cell r="N520">
            <v>0</v>
          </cell>
        </row>
        <row r="521">
          <cell r="E521">
            <v>254625</v>
          </cell>
          <cell r="F521" t="str">
            <v>MEJORAMIENTO DEL SERVICIO  DE ASISTENCIA TECNICA Y FORTALECIMIENTO DE CAPACIDADES PARA LA PRODUCCION DE TRUCHA EN EL SECTOR DE LOS MOLINOS DE SANGULI, COMUNIDAD CAMPESINA DE SUYUPAMPA, PROVINCIA DE AYABACA - PIURA</v>
          </cell>
          <cell r="G521">
            <v>62068.04000000001</v>
          </cell>
          <cell r="H521">
            <v>0.7702631811451885</v>
          </cell>
          <cell r="I521" t="str">
            <v>NO</v>
          </cell>
          <cell r="J521" t="str">
            <v>NO</v>
          </cell>
          <cell r="K521" t="str">
            <v>SE EJECUTÓ Y CULMINÓ EN JULIO 2015. </v>
          </cell>
          <cell r="L521">
            <v>51141.04000000001</v>
          </cell>
          <cell r="M521">
            <v>0</v>
          </cell>
          <cell r="N521">
            <v>0</v>
          </cell>
        </row>
        <row r="522">
          <cell r="E522">
            <v>272985</v>
          </cell>
          <cell r="F522" t="str">
            <v>INSTALACION DEL SERVICIO DE AGUA DEL SISTEMA DE RIEGO DEL CANAL AGUA FRIA EN EL SECTOR SAN ANTONIO LA HUACA, PREDIO SAN ANTONIO LA HUACA, DISTRITO DE AYABACA, PROVINCIA DE AYABACA - PIURA</v>
          </cell>
          <cell r="G522">
            <v>136260.43</v>
          </cell>
          <cell r="H522">
            <v>0.7791341495975151</v>
          </cell>
          <cell r="I522" t="str">
            <v>NO</v>
          </cell>
          <cell r="J522" t="str">
            <v>NO</v>
          </cell>
          <cell r="K522" t="str">
            <v>EJECUTADO. SE HA SOLICITADO LA RECEPCIÓN DE OBRA.</v>
          </cell>
          <cell r="L522">
            <v>54937.42999999999</v>
          </cell>
          <cell r="M522">
            <v>0</v>
          </cell>
          <cell r="N522">
            <v>0</v>
          </cell>
        </row>
        <row r="523">
          <cell r="E523">
            <v>293613</v>
          </cell>
          <cell r="F523" t="str">
            <v>CONSTRUCCION DE CAMINO VECINAL ENTRE LOS SECTORES DE SAUSAL DEL QUIROZ Y FAICAL DE CULUCAN, COMUNIADAD CAMPESINA DE ARREYPITE PINGOLA, DISTRITO DE AYABACA, PROVINCIA DE AYABACA - PIURA</v>
          </cell>
          <cell r="G523">
            <v>267876.07</v>
          </cell>
          <cell r="H523">
            <v>0.5653487986710655</v>
          </cell>
          <cell r="I523" t="str">
            <v>NO</v>
          </cell>
          <cell r="J523" t="str">
            <v>NO</v>
          </cell>
          <cell r="K523" t="str">
            <v>EJECUTADO. SE HA RECEPCIONADO LA OBRA. EN PROCESO DE LIQUIDACIÓN.</v>
          </cell>
          <cell r="L523">
            <v>263510.07</v>
          </cell>
          <cell r="M523">
            <v>0</v>
          </cell>
          <cell r="N523">
            <v>0</v>
          </cell>
        </row>
        <row r="524">
          <cell r="E524">
            <v>302854</v>
          </cell>
          <cell r="F524" t="str">
            <v>MEJORAMIENTO DEL SERVICIO DE SEGURIDAD CIUDADANA EN EL DISTRITO DE AYABACA, PROVINCIA DE AYABACA - PIURA</v>
          </cell>
          <cell r="G524">
            <v>50232.03000000003</v>
          </cell>
          <cell r="H524">
            <v>0.8865332136141088</v>
          </cell>
          <cell r="I524" t="str">
            <v>NO</v>
          </cell>
          <cell r="J524" t="str">
            <v>SI</v>
          </cell>
          <cell r="K524" t="str">
            <v>SE HA SOLICITADO AMPLIACIÓN PRESUPUESTAL, PARA COBERTURAR LA CULMINACIÓN DE METAS.</v>
          </cell>
          <cell r="L524">
            <v>54957.03000000003</v>
          </cell>
          <cell r="M524">
            <v>0</v>
          </cell>
          <cell r="N524">
            <v>1</v>
          </cell>
        </row>
        <row r="525">
          <cell r="E525">
            <v>307161</v>
          </cell>
          <cell r="F525" t="str">
            <v>MEJORAMIENTO DEL SERVICIO DE AGUA DEL SISTEMA DE RIEGO DEL CANAL LOS CALLES EN  EL SECTOR TUNAL, COMUNIDAD CAMPESINA DE CHOCAN, DISTRITO DE AYABACA, PROVINCIA DE AYABACA - PIURA</v>
          </cell>
          <cell r="G525">
            <v>160239.82999999996</v>
          </cell>
          <cell r="H525">
            <v>0.6618558876968696</v>
          </cell>
          <cell r="I525" t="str">
            <v>NO</v>
          </cell>
          <cell r="J525" t="str">
            <v>SI</v>
          </cell>
          <cell r="K525" t="str">
            <v>EJECUCIÓN. 95% AVANCE FÍSICO.</v>
          </cell>
          <cell r="L525">
            <v>36999.28999999998</v>
          </cell>
          <cell r="M525">
            <v>0</v>
          </cell>
          <cell r="N525">
            <v>1</v>
          </cell>
        </row>
        <row r="526">
          <cell r="E526">
            <v>311034</v>
          </cell>
          <cell r="F526" t="str">
            <v>MEJORAMIENTO Y FORTALECIMIENTO DE CAPACIDADES PARA LA PRODUCCIÓN  DE CULTIVOS ANDINOS EN LOS SECTORES DE SANTA JULIA, DIVINO NIÑO, LA HUACA, SAMANGUILLA, SIMBACA, SACALLA, PAMPA GRANDE, LA FLORIDA, TABLAS, RINCONADA, RAMOS, ESPÍNDOLA, Y  OXAHUAY; DISTRITOS DE SICCHEZ Y AYABACA, PROVINCIA DE AYABACA - PIURA</v>
          </cell>
          <cell r="G526">
            <v>154351.18000000005</v>
          </cell>
          <cell r="H526">
            <v>0.8462236360484509</v>
          </cell>
          <cell r="I526" t="str">
            <v>NO</v>
          </cell>
          <cell r="J526" t="str">
            <v>SI</v>
          </cell>
          <cell r="K526" t="str">
            <v>EN EJECUCIÓN. AVANCE DE 98%, SE ESPERA QUE A QUINCENA DE FEBRERO CULMINE. </v>
          </cell>
          <cell r="L526">
            <v>103738.18000000005</v>
          </cell>
          <cell r="M526">
            <v>0</v>
          </cell>
          <cell r="N526">
            <v>0</v>
          </cell>
        </row>
        <row r="527">
          <cell r="E527">
            <v>112946</v>
          </cell>
          <cell r="F527" t="str">
            <v>MEJORAMIENTO , AMPLIACION Y EQUIPAMIENTO DEL CENTRO DE SALUD DE FRIAS DEL DISTRITO DE FRIAS, PROVINCIA DE AYABACA - PIURA</v>
          </cell>
          <cell r="G527">
            <v>1022623.0300000003</v>
          </cell>
          <cell r="H527">
            <v>0.7975333705097197</v>
          </cell>
          <cell r="I527" t="str">
            <v>NO</v>
          </cell>
          <cell r="J527" t="str">
            <v>SI</v>
          </cell>
          <cell r="K527" t="str">
            <v>EN EJECUCIÓN POR REGION PIURA-GERENCIA SUBREG.MORROPON HUANCABAMBA</v>
          </cell>
          <cell r="L527">
            <v>0.03000000026077032</v>
          </cell>
          <cell r="M527">
            <v>0</v>
          </cell>
          <cell r="N527">
            <v>1</v>
          </cell>
        </row>
        <row r="528">
          <cell r="E528">
            <v>215196</v>
          </cell>
          <cell r="F528" t="str">
            <v>MEJORAMIENTO DE PISTAS Y VEREDAS EN EL CENTRO POBLADO URBANO DE FRIAS, PROVINCIA DE AYABACA - PIURA</v>
          </cell>
          <cell r="G528">
            <v>4727061.09</v>
          </cell>
          <cell r="H528">
            <v>0.6376285000491092</v>
          </cell>
          <cell r="I528" t="str">
            <v>NO</v>
          </cell>
          <cell r="J528" t="str">
            <v>SI</v>
          </cell>
          <cell r="K528" t="str">
            <v>PROYECTO EJECUTADO POR ETAPAS. QUEDA PENDIENTE LA EJECUCION DE LA ETAPA 03. 
EL 23.10 SE FIRMO EL CONTRATO PARA LA EJECUCION DE LA 02 ETAPA, POR UN MONTO DE INVERSION DE S/ 5,755,084. SIENDO EL PLAZO DE EJECUCIÓN 240 DC. A 31 DE DICIEMBRE SE HA DEVENGADO Y GIRADO TODO EL MONTO PRESUPUESTADO ES DECIR S/ 4,934,283.</v>
          </cell>
          <cell r="L528">
            <v>4727061.09</v>
          </cell>
          <cell r="M528">
            <v>0</v>
          </cell>
          <cell r="N528">
            <v>1</v>
          </cell>
        </row>
        <row r="529">
          <cell r="E529">
            <v>291520</v>
          </cell>
          <cell r="F529" t="str">
            <v>MEJORAMIENTO DEL SERVICIO EDUCATIVO DE LA INSTITUCION EDUCATIVA INICIAL N° 860 EN EL CENTRO POBLADO DE CONDORHUACHINA, DISTRITO DE FRIAS - AYABACA - PIURA</v>
          </cell>
          <cell r="G529">
            <v>182623.86</v>
          </cell>
          <cell r="H529">
            <v>0.547955774563463</v>
          </cell>
          <cell r="I529" t="str">
            <v>NO</v>
          </cell>
          <cell r="J529" t="str">
            <v>NO</v>
          </cell>
          <cell r="K529" t="str">
            <v>EJECUTADO 2014 Y SE IMAUGURO 2015</v>
          </cell>
          <cell r="L529">
            <v>182623.86</v>
          </cell>
          <cell r="M529">
            <v>0</v>
          </cell>
          <cell r="N529">
            <v>0</v>
          </cell>
        </row>
        <row r="530">
          <cell r="E530">
            <v>291636</v>
          </cell>
          <cell r="F530" t="str">
            <v>CONSTRUCCION DE PUENTE PEATONAL PIEDRA TABLA EN EL CENTRO POBLADO ROSALES, DISTRITO DE FRIAS - AYABACA - PIURA</v>
          </cell>
          <cell r="G530">
            <v>26932.100000000006</v>
          </cell>
          <cell r="H530">
            <v>0.7798452742768485</v>
          </cell>
          <cell r="I530" t="str">
            <v>NO</v>
          </cell>
          <cell r="J530" t="str">
            <v>NO</v>
          </cell>
          <cell r="K530" t="str">
            <v>EJECUTADO</v>
          </cell>
          <cell r="L530">
            <v>26932.100000000006</v>
          </cell>
          <cell r="M530">
            <v>0</v>
          </cell>
          <cell r="N530">
            <v>0</v>
          </cell>
        </row>
        <row r="531">
          <cell r="E531">
            <v>296164</v>
          </cell>
          <cell r="F531" t="str">
            <v>MEJORAMIENTO DEL SERVICIO EDUCATIVO EN LA IE 14327 DEL CP SAN JORGE, DISTRITO DE FRIAS - AYABACA - PIURA</v>
          </cell>
          <cell r="G531">
            <v>561252.1400000001</v>
          </cell>
          <cell r="H531">
            <v>0.507625554895111</v>
          </cell>
          <cell r="I531" t="str">
            <v>NO</v>
          </cell>
          <cell r="J531" t="str">
            <v>NO</v>
          </cell>
          <cell r="K531" t="str">
            <v>EJECUTADO AL 100%. SE HA SOLICITADO LA RECEPCION DE OBRA</v>
          </cell>
          <cell r="L531">
            <v>561252.1400000001</v>
          </cell>
          <cell r="M531">
            <v>0</v>
          </cell>
          <cell r="N531">
            <v>0</v>
          </cell>
        </row>
        <row r="532">
          <cell r="E532">
            <v>296409</v>
          </cell>
          <cell r="F532" t="str">
            <v>AMPLIACION Y MEJORAMIENTO DEL SISTEMA DE AGUA POTABLE Y SANEAMIENTO BASICO EN EL CENTRO POBLADO BANDA DE LA CRUZ, DISTRITO DE FRIAS - AYABACA - PIURA</v>
          </cell>
          <cell r="G532">
            <v>89207.48</v>
          </cell>
          <cell r="H532">
            <v>0.5706633244101038</v>
          </cell>
          <cell r="I532" t="str">
            <v>NO</v>
          </cell>
          <cell r="J532" t="str">
            <v>NO</v>
          </cell>
          <cell r="K532" t="str">
            <v>EJECUTADO. SE INAUGURO EN ENERO 2016.</v>
          </cell>
          <cell r="L532">
            <v>79207.48</v>
          </cell>
          <cell r="M532">
            <v>0</v>
          </cell>
          <cell r="N532">
            <v>0</v>
          </cell>
        </row>
        <row r="533">
          <cell r="E533">
            <v>303246</v>
          </cell>
          <cell r="F533" t="str">
            <v>CONSTRUCCION Y EQUIPAMIENTO DEL ESTABLECIMIENTO DE SERVICIOS PUBLICOS MULTIPLES EN EL C.P RANGRAYO , DISTRITO DE FRIAS - AYABACA - PIURA</v>
          </cell>
          <cell r="G533">
            <v>40507.32999999996</v>
          </cell>
          <cell r="H533">
            <v>0.8782657895335518</v>
          </cell>
          <cell r="I533" t="str">
            <v>NO</v>
          </cell>
          <cell r="J533" t="str">
            <v>NO</v>
          </cell>
          <cell r="K533" t="str">
            <v>EJECUTADO. INAUGURO EN ENERO 2016</v>
          </cell>
          <cell r="L533">
            <v>32294.329999999958</v>
          </cell>
          <cell r="M533">
            <v>0</v>
          </cell>
          <cell r="N533">
            <v>0</v>
          </cell>
        </row>
        <row r="534">
          <cell r="E534">
            <v>303282</v>
          </cell>
          <cell r="F534" t="str">
            <v>AMPLIACION Y MEJORAMIENTO DEL SERVICIO DE AGUA POTABLE Y SANEAMIENTO BASICO EN EL CENTRO POBLADO HUASIPE DE GERALDO, DISTRITO DE FRIAS - AYABACA - PIURA</v>
          </cell>
          <cell r="G534">
            <v>76793.60999999999</v>
          </cell>
          <cell r="H534">
            <v>0.8394466561973553</v>
          </cell>
          <cell r="I534" t="str">
            <v>NO</v>
          </cell>
          <cell r="J534" t="str">
            <v>SI</v>
          </cell>
          <cell r="K534" t="str">
            <v>EJECUCION. AVANCE FÍSICO AL 95%</v>
          </cell>
          <cell r="L534">
            <v>26793.609999999986</v>
          </cell>
          <cell r="M534">
            <v>0</v>
          </cell>
          <cell r="N534">
            <v>1</v>
          </cell>
        </row>
        <row r="535">
          <cell r="E535">
            <v>315919</v>
          </cell>
          <cell r="F535" t="str">
            <v>AMPLIACION Y MEJORAMIENTO DEL SERVICIO DE AGUA POTABLE Y CREACION DEL SERVICIO DE SANEAMIENTO BASICO  EN EL CENTRO POBLADO DE PILAN, DISTRITO DE FRIAS - AYABACA - PIURA</v>
          </cell>
          <cell r="G535">
            <v>148907.71</v>
          </cell>
          <cell r="H535">
            <v>0.5768318601317847</v>
          </cell>
          <cell r="I535" t="str">
            <v>NO</v>
          </cell>
          <cell r="J535" t="str">
            <v>NO</v>
          </cell>
          <cell r="K535" t="str">
            <v>EJECUTADO. SE INAUGURÓ EN DICIEMBRE DE 2015</v>
          </cell>
          <cell r="L535">
            <v>138907.71</v>
          </cell>
          <cell r="M535">
            <v>0</v>
          </cell>
          <cell r="N535">
            <v>0</v>
          </cell>
        </row>
        <row r="536">
          <cell r="E536">
            <v>321692</v>
          </cell>
          <cell r="F536" t="str">
            <v>AMPLIACION Y MEJORAMIENTO DEL SERVICIO DE AGUA POTABLE Y CREACION DEL SERVICIO DE SANEAMIENTO BASICO EN EL CENTRO POBLADO TANLAMA, DISTRITO DE FRIAS - AYABACA - PIURA</v>
          </cell>
          <cell r="G536">
            <v>85345.89000000001</v>
          </cell>
          <cell r="H536">
            <v>0.7382817243584695</v>
          </cell>
          <cell r="I536" t="str">
            <v>NO</v>
          </cell>
          <cell r="J536" t="str">
            <v>NO</v>
          </cell>
          <cell r="K536" t="str">
            <v>EJECUTADO. SE INAUGURO EN ENERO 2016.</v>
          </cell>
          <cell r="L536">
            <v>75346.48000000001</v>
          </cell>
          <cell r="M536">
            <v>0</v>
          </cell>
          <cell r="N536">
            <v>0</v>
          </cell>
        </row>
        <row r="537">
          <cell r="E537">
            <v>56326</v>
          </cell>
          <cell r="F537" t="str">
            <v>AMPLIACION Y MEJORAMIENTO DEL SISTEMA DE AGUA Y ALCANTARILLADO DE PACAIPAMPA - DISTRITO DE  PACAIPAMPA, PROVINCIA DE AYABACA - PIURA</v>
          </cell>
          <cell r="G537">
            <v>2895226.92</v>
          </cell>
          <cell r="H537">
            <v>0.5589894570732095</v>
          </cell>
          <cell r="I537" t="str">
            <v>NO</v>
          </cell>
          <cell r="J537" t="str">
            <v>SI</v>
          </cell>
          <cell r="K537" t="str">
            <v>EJECUCIÓN. EMPEZÓ SU EJECUCIÓN A FINES DE NOVIEMBRE. 
SE PARALIZÓ EN ENEROI LA OBRA POR LLUVIAS Y POR PROBLEMAS DE TERRENO EN EL TRAZO FINAL, EL CUAL YA SE ESTÁ SOLUCIONANDO. SE REINICIA LA OBRA A QUINCENA DE FEBRERO.</v>
          </cell>
          <cell r="L537">
            <v>2895226.92</v>
          </cell>
          <cell r="M537">
            <v>0</v>
          </cell>
          <cell r="N537">
            <v>1</v>
          </cell>
        </row>
        <row r="538">
          <cell r="E538">
            <v>108124</v>
          </cell>
          <cell r="F538" t="str">
            <v>MEJORAMIENTO DEL SERVICIO EDUCATIVO EN LA IE N 14367 HILDEBRANDO CASTRO POZO DEL DISTRITO DE PACAIPAMPA, PROVINCIA DE AYABACA - PIURA</v>
          </cell>
          <cell r="G538">
            <v>708170.9499999997</v>
          </cell>
          <cell r="H538">
            <v>0.7842143480650288</v>
          </cell>
          <cell r="I538" t="str">
            <v>NO</v>
          </cell>
          <cell r="J538" t="str">
            <v>SI</v>
          </cell>
          <cell r="K538" t="str">
            <v>EN EJECUCIÓN POR REGION PIURA-GERENCIA SUBREG.MORROPON HUANCABAMBA
PIURA</v>
          </cell>
          <cell r="L538">
            <v>166680.94999999972</v>
          </cell>
          <cell r="M538">
            <v>0</v>
          </cell>
          <cell r="N538">
            <v>1</v>
          </cell>
        </row>
        <row r="539">
          <cell r="E539">
            <v>291668</v>
          </cell>
          <cell r="F539" t="str">
            <v>MEJORAMIENTO DEL SERVICIO EDUCATIVO DEL NIVEL INICIAL EN LA INSTITUCION EDUCATIVA NRO 14388 DE LA LOCALIDAD SAN JOSE DE MATALACAS, DISTRITO DE PACAIPAMPA - AYABACA - PIURA</v>
          </cell>
          <cell r="G539">
            <v>350499.53</v>
          </cell>
          <cell r="H539">
            <v>0.507461068434027</v>
          </cell>
          <cell r="I539" t="str">
            <v>NO</v>
          </cell>
          <cell r="J539" t="str">
            <v>NO</v>
          </cell>
          <cell r="K539" t="str">
            <v>EJECUTADO. </v>
          </cell>
          <cell r="L539">
            <v>350519.53</v>
          </cell>
          <cell r="M539">
            <v>0</v>
          </cell>
          <cell r="N539">
            <v>0</v>
          </cell>
        </row>
        <row r="540">
          <cell r="E540">
            <v>294842</v>
          </cell>
          <cell r="F540" t="str">
            <v>MEJORAMIENTO Y AMPLIACION DEL SERVICIO DE AGUA POTABLE E INSTALACION DE LETRINAS EN LA LOCALIDAD DE PUR PUR, DISTRITO DE PACAIPAMPA - AYABACA - PIURA</v>
          </cell>
          <cell r="G540">
            <v>54833.909999999974</v>
          </cell>
          <cell r="H540">
            <v>0.8681326300203004</v>
          </cell>
          <cell r="I540" t="str">
            <v>NO</v>
          </cell>
          <cell r="J540" t="str">
            <v>NO</v>
          </cell>
          <cell r="K540" t="str">
            <v>EJECUTADO Y RECEPCIONADO</v>
          </cell>
          <cell r="L540">
            <v>54833.909999999974</v>
          </cell>
          <cell r="M540">
            <v>0</v>
          </cell>
          <cell r="N540">
            <v>0</v>
          </cell>
        </row>
        <row r="541">
          <cell r="E541">
            <v>262345</v>
          </cell>
          <cell r="F541" t="str">
            <v>CONSTRUCCION DE PUENTE PEATONAL SOBRE EL RÍO QUIROZ EN EL CASERIO TOMAPAMPA ALTO, DISTRITO DE PAIMAS, PROVINCIA DE AYABACA - PIURA</v>
          </cell>
          <cell r="G541">
            <v>100054.34999999998</v>
          </cell>
          <cell r="H541">
            <v>0.8858734803582484</v>
          </cell>
          <cell r="I541" t="str">
            <v>NO</v>
          </cell>
          <cell r="J541" t="str">
            <v>SI</v>
          </cell>
          <cell r="K541" t="str">
            <v>EJECUCION</v>
          </cell>
          <cell r="L541">
            <v>100054.34999999998</v>
          </cell>
          <cell r="M541">
            <v>0</v>
          </cell>
          <cell r="N541">
            <v>0</v>
          </cell>
        </row>
        <row r="542">
          <cell r="E542">
            <v>319252</v>
          </cell>
          <cell r="F542" t="str">
            <v>AMPLIACION Y MEJORAMIENTO DEL SERVICIO DE AGUA POTABLE Y SANEAMIENTO DE LOS CASERIOS DE SICCCHEZPAMPA, MONTERRICO, LOS NARANJOS, GUAYABO, LOS PALTOS Y GUIRGUIR,  DISTRITO  DE SICCHEZ, PROVINCIA DE AYABACA - PIURA</v>
          </cell>
          <cell r="G542">
            <v>1065021.1600000001</v>
          </cell>
          <cell r="H542">
            <v>0.7788450657439648</v>
          </cell>
          <cell r="I542" t="str">
            <v>NO</v>
          </cell>
          <cell r="J542" t="str">
            <v>SI</v>
          </cell>
          <cell r="K542" t="str">
            <v>EN EJECUCIÓN. A LA ESPERA DE LA TRANSFERENCIA DEL SALDO.</v>
          </cell>
          <cell r="L542">
            <v>1065021.1600000001</v>
          </cell>
          <cell r="M542">
            <v>0</v>
          </cell>
          <cell r="N542">
            <v>0</v>
          </cell>
        </row>
        <row r="543">
          <cell r="E543">
            <v>114284</v>
          </cell>
          <cell r="F543" t="str">
            <v>CONSTRUCCION DE PUENTE CARROZABLE LA GALLEGA EN EL CENTRO POBLADO LOS RANCHOS DISTRITO DE CANCHAQUE, PROVINCIA DE HUANCABAMBA - PIURA</v>
          </cell>
          <cell r="G543">
            <v>371397.9199999999</v>
          </cell>
          <cell r="H543">
            <v>0.8057991937881456</v>
          </cell>
          <cell r="I543" t="str">
            <v>NO</v>
          </cell>
          <cell r="J543" t="str">
            <v>SI</v>
          </cell>
          <cell r="K543" t="str">
            <v>EJECUCIÓN FÍSICA AL 100%. FECHA DE CULMINACIÓN DE OBRA: 31.01.16. FALTA TRANSFERENCIA DE PROVÍAS DESCENTRALIZADO</v>
          </cell>
          <cell r="L543">
            <v>371397.9199999999</v>
          </cell>
          <cell r="M543">
            <v>0</v>
          </cell>
          <cell r="N543">
            <v>0</v>
          </cell>
        </row>
        <row r="544">
          <cell r="E544">
            <v>246799</v>
          </cell>
          <cell r="F544" t="str">
            <v>MEJORAMIENTO DE LOS SERVICIOS DE TRANSITABILIDAD VEHICULAR Y PEATONAL EN LAS CALLES DE LA CIUDAD CAPITAL SAPALACHE DISTRITO DE EL CARMEN DE LA FRONTERA, PROVINCIA DE HUANCABAMBA - PIURA</v>
          </cell>
          <cell r="G544">
            <v>753829.2199999997</v>
          </cell>
          <cell r="H544">
            <v>0.8521684754614252</v>
          </cell>
          <cell r="I544" t="str">
            <v>NO</v>
          </cell>
          <cell r="J544">
            <v>0</v>
          </cell>
          <cell r="K544">
            <v>0</v>
          </cell>
          <cell r="L544">
            <v>0</v>
          </cell>
          <cell r="M544">
            <v>0</v>
          </cell>
          <cell r="N544">
            <v>0</v>
          </cell>
        </row>
        <row r="545">
          <cell r="E545">
            <v>25625</v>
          </cell>
          <cell r="F545" t="str">
            <v>MEJORAMIENTO DEL SERVICIO DE AGUA PARA EL SISTEMA DE RIEGO CANAL LONGULO -COMENDEROS-ALIGUAY ,DISTRITO HUANCABAMBA, PROVINCIA DE HUANCABAMBA - PIURA</v>
          </cell>
          <cell r="G545">
            <v>217299.8600000001</v>
          </cell>
          <cell r="H545">
            <v>0.8816394006991025</v>
          </cell>
          <cell r="I545" t="str">
            <v>NO</v>
          </cell>
          <cell r="J545" t="str">
            <v>NO</v>
          </cell>
          <cell r="K545" t="str">
            <v>EJECUTADO POR PROGRAMA SUBSECTORIAL DE IRRIGACION - PSI
AGRICULTURA.</v>
          </cell>
          <cell r="L545">
            <v>243149.8600000001</v>
          </cell>
          <cell r="M545">
            <v>0</v>
          </cell>
          <cell r="N545">
            <v>0</v>
          </cell>
        </row>
        <row r="546">
          <cell r="E546">
            <v>251280</v>
          </cell>
          <cell r="F546" t="str">
            <v>MEJORAMIENTO  DE LA CALIDAD DE PRESTACIÓN DE LOS SERVICIOS DE APOYO A LA CADENA PRODUCTIVA DE PALTO Y GRANADILLA EN LOS PRODUCTORES DE LOS DISTRITOS DE:  CARMEN DE LA FRONTERA, HUANCABAMBA, SONDOR, SONDORILLO, SAN MIGUEL DEL FAIQUE Y CANCHAQUE, PROVINCIA DE HUANCABAMBA - PIURA</v>
          </cell>
          <cell r="G546">
            <v>624666.1799999999</v>
          </cell>
          <cell r="H546">
            <v>0.6351803359415877</v>
          </cell>
          <cell r="I546" t="str">
            <v>NO</v>
          </cell>
          <cell r="J546" t="str">
            <v>NO</v>
          </cell>
          <cell r="K546" t="str">
            <v>INICIÓ SU EJECUCIÓN EN EL 2014. SE PARALIZÓ EN OCTUBRE DE 2015., DEBIDO A QUE NO SE ESTABA EJECUTANDO CONFORME EL ET APROBADO.  ACTUALMENTE SE ESTÁ HACIENDO UNA EVALUACIÓN DE LO EJECUTADO.</v>
          </cell>
          <cell r="L546">
            <v>624666.1799999999</v>
          </cell>
          <cell r="M546">
            <v>0</v>
          </cell>
          <cell r="N546">
            <v>0</v>
          </cell>
        </row>
        <row r="547">
          <cell r="E547">
            <v>263543</v>
          </cell>
          <cell r="F547" t="str">
            <v>MEJORAMIENTO DE LOS SERVICIOS DE APOYO A LOS PRODUCTORES DE LA CADENA PRODUCTIVA DE TARA DE LOS DISTRTOS DE SONDOR,SONDORILLO,CARMEN DE LA FRONTERA,HUANCABAMBA Y HUARMACA, PROVINCIA DE HUANCABAMBA - PIURA</v>
          </cell>
          <cell r="G547">
            <v>474545.30000000005</v>
          </cell>
          <cell r="H547">
            <v>0.5288069979014997</v>
          </cell>
          <cell r="I547" t="str">
            <v>NO</v>
          </cell>
          <cell r="J547" t="str">
            <v>SI</v>
          </cell>
          <cell r="K547" t="str">
            <v>EN EJECUCIÓN. SE ESPERA SU CULMINACIÓN A FINES DE NOVIEMBRE.</v>
          </cell>
          <cell r="L547">
            <v>474545.30000000005</v>
          </cell>
          <cell r="M547">
            <v>0</v>
          </cell>
          <cell r="N547">
            <v>0</v>
          </cell>
        </row>
        <row r="548">
          <cell r="E548">
            <v>192721</v>
          </cell>
          <cell r="F548" t="str">
            <v>MEJORAMIENTO DEL SERVICIO EDUCATIVO DE LA I.E.P 15212 JUAN VELASCO ALVARADO DEL CASERIO MOLULO, DISTRITO DE HUARMACA - HUANCABAMBA - PIURA</v>
          </cell>
          <cell r="G548">
            <v>927140.4500000002</v>
          </cell>
          <cell r="H548">
            <v>0.7632920360643412</v>
          </cell>
          <cell r="I548" t="str">
            <v>NO</v>
          </cell>
          <cell r="J548" t="str">
            <v>SI</v>
          </cell>
          <cell r="K548" t="str">
            <v>EN EJECUCIÓN.  ES PROBABLE QUE SE PARALICE SU EJECUCIÓN SI LAS LLUVIAS SE INTENSIFICAN.</v>
          </cell>
          <cell r="L548">
            <v>1318488.5799999996</v>
          </cell>
          <cell r="M548">
            <v>0</v>
          </cell>
          <cell r="N548">
            <v>0</v>
          </cell>
        </row>
        <row r="549">
          <cell r="E549">
            <v>243458</v>
          </cell>
          <cell r="F549" t="str">
            <v>AMPLIACION, MEJORAMIENTO DEL SISTEMA DE AGUA POTABLE Y ALCANTARILLADO DEL CENTRO POBLADO DE LIMON DE PORCUYA, DISTRITO DE HUARMACA - HUANCABAMBA - PIURA</v>
          </cell>
          <cell r="G549">
            <v>487448.8500000001</v>
          </cell>
          <cell r="H549">
            <v>0.7754324967473455</v>
          </cell>
          <cell r="I549" t="str">
            <v>NO</v>
          </cell>
          <cell r="J549" t="str">
            <v>NO</v>
          </cell>
          <cell r="K549" t="str">
            <v>EJECUTADO. EN PROCESO DE RECEPCIÓN DE OBRA</v>
          </cell>
          <cell r="L549">
            <v>487448.8500000001</v>
          </cell>
          <cell r="M549">
            <v>0</v>
          </cell>
          <cell r="N549">
            <v>0</v>
          </cell>
        </row>
        <row r="550">
          <cell r="E550">
            <v>191074</v>
          </cell>
          <cell r="F550" t="str">
            <v>AMPLIACION DEL SISTEMA DE ABASTECIMIENTO DE AGUA POTABLE Y ALCANTARILLADO PARA LA LOCALIDAD DE SAN CRISTOBAL, DISTRITO DE SAN MIGUEL DE EL FAIQUE - HUANCABAMBA - PIURA</v>
          </cell>
          <cell r="G550">
            <v>2153611.1100000003</v>
          </cell>
          <cell r="H550">
            <v>0.5232470889715053</v>
          </cell>
          <cell r="I550" t="str">
            <v>NO</v>
          </cell>
          <cell r="J550">
            <v>0</v>
          </cell>
          <cell r="K550">
            <v>0</v>
          </cell>
          <cell r="L550">
            <v>0</v>
          </cell>
          <cell r="M550">
            <v>0</v>
          </cell>
          <cell r="N550">
            <v>0</v>
          </cell>
        </row>
        <row r="551">
          <cell r="E551">
            <v>269994</v>
          </cell>
          <cell r="F551" t="str">
            <v>MEJORAMIENTO DEL SERVICIO DE EDUCACION SECUNDARIA EN LA I.E. SANTA ROSA DEL CASERIO DE TULUCE, DISTRITO SONDOR, PROVINCIA DE HUANCABAMBA - PIURA</v>
          </cell>
          <cell r="G551">
            <v>1570342.6499999994</v>
          </cell>
          <cell r="H551">
            <v>0.7134766945494276</v>
          </cell>
          <cell r="I551" t="str">
            <v>NO</v>
          </cell>
          <cell r="J551">
            <v>0</v>
          </cell>
          <cell r="K551">
            <v>0</v>
          </cell>
          <cell r="L551">
            <v>0</v>
          </cell>
          <cell r="M551">
            <v>0</v>
          </cell>
          <cell r="N551">
            <v>0</v>
          </cell>
        </row>
        <row r="552">
          <cell r="E552">
            <v>15062</v>
          </cell>
          <cell r="F552" t="str">
            <v>CONSTRUCCION DE BOCATOMA DE CAPTACION  Y MEJORAMIENTO DE CANAL DE ADUCCION CHAPICA CAMPANAS -DISTRITO CHULUCANAS , PROVINCIA DE MORROPON - PIURA</v>
          </cell>
          <cell r="G552">
            <v>1525680.83</v>
          </cell>
          <cell r="H552">
            <v>0.7976575003734868</v>
          </cell>
          <cell r="I552" t="str">
            <v>NO</v>
          </cell>
          <cell r="J552" t="str">
            <v>NO</v>
          </cell>
          <cell r="K552" t="str">
            <v>Paralizado desde el 2012, actualmente en arbitraje.</v>
          </cell>
          <cell r="L552">
            <v>1561982.4799999995</v>
          </cell>
          <cell r="M552">
            <v>0</v>
          </cell>
          <cell r="N552">
            <v>0</v>
          </cell>
        </row>
        <row r="553">
          <cell r="E553">
            <v>168890</v>
          </cell>
          <cell r="F553" t="str">
            <v>AMPLIACION Y MEJORAMIENTO DEL SERVICIO DE AGUA POTABLE Y ALCANTARILLADO  DEL A.H. EDGARDO MERCADO JARRIN  DE LA CIUDAD DE CHULUCANAS, PROVINCIA DE MORROPON - PIURA</v>
          </cell>
          <cell r="G553">
            <v>484921.02</v>
          </cell>
          <cell r="H553">
            <v>0.7623887634758723</v>
          </cell>
          <cell r="I553" t="str">
            <v>NO</v>
          </cell>
          <cell r="J553" t="str">
            <v>SI</v>
          </cell>
          <cell r="K553" t="str">
            <v>En ejecución.</v>
          </cell>
          <cell r="L553">
            <v>540572.1300000001</v>
          </cell>
          <cell r="M553">
            <v>0</v>
          </cell>
          <cell r="N553">
            <v>1</v>
          </cell>
        </row>
        <row r="554">
          <cell r="E554">
            <v>285327</v>
          </cell>
          <cell r="F554" t="str">
            <v>CREACION DE POLIDEPORTIVOS EN CASERÍOS DEL DISTRITO DE CHULUCANAS, PROVINCIA DE MORROPON - PIURA</v>
          </cell>
          <cell r="G554">
            <v>991385.1599999997</v>
          </cell>
          <cell r="H554">
            <v>0.7177590727937578</v>
          </cell>
          <cell r="I554" t="str">
            <v>NO</v>
          </cell>
          <cell r="J554" t="str">
            <v>NO</v>
          </cell>
          <cell r="K554" t="str">
            <v>Es un genérico, con gasto durante los años 2014-2015 (No tiene código SNIP relacionado)</v>
          </cell>
          <cell r="L554">
            <v>1026367.1599999997</v>
          </cell>
          <cell r="M554">
            <v>0</v>
          </cell>
          <cell r="N554">
            <v>0</v>
          </cell>
        </row>
        <row r="555">
          <cell r="E555">
            <v>293861</v>
          </cell>
          <cell r="F555" t="str">
            <v>CREACION DE PLATAFORMA DEPORTIVA EN EL CASERIO LAYNAS DEL DISTRITO DE LA MATANZA, PROVINCIA DE MORROPON - PIURA</v>
          </cell>
          <cell r="G555">
            <v>99272.09999999998</v>
          </cell>
          <cell r="H555">
            <v>0.8807881290688881</v>
          </cell>
          <cell r="I555" t="str">
            <v>NO</v>
          </cell>
          <cell r="J555" t="str">
            <v>SI</v>
          </cell>
          <cell r="K555" t="str">
            <v>Ejecutado, tiene pagos pendientes</v>
          </cell>
          <cell r="L555">
            <v>182806.34999999998</v>
          </cell>
          <cell r="M555">
            <v>0</v>
          </cell>
          <cell r="N555">
            <v>1</v>
          </cell>
        </row>
        <row r="556">
          <cell r="E556">
            <v>232489</v>
          </cell>
          <cell r="F556" t="str">
            <v>MEJORAMIENTO DE LAS  CALLES  PRINCIPALES  DE LA LOCALIDAD DE BIGOTE, DISTRITO DE SAN JUAN DE BIGOTE , PROVINCIA DE MORROPON - PIURA</v>
          </cell>
          <cell r="G556">
            <v>370159.1300000008</v>
          </cell>
          <cell r="H556">
            <v>0.8478660460355433</v>
          </cell>
          <cell r="I556" t="str">
            <v>NO</v>
          </cell>
          <cell r="J556" t="str">
            <v>SI</v>
          </cell>
          <cell r="K556" t="str">
            <v>En ejecución de la segunda etapa al 95%, se ha previsto su culminación física para el 13 de febrero.
La primera etapa se ejecutó en el 2015.</v>
          </cell>
          <cell r="L556">
            <v>383139.1300000008</v>
          </cell>
          <cell r="M556">
            <v>0</v>
          </cell>
          <cell r="N556">
            <v>0</v>
          </cell>
        </row>
        <row r="557">
          <cell r="E557">
            <v>315319</v>
          </cell>
          <cell r="F557" t="str">
            <v>INSTALACION DE LOS SERVICIOS DE PROTECCION CONTRA INUNDACIONES EN LA QUEBRADA SAN JUAN BAUTISTA MARGEN IZQUIERDA, DISTRITO DE SAN JUAN DE BIGOTE, PROVINCIA DE MORROPON - PIURA</v>
          </cell>
          <cell r="G557">
            <v>31460.690000000002</v>
          </cell>
          <cell r="H557">
            <v>0.8548698426470237</v>
          </cell>
          <cell r="I557" t="str">
            <v>NO</v>
          </cell>
          <cell r="J557" t="str">
            <v>SI</v>
          </cell>
          <cell r="K557" t="str">
            <v>Ejecutado en el año 2015, tiene pagos pendientes del residente y supervisor de dos meses.</v>
          </cell>
          <cell r="L557">
            <v>31460.690000000002</v>
          </cell>
          <cell r="M557">
            <v>0</v>
          </cell>
          <cell r="N557">
            <v>0</v>
          </cell>
        </row>
        <row r="558">
          <cell r="E558">
            <v>243379</v>
          </cell>
          <cell r="F558" t="str">
            <v>MEJORAMIENTO DE LAS CALLES DEL CENTRO POBLADO PUEBLO NUEVO DE MARAY  DEL DISTRITO DE SANTA CATALINA DE MOSSA  , PROVINCIA DE MORROPON - PIURA</v>
          </cell>
          <cell r="G558">
            <v>1370987.73</v>
          </cell>
          <cell r="H558">
            <v>0.7427286451605155</v>
          </cell>
          <cell r="I558" t="str">
            <v>NO</v>
          </cell>
          <cell r="J558" t="str">
            <v>SI</v>
          </cell>
          <cell r="K558" t="str">
            <v>Ejecución física al 100% pero se tiene una deuda por pagar al contratista de S/. 1.2 mill. Los cuales debieron ser pagados con transferencia de la MP Morropón y parte de la MD  Santa C. de Mossa que no se hicieron por reducción de canon en el 2015.</v>
          </cell>
          <cell r="L558">
            <v>1370987.73</v>
          </cell>
          <cell r="M558">
            <v>0</v>
          </cell>
          <cell r="N558">
            <v>0</v>
          </cell>
        </row>
        <row r="559">
          <cell r="E559">
            <v>255480</v>
          </cell>
          <cell r="F559" t="str">
            <v>INSTALACION DEL SISTEMA DE ALCANTARILLADO EN EL CENTRO POBLADO LA BOCANA DE COLAN, DISTRITO DE COLAN - PAITA - PIURA</v>
          </cell>
          <cell r="G559">
            <v>502220.28000000026</v>
          </cell>
          <cell r="H559">
            <v>0.8696794972434914</v>
          </cell>
          <cell r="I559" t="str">
            <v>NO</v>
          </cell>
          <cell r="J559" t="str">
            <v>SI</v>
          </cell>
          <cell r="K559" t="str">
            <v>En ejecución</v>
          </cell>
          <cell r="L559">
            <v>502220.28000000026</v>
          </cell>
          <cell r="M559">
            <v>0</v>
          </cell>
          <cell r="N559">
            <v>1</v>
          </cell>
        </row>
        <row r="560">
          <cell r="E560">
            <v>275758</v>
          </cell>
          <cell r="F560" t="str">
            <v>MEJORAMIENTO, AMPLIACION DE LA INSTITUCION EDUCATIVA INICIAL N 1060 SANTA ROSA DE LIMA EN PUEBLO NUEVO DE COLAN, DISTRITO DE COLAN - PAITA - PIURA</v>
          </cell>
          <cell r="G560">
            <v>209182.43999999994</v>
          </cell>
          <cell r="H560">
            <v>0.7882917150278197</v>
          </cell>
          <cell r="I560" t="str">
            <v>NO</v>
          </cell>
          <cell r="J560">
            <v>0</v>
          </cell>
          <cell r="K560">
            <v>0</v>
          </cell>
          <cell r="L560">
            <v>0</v>
          </cell>
          <cell r="M560">
            <v>0</v>
          </cell>
          <cell r="N560">
            <v>0</v>
          </cell>
        </row>
        <row r="561">
          <cell r="E561">
            <v>307335</v>
          </cell>
          <cell r="F561" t="str">
            <v>INSTALACION DE UNIDADES BASICAS DE SANEAMIENTO (UBS) CON ARRASTRE HIDRAULICO EN EL CENTRO POBLADO PUERTO PIZARRO, DISTRITO DE COLAN - PAITA - PIURA</v>
          </cell>
          <cell r="G561">
            <v>98476.21000000002</v>
          </cell>
          <cell r="H561">
            <v>0.7675252306683227</v>
          </cell>
          <cell r="I561" t="str">
            <v>NO</v>
          </cell>
          <cell r="J561">
            <v>0</v>
          </cell>
          <cell r="K561">
            <v>0</v>
          </cell>
          <cell r="L561">
            <v>0</v>
          </cell>
          <cell r="M561">
            <v>0</v>
          </cell>
          <cell r="N561">
            <v>0</v>
          </cell>
        </row>
        <row r="562">
          <cell r="E562">
            <v>287666</v>
          </cell>
          <cell r="F562" t="str">
            <v>MEJORAMIENTO DEL SERVICIO EDUCATIVO Y EQUIPAMIENTO DE LA IEI LUCIANO CASTILLO COLONNA EN VILLA SANTA ANA LA HUACA, DISTRITO DE LA HUACA - PAITA - PIURA</v>
          </cell>
          <cell r="G562">
            <v>38021.409999999974</v>
          </cell>
          <cell r="H562">
            <v>0.8918906615534344</v>
          </cell>
          <cell r="I562" t="str">
            <v>NO</v>
          </cell>
          <cell r="J562">
            <v>0</v>
          </cell>
          <cell r="K562">
            <v>0</v>
          </cell>
          <cell r="L562">
            <v>0</v>
          </cell>
          <cell r="M562">
            <v>0</v>
          </cell>
          <cell r="N562">
            <v>0</v>
          </cell>
        </row>
        <row r="563">
          <cell r="E563">
            <v>85258</v>
          </cell>
          <cell r="F563" t="str">
            <v>CONSTRUCCION DE PISTAS Y VEREDAS EN LAS CALLES SUCRE, BOLOGNESI, SAN MARTIN Y PASAJE SIN NOMBRE, DISTRITO DE TAMARINDO, PROVINCIA DE PAITA - PIURA</v>
          </cell>
          <cell r="G563">
            <v>973920.99</v>
          </cell>
          <cell r="H563">
            <v>0.5702596837978098</v>
          </cell>
          <cell r="I563" t="str">
            <v>NO</v>
          </cell>
          <cell r="J563">
            <v>0</v>
          </cell>
          <cell r="K563">
            <v>0</v>
          </cell>
          <cell r="L563">
            <v>0</v>
          </cell>
          <cell r="M563">
            <v>0</v>
          </cell>
          <cell r="N563">
            <v>0</v>
          </cell>
        </row>
        <row r="564">
          <cell r="E564">
            <v>252064</v>
          </cell>
          <cell r="F564" t="str">
            <v>MEJORAMIENTO DEL SERVICIO DE TRANSITABILIDAD VEHICULAR Y PEATONAL EN LA CALLE 4 ENTRE LA AV. BUENOS AIRES Y AV. GRAU  Y CALLE VICHAYAL ENTRE LA CALLE 4 Y PASAJE 2 DEL CENTRO POBLADO DE MIRAMAR, DISTRITO DE VICHAYAL - PAITA - PIURA</v>
          </cell>
          <cell r="G564">
            <v>315735.11000000004</v>
          </cell>
          <cell r="H564">
            <v>0.5508481894010936</v>
          </cell>
          <cell r="I564" t="str">
            <v>NO</v>
          </cell>
          <cell r="J564">
            <v>0</v>
          </cell>
          <cell r="K564">
            <v>0</v>
          </cell>
          <cell r="L564">
            <v>0</v>
          </cell>
          <cell r="M564">
            <v>0</v>
          </cell>
          <cell r="N564">
            <v>0</v>
          </cell>
        </row>
        <row r="565">
          <cell r="E565">
            <v>124809</v>
          </cell>
          <cell r="F565" t="str">
            <v>MEJORAMIENTO DE LA INFRAESTRUCTURA EN LA I.E N° 15015 HEROES DEL CENEPA DEL CERCADO DE CASTILLA, DISTRITO DE CASTILLA - PIURA - PIURA </v>
          </cell>
          <cell r="G565">
            <v>144023.05000000005</v>
          </cell>
          <cell r="H565">
            <v>0.6605796339036952</v>
          </cell>
          <cell r="I565" t="str">
            <v>NO</v>
          </cell>
          <cell r="J565" t="str">
            <v>SI</v>
          </cell>
          <cell r="K565" t="str">
            <v>EN EJECUCIÓN. AVANCE 33.99%</v>
          </cell>
          <cell r="L565">
            <v>144023.05000000005</v>
          </cell>
          <cell r="M565">
            <v>0</v>
          </cell>
          <cell r="N565">
            <v>1</v>
          </cell>
        </row>
        <row r="566">
          <cell r="E566">
            <v>251987</v>
          </cell>
          <cell r="F566" t="str">
            <v>MEJORAMIENTO DEL SERVICIO VIAL EN LAS CALLES DEL ASENTAMIENTO HUMANO CAMPO FERIAL, DISTRITO DE CASTILLA - PIURA - PIURA</v>
          </cell>
          <cell r="G566">
            <v>1276413.3800000001</v>
          </cell>
          <cell r="H566">
            <v>0.5234898061075557</v>
          </cell>
          <cell r="I566" t="str">
            <v>NO</v>
          </cell>
          <cell r="J566" t="str">
            <v>NO</v>
          </cell>
          <cell r="K566" t="str">
            <v>EJECUTADO POR LA MP PIURA. SE RECEPCIONÓ LA OBRA.</v>
          </cell>
          <cell r="L566">
            <v>80933.81000000006</v>
          </cell>
          <cell r="M566">
            <v>0</v>
          </cell>
          <cell r="N566">
            <v>0</v>
          </cell>
        </row>
        <row r="567">
          <cell r="E567">
            <v>253203</v>
          </cell>
          <cell r="F567" t="str">
            <v>MEJORAMIENTO DEL SERVICIO VIAL EN LAS CALLES PERÚ, JOSÉ CARLOS MARIÁTEGUI, YOQUE YUPANQUI Y SINCHI ROCA DEL A.H CAMPO POLO  SECTOR I - II ETAPA, DISTRITO DE CASTILLA - PIURA - PIURA</v>
          </cell>
          <cell r="G567">
            <v>564006.97</v>
          </cell>
          <cell r="H567">
            <v>0.6349631956190326</v>
          </cell>
          <cell r="I567" t="str">
            <v>NO</v>
          </cell>
          <cell r="J567" t="str">
            <v>NO</v>
          </cell>
          <cell r="K567" t="str">
            <v>CULMINADO. EN PROCESO DE RECEPCIÓN DE OBRA.</v>
          </cell>
          <cell r="L567">
            <v>568107.73</v>
          </cell>
          <cell r="M567">
            <v>0</v>
          </cell>
          <cell r="N567">
            <v>0</v>
          </cell>
        </row>
        <row r="568">
          <cell r="E568">
            <v>297312</v>
          </cell>
          <cell r="F568" t="str">
            <v>MEJORAMIENTO DE LA INFRAESTRUCTURA Y EQUIPAMIENTO DE LA ESTACIÓN DE BOMBEO DE RIEGO EN EL CASERÍO EL PAPAYO, DISTRITO DE CASTILLA - PIURA - PIURA</v>
          </cell>
          <cell r="G568">
            <v>35753.44000000003</v>
          </cell>
          <cell r="H568">
            <v>0.8679679234652489</v>
          </cell>
          <cell r="I568" t="str">
            <v>NO</v>
          </cell>
          <cell r="J568" t="str">
            <v>SI</v>
          </cell>
          <cell r="K568" t="str">
            <v>EJECUCIÓN. AVANCE FÍSICO AL 80%</v>
          </cell>
          <cell r="L568">
            <v>35753.44000000003</v>
          </cell>
          <cell r="M568">
            <v>0</v>
          </cell>
          <cell r="N568">
            <v>1</v>
          </cell>
        </row>
        <row r="569">
          <cell r="E569">
            <v>299217</v>
          </cell>
          <cell r="F569" t="str">
            <v>MEJORAMIENTO DEL SERVICIO EDUCATIVO EN LA I.E N 14114 SAMUEL CASTILLO  PALACIOS DEL A.H CHICLAYITO, DISTRITO DE CASTILLA - PIURA - PIURA</v>
          </cell>
          <cell r="G569">
            <v>30695.77000000002</v>
          </cell>
          <cell r="H569">
            <v>0.8766921860639514</v>
          </cell>
          <cell r="I569" t="str">
            <v>NO</v>
          </cell>
          <cell r="J569" t="str">
            <v>NO</v>
          </cell>
          <cell r="K569" t="str">
            <v>EJECUTADO. RECEPCIONADO Y LIQUIDADO.</v>
          </cell>
          <cell r="L569">
            <v>30695.77000000002</v>
          </cell>
          <cell r="M569">
            <v>0</v>
          </cell>
          <cell r="N569">
            <v>0</v>
          </cell>
        </row>
        <row r="570">
          <cell r="E570">
            <v>227420</v>
          </cell>
          <cell r="F570" t="str">
            <v>CREACION DE SALON DE USOS MULTIPLES EN EL CASERIO RIO VIEJO NORTE DEL DISTRITO LA ARENA, PROVINCIA DE PIURA - PIURA</v>
          </cell>
          <cell r="G570">
            <v>674193.7200000001</v>
          </cell>
          <cell r="H570">
            <v>0.5101184907396309</v>
          </cell>
          <cell r="I570" t="str">
            <v>NO</v>
          </cell>
          <cell r="J570">
            <v>0</v>
          </cell>
          <cell r="K570">
            <v>0</v>
          </cell>
          <cell r="L570">
            <v>0</v>
          </cell>
          <cell r="M570">
            <v>0</v>
          </cell>
          <cell r="N570">
            <v>0</v>
          </cell>
        </row>
        <row r="571">
          <cell r="E571">
            <v>54561</v>
          </cell>
          <cell r="F571" t="str">
            <v>REHABILITACION DEL SISTEMA DE AGUA POTABLE Y ALCANTARILLADO DEL CASCO URBANO DEL DISTRITO DE  LA UNION, PROVINCIA DE PIURA - PIURA</v>
          </cell>
          <cell r="G571">
            <v>17611335.96</v>
          </cell>
          <cell r="H571">
            <v>0.502508278798102</v>
          </cell>
          <cell r="I571" t="str">
            <v>NO</v>
          </cell>
          <cell r="J571" t="str">
            <v>SI</v>
          </cell>
          <cell r="K571" t="str">
            <v>EN ELABORACION EL ET DEL SALDO DE OBRA. MVCS HA FINANCIADO LA ELABORACION DEL ET DEL SALDO DE OBRA. SE ESPERA QUE EL ET ESTÉ APROBADO EN EL SEGUNDO SEMESTRE DEL PRESENTE AÑO.</v>
          </cell>
          <cell r="L571">
            <v>0</v>
          </cell>
          <cell r="M571">
            <v>0</v>
          </cell>
          <cell r="N571">
            <v>0</v>
          </cell>
        </row>
        <row r="572">
          <cell r="E572">
            <v>280568</v>
          </cell>
          <cell r="F572" t="str">
            <v>MEJORAMIENTO DE LA OFERTA DEL SERVICIO EDUCATIVO DE LA INSTITUCION EDUCATIVA INA 96, DISTRITO DE LAS LOMAS - PIURA - PIURA</v>
          </cell>
          <cell r="G572">
            <v>1902782.48</v>
          </cell>
          <cell r="H572">
            <v>0.6802899458829632</v>
          </cell>
          <cell r="I572" t="str">
            <v>SI</v>
          </cell>
          <cell r="J572" t="str">
            <v>SI</v>
          </cell>
          <cell r="K572" t="str">
            <v>EN EJECUCION</v>
          </cell>
          <cell r="L572">
            <v>1902782.48</v>
          </cell>
          <cell r="M572">
            <v>0</v>
          </cell>
          <cell r="N572">
            <v>1</v>
          </cell>
        </row>
        <row r="573">
          <cell r="E573">
            <v>100277</v>
          </cell>
          <cell r="F573" t="str">
            <v>MEJORAMIENTO DEL SERVICIO DE SALUD EN EL NUCLEO DE SALUD COMUNAL (NUSACO) DEL CENTRO POBLADO EL CONVENTO â€“ SECTOR DE MALINGAS, DISTRITO DE TAMBO GRANDE - PIURA - PIURA</v>
          </cell>
          <cell r="G573">
            <v>43351.92999999999</v>
          </cell>
          <cell r="H573">
            <v>0.6975779197482175</v>
          </cell>
          <cell r="I573" t="str">
            <v>NO</v>
          </cell>
          <cell r="J573">
            <v>0</v>
          </cell>
          <cell r="K573">
            <v>0</v>
          </cell>
          <cell r="L573">
            <v>0</v>
          </cell>
          <cell r="M573">
            <v>0</v>
          </cell>
          <cell r="N573">
            <v>0</v>
          </cell>
        </row>
        <row r="574">
          <cell r="E574">
            <v>105926</v>
          </cell>
          <cell r="F574" t="str">
            <v>MEJORAMIENTO DEL SERVICIO EDUCATIVO EN LA INSTITUCIÒN EDUCATIVA  N 15195 NIVEL PRIMARIO  DEL CENTRO POBLADO CP 02 COLERA DEL, DISTRITO DE TAMBO GRANDE - PIURA - PIURA</v>
          </cell>
          <cell r="G574">
            <v>165800</v>
          </cell>
          <cell r="H574">
            <v>0.5025275680139029</v>
          </cell>
          <cell r="I574" t="str">
            <v>NO</v>
          </cell>
          <cell r="J574">
            <v>0</v>
          </cell>
          <cell r="K574">
            <v>0</v>
          </cell>
          <cell r="L574">
            <v>0</v>
          </cell>
          <cell r="M574">
            <v>0</v>
          </cell>
          <cell r="N574">
            <v>0</v>
          </cell>
        </row>
        <row r="575">
          <cell r="E575">
            <v>110773</v>
          </cell>
          <cell r="F575" t="str">
            <v>MEJORAMIENTO AMPLIACION DE LA INFRAESTRUCTURA Y EQUIPAMIENTO DE LA INSTITUCION EDUCATIVA 15396 DEL CASERIO CP6 SAN ISIDRO DEL, DISTRITO DE TAMBO GRANDE - PIURA - PIURA</v>
          </cell>
          <cell r="G575">
            <v>172967.90999999997</v>
          </cell>
          <cell r="H575">
            <v>0.534335856426932</v>
          </cell>
          <cell r="I575" t="str">
            <v>NO</v>
          </cell>
          <cell r="J575">
            <v>0</v>
          </cell>
          <cell r="K575">
            <v>0</v>
          </cell>
          <cell r="L575">
            <v>0</v>
          </cell>
          <cell r="M575">
            <v>0</v>
          </cell>
          <cell r="N575">
            <v>0</v>
          </cell>
        </row>
        <row r="576">
          <cell r="E576">
            <v>112371</v>
          </cell>
          <cell r="F576" t="str">
            <v>CONSTRUCCIÓN DEL SISTEMA DE AGUA POTABLE Y ELIMINACIÓN DE EXCRETAS EN EL CENTRO POBLADO DE TEJEDORES Y EN LOS CASERÍOS DE SANTA ROSA, LAS PALMERAS, BELLO HORIZONTE, Y PUEBLO NUEVO- ZONA DE TEJEDORES DEL DISTRITO DE TAMBO GRANDE - PIURA - PIURA</v>
          </cell>
          <cell r="G576">
            <v>3024895.1399999997</v>
          </cell>
          <cell r="H576">
            <v>0.5276244380970133</v>
          </cell>
          <cell r="I576" t="str">
            <v>NO</v>
          </cell>
          <cell r="J576" t="str">
            <v>SI</v>
          </cell>
          <cell r="K576" t="str">
            <v>PROYECTO FINANCIADO CON RECURSOS FONIPREL. EJECUTADO.</v>
          </cell>
          <cell r="L576">
            <v>0</v>
          </cell>
          <cell r="M576">
            <v>0</v>
          </cell>
          <cell r="N576">
            <v>0</v>
          </cell>
        </row>
        <row r="577">
          <cell r="E577">
            <v>113495</v>
          </cell>
          <cell r="F577" t="str">
            <v>MEJORAMIENTO AMPLIACION DE LA INFRAESTRUCTURA Y EQUIPAMIENTO DE LA IE N 14927 DEL CASERIO TEJEDORES 9-6 DEL, DISTRITO DE TAMBO GRANDE - PIURA - PIURA</v>
          </cell>
          <cell r="G577">
            <v>325447.45</v>
          </cell>
          <cell r="H577">
            <v>0.5796279073972893</v>
          </cell>
          <cell r="I577" t="str">
            <v>NO</v>
          </cell>
          <cell r="J577">
            <v>0</v>
          </cell>
          <cell r="K577">
            <v>0</v>
          </cell>
          <cell r="L577">
            <v>0</v>
          </cell>
          <cell r="M577">
            <v>0</v>
          </cell>
          <cell r="N577">
            <v>0</v>
          </cell>
        </row>
        <row r="578">
          <cell r="E578">
            <v>129807</v>
          </cell>
          <cell r="F578" t="str">
            <v>CONSTRUCCION DE SISTEMA DE LETRINAS EN EL CASERIO OCOTO BAJO - MARGEN IZQUIERDA DEL, DISTRITO DE TAMBO GRANDE - PIURA - PIURA</v>
          </cell>
          <cell r="G578">
            <v>35093.77999999997</v>
          </cell>
          <cell r="H578">
            <v>0.5602804529548496</v>
          </cell>
          <cell r="I578" t="str">
            <v>NO</v>
          </cell>
          <cell r="J578">
            <v>0</v>
          </cell>
          <cell r="K578">
            <v>0</v>
          </cell>
          <cell r="L578">
            <v>0</v>
          </cell>
          <cell r="M578">
            <v>0</v>
          </cell>
          <cell r="N578">
            <v>0</v>
          </cell>
        </row>
        <row r="579">
          <cell r="E579">
            <v>139300</v>
          </cell>
          <cell r="F579" t="str">
            <v>INSTALACION DEL SERVICIO DE AGUA POTABLE Y ELIMINACIÓN DE EXCRETAS EN LOS CASERÍOS DE GUARAGUAOS ALTO Y GUARAGUAOS BAJO, ZONA DE MALINGAS DEL , DISTRITO DE TAMBO GRANDE - PIURA - PIURA</v>
          </cell>
          <cell r="G579">
            <v>964768.8899999997</v>
          </cell>
          <cell r="H579">
            <v>0.8008257262035186</v>
          </cell>
          <cell r="I579" t="str">
            <v>NO</v>
          </cell>
          <cell r="J579">
            <v>0</v>
          </cell>
          <cell r="K579">
            <v>0</v>
          </cell>
          <cell r="L579">
            <v>0</v>
          </cell>
          <cell r="M579">
            <v>0</v>
          </cell>
          <cell r="N579">
            <v>0</v>
          </cell>
        </row>
        <row r="580">
          <cell r="E580">
            <v>155743</v>
          </cell>
          <cell r="F580" t="str">
            <v>FORTALECIMIENTO DE LA CAPACIDAD OPERATIVA, RESOLUTIVA E INSTALACIONES  DEL DEPARTAMENTO DE MAQUINARIA Y EQUIPO DE LA MUNICIPALIDAD DISTRITAL DE TAMBOGRANDE DEL, DISTRITO DE TAMBO GRANDE - PIURA - PIURA</v>
          </cell>
          <cell r="G580">
            <v>28339.450000000186</v>
          </cell>
          <cell r="H580">
            <v>0.6553815753950708</v>
          </cell>
          <cell r="I580" t="str">
            <v>NO</v>
          </cell>
          <cell r="J580">
            <v>0</v>
          </cell>
          <cell r="K580">
            <v>0</v>
          </cell>
          <cell r="L580">
            <v>0</v>
          </cell>
          <cell r="M580">
            <v>0</v>
          </cell>
          <cell r="N580">
            <v>0</v>
          </cell>
        </row>
        <row r="581">
          <cell r="E581">
            <v>178087</v>
          </cell>
          <cell r="F581" t="str">
            <v>MEJORAMIENTO DEL SISTEMA DE AGUA POTABLE Y LETRINAS EN LOS CASERIOS DE LOS CHUICAS, CALLEJONES Y SAN MARTIN DE MALINGUITAS, DISTRITO DE TAMBO GRANDE - PIURA - PIURA</v>
          </cell>
          <cell r="G581">
            <v>178333.55000000005</v>
          </cell>
          <cell r="H581">
            <v>0.7705597905449305</v>
          </cell>
          <cell r="I581" t="str">
            <v>NO</v>
          </cell>
          <cell r="J581">
            <v>0</v>
          </cell>
          <cell r="K581">
            <v>0</v>
          </cell>
          <cell r="L581">
            <v>0</v>
          </cell>
          <cell r="M581">
            <v>0</v>
          </cell>
          <cell r="N581">
            <v>0</v>
          </cell>
        </row>
        <row r="582">
          <cell r="E582">
            <v>181254</v>
          </cell>
          <cell r="F582" t="str">
            <v>CONSTRUCCION DE SISTEMA DE AGUA POTABLE Y ELIMINACION DE EXCRETAS EN EL CENTRO POBLADO DE PALOMINOS Y CRUCE DE VEGA - ZONA CURVAN DEL, DISTRITO DE TAMBO GRANDE - PIURA - PIURA</v>
          </cell>
          <cell r="G582">
            <v>1124831.6799999997</v>
          </cell>
          <cell r="H582">
            <v>0.7923532731612417</v>
          </cell>
          <cell r="I582" t="str">
            <v>NO</v>
          </cell>
          <cell r="J582">
            <v>0</v>
          </cell>
          <cell r="K582">
            <v>0</v>
          </cell>
          <cell r="L582">
            <v>0</v>
          </cell>
          <cell r="M582">
            <v>0</v>
          </cell>
          <cell r="N582">
            <v>0</v>
          </cell>
        </row>
        <row r="583">
          <cell r="E583">
            <v>185635</v>
          </cell>
          <cell r="F583" t="str">
            <v>INSTALACION DEL SISTEMA DE ABASTECIMIENTO DE AGUA POTABLE Y LETRINAS EN EL CENTRO POBLADO LA RITA - ZONA MARGEN IZQUIERDA DEL, DISTRITO DE TAMBO GRANDE - PIURA - PIURA</v>
          </cell>
          <cell r="G583">
            <v>1336936.2800000003</v>
          </cell>
          <cell r="H583">
            <v>0.7737553361255658</v>
          </cell>
          <cell r="I583" t="str">
            <v>NO</v>
          </cell>
          <cell r="J583">
            <v>0</v>
          </cell>
          <cell r="K583">
            <v>0</v>
          </cell>
          <cell r="L583">
            <v>0</v>
          </cell>
          <cell r="M583">
            <v>0</v>
          </cell>
          <cell r="N583">
            <v>0</v>
          </cell>
        </row>
        <row r="584">
          <cell r="E584">
            <v>219187</v>
          </cell>
          <cell r="F584" t="str">
            <v>AMPLIACION DEL SERVICIO DE ENERGIA ELECTRICA MEDIANTE SISTEMA CONVENCIONAL  EN LOS SECTORES DE TOTORAL ALTO, TOTORAL BAJO, LEONCIO PRADO,CERRO DE LEONES,SAN PEDRO,MIRAFLORES BAJO - ZONA DE TEJEDORES DEL, DISTRITO DE TAMBO GRANDE - PIURA - PIURA</v>
          </cell>
          <cell r="G584">
            <v>1163510.04</v>
          </cell>
          <cell r="H584">
            <v>0.5594598915072854</v>
          </cell>
          <cell r="I584" t="str">
            <v>NO</v>
          </cell>
          <cell r="J584">
            <v>0</v>
          </cell>
          <cell r="K584">
            <v>0</v>
          </cell>
          <cell r="L584">
            <v>0</v>
          </cell>
          <cell r="M584">
            <v>0</v>
          </cell>
          <cell r="N584">
            <v>0</v>
          </cell>
        </row>
        <row r="585">
          <cell r="E585">
            <v>229601</v>
          </cell>
          <cell r="F585" t="str">
            <v>CREACION DE CONSTRUCION DE PONTON CARROZABLE DE EL REFUGIO CON SANTA ROSA DE CURVAN CENTOR POBLADO EL REFUGIO, PROVINCIA DE PIURA - PIURA</v>
          </cell>
          <cell r="G585">
            <v>20312.309999999998</v>
          </cell>
          <cell r="H585">
            <v>0.8974840262847107</v>
          </cell>
          <cell r="I585" t="str">
            <v>NO</v>
          </cell>
          <cell r="J585">
            <v>0</v>
          </cell>
          <cell r="K585">
            <v>0</v>
          </cell>
          <cell r="L585">
            <v>0</v>
          </cell>
          <cell r="M585">
            <v>0</v>
          </cell>
          <cell r="N585">
            <v>0</v>
          </cell>
        </row>
        <row r="586">
          <cell r="E586">
            <v>274255</v>
          </cell>
          <cell r="F586" t="str">
            <v>MEJORAMIENTO DEL ACCESO PRINCIPAL AL MIRADOR TURISTICO - RECREACIONAL DEL AA.HH CERRO SANTA CRUZ - ZONA URBANA DEL, DISTRITO DE TAMBO GRANDE - PIURA - PIURA</v>
          </cell>
          <cell r="G586">
            <v>701501.64</v>
          </cell>
          <cell r="H586">
            <v>0.5303806491251608</v>
          </cell>
          <cell r="I586" t="str">
            <v>NO</v>
          </cell>
          <cell r="J586">
            <v>0</v>
          </cell>
          <cell r="K586">
            <v>0</v>
          </cell>
          <cell r="L586">
            <v>0</v>
          </cell>
          <cell r="M586">
            <v>0</v>
          </cell>
          <cell r="N586">
            <v>0</v>
          </cell>
        </row>
        <row r="587">
          <cell r="E587">
            <v>279108</v>
          </cell>
          <cell r="F587" t="str">
            <v>INSTALACION DEL SERVICIO DE AGUA POTABLE Y ELIMINACIÓN DE EXCRETAS EN LOS CASERÍOS DEL CANTERO, EL CONVENTO Y PALO NEGRO DE LA ZONA DE MALINGAS DEL, DISTRITO DE TAMBO GRANDE - PIURA - PIURA</v>
          </cell>
          <cell r="G587">
            <v>2020205.5300000003</v>
          </cell>
          <cell r="H587">
            <v>0.5182775223017603</v>
          </cell>
          <cell r="I587" t="str">
            <v>NO</v>
          </cell>
          <cell r="J587">
            <v>0</v>
          </cell>
          <cell r="K587">
            <v>0</v>
          </cell>
          <cell r="L587">
            <v>0</v>
          </cell>
          <cell r="M587">
            <v>0</v>
          </cell>
          <cell r="N587">
            <v>0</v>
          </cell>
        </row>
        <row r="588">
          <cell r="E588">
            <v>274351</v>
          </cell>
          <cell r="F588" t="str">
            <v>MEJORAMIENTO DEL SERVICIO DE TRANSITABILIDAD VEHICULAR Y PEATONAL EN EL CASERÍO MIRAFLORES, DISTRITO DE BELLAVISTA DE LA UNIÓN, PROVINCIA DE SECHURA - PIURA</v>
          </cell>
          <cell r="G588">
            <v>521459.82000000007</v>
          </cell>
          <cell r="H588">
            <v>0.7124148240398193</v>
          </cell>
          <cell r="I588" t="str">
            <v>NO</v>
          </cell>
          <cell r="J588" t="str">
            <v>SI</v>
          </cell>
          <cell r="K588" t="str">
            <v>En ejecución al 98% de avance físico por parte de la MP Sechura, en calidad de coejecutora del PIP</v>
          </cell>
          <cell r="L588">
            <v>521039.82000000007</v>
          </cell>
          <cell r="M588">
            <v>0</v>
          </cell>
          <cell r="N588">
            <v>1</v>
          </cell>
        </row>
        <row r="589">
          <cell r="E589">
            <v>280920</v>
          </cell>
          <cell r="F589" t="str">
            <v>MEJORAMIENTO Y AMPLIACIÓN DEL SERVICIO DE ENERGÍA ELÉCTRICA MEDIANTE SISTEMA CONVENCIONAL EN EL CASERÍO CORONADO DEL DISTRITO DE BERNAL, PROVINCIA DE SECHURA - PIURA</v>
          </cell>
          <cell r="G589">
            <v>117622.2599999999</v>
          </cell>
          <cell r="H589">
            <v>0.8814045540723994</v>
          </cell>
          <cell r="I589" t="str">
            <v>NO</v>
          </cell>
          <cell r="J589" t="str">
            <v>SI</v>
          </cell>
          <cell r="K589" t="str">
            <v>En ejecución al 95% de avance físico. Previsto su culminación para el 15 de febrero.
Tiene contrato de obra por S/. 0.83 mill de Ago 2015</v>
          </cell>
          <cell r="L589">
            <v>120394.3999999999</v>
          </cell>
          <cell r="M589">
            <v>0</v>
          </cell>
          <cell r="N589">
            <v>0</v>
          </cell>
        </row>
        <row r="590">
          <cell r="E590">
            <v>289903</v>
          </cell>
          <cell r="F590" t="str">
            <v>MEJORAMIENTO DEL SERVICIO DE AGUA DEL CANAL DE RIEGO SANTA CLARA DEL DISTRITO DE BERNAL, PROVINCIA DE SECHURA - PIURA</v>
          </cell>
          <cell r="G590">
            <v>1089636.04</v>
          </cell>
          <cell r="H590">
            <v>0.5905230167907368</v>
          </cell>
          <cell r="I590" t="str">
            <v>NO</v>
          </cell>
          <cell r="J590" t="str">
            <v>SI</v>
          </cell>
          <cell r="K590" t="str">
            <v>En ejecución al 63% de avance físico.
En el 2015 ejecuctó S/. 1.53 mill de S/. 2.66 mill
Tiene contrato de obra por s/. 2.55 mill.  Oct del 2015.</v>
          </cell>
          <cell r="L590">
            <v>1135089.64</v>
          </cell>
          <cell r="M590">
            <v>0</v>
          </cell>
          <cell r="N590">
            <v>1</v>
          </cell>
        </row>
        <row r="591">
          <cell r="E591">
            <v>29593</v>
          </cell>
          <cell r="F591" t="str">
            <v>PAVIMENTACION DE CALLES Y CONSTRUCCION DE VEREDAS EN LA LOCALIDAD DE RINCONADA Y AA.HH CIRILO ANTON BANCAYAN</v>
          </cell>
          <cell r="G591">
            <v>249183.05</v>
          </cell>
          <cell r="H591">
            <v>0.6651788056720257</v>
          </cell>
          <cell r="I591" t="str">
            <v>NO</v>
          </cell>
          <cell r="J591" t="str">
            <v>NO</v>
          </cell>
          <cell r="K591" t="str">
            <v>Genérico, no asociado a código SNIP con gasto desde el 2007 y en el 2015 reporta gasto en Dic 2015 sólo por S/ 4500 soles.</v>
          </cell>
          <cell r="L591">
            <v>249183.05</v>
          </cell>
          <cell r="M591">
            <v>0</v>
          </cell>
          <cell r="N591">
            <v>0</v>
          </cell>
        </row>
        <row r="592">
          <cell r="E592">
            <v>129431</v>
          </cell>
          <cell r="F592" t="str">
            <v>MEJORAMIENTO DEL SISTEMA DE RIEGO DE LOS CANALES  SAN VICTOR Y LIBERATO I DEL DISTRITO DE RINCONADA LLICUAR, PROVINCIA DE SECHURA - PIURA</v>
          </cell>
          <cell r="G592">
            <v>166220.83000000007</v>
          </cell>
          <cell r="H592">
            <v>0.8715564748376858</v>
          </cell>
          <cell r="I592" t="str">
            <v>NO</v>
          </cell>
          <cell r="J592" t="str">
            <v>SI</v>
          </cell>
          <cell r="K592" t="str">
            <v>Con ejecución parcial debido a resolución de contrato. Actualmente tiene expediente técnico del saldo de obra aprobado por S/. 0.15 mill, pero no tienen recursos.
Tiene contrato de obra por S/. 1.18 mill. De Dic. Del 2014</v>
          </cell>
          <cell r="L592">
            <v>166220.83000000007</v>
          </cell>
          <cell r="M592">
            <v>0</v>
          </cell>
          <cell r="N592">
            <v>1</v>
          </cell>
        </row>
        <row r="593">
          <cell r="E593">
            <v>16385</v>
          </cell>
          <cell r="F593" t="str">
            <v>CONSTRUCCIÓN Y EQUIPAMIENTO DEL COMPLEJO CULTURAL Y RECREACIONAL DE SECHURA</v>
          </cell>
          <cell r="G593">
            <v>2672513.71</v>
          </cell>
          <cell r="H593">
            <v>0.653568618537994</v>
          </cell>
          <cell r="I593" t="str">
            <v>NO</v>
          </cell>
          <cell r="J593" t="str">
            <v>SI</v>
          </cell>
          <cell r="K593" t="str">
            <v>En ejecución al 60% de avance físico
PIP antiguo con gasto desde el 2007. 
Contrato de obra por S/. 2.34 mill de Oct del 2015</v>
          </cell>
          <cell r="L593">
            <v>2688233.71</v>
          </cell>
          <cell r="M593">
            <v>0</v>
          </cell>
          <cell r="N593">
            <v>1</v>
          </cell>
        </row>
        <row r="594">
          <cell r="E594">
            <v>96829</v>
          </cell>
          <cell r="F594" t="str">
            <v>INSTALACION DEL SISTEMA DE ELECTRIFICACION EN EL A.H NUEVO BAZAN PERTENECIENTE AL  DISTRITO Y, PROVINCIA DE SECHURA - PIURA</v>
          </cell>
          <cell r="G594">
            <v>210486.36000000004</v>
          </cell>
          <cell r="H594">
            <v>0.6085783611815487</v>
          </cell>
          <cell r="I594" t="str">
            <v>NO</v>
          </cell>
          <cell r="J594" t="str">
            <v>NO</v>
          </cell>
          <cell r="K594" t="str">
            <v>La UE es el Ministerio de Energía y Minas
PIP  tiene gasto desde el año 2011</v>
          </cell>
          <cell r="L594">
            <v>210486.36000000004</v>
          </cell>
          <cell r="M594">
            <v>0</v>
          </cell>
          <cell r="N594">
            <v>0</v>
          </cell>
        </row>
        <row r="595">
          <cell r="E595">
            <v>99513</v>
          </cell>
          <cell r="F595" t="str">
            <v>AMPLIACION Y MEJORAMIENTO DEL PRONOEI MI SEGUNDO HOGAR EN EL A.H MICAELA BASTIDAS I ETAPA DEL DISTRITO DE SECHURA, PROVINCIA DE SECHURA - PIURA</v>
          </cell>
          <cell r="G595">
            <v>123654.75</v>
          </cell>
          <cell r="H595">
            <v>0.5156673346401393</v>
          </cell>
          <cell r="I595" t="str">
            <v>NO</v>
          </cell>
          <cell r="J595" t="str">
            <v>NO</v>
          </cell>
          <cell r="K595" t="str">
            <v>PIP antiguo con gasto desde el año 2009. El 2012 se ejecutó una primera etapa, desde entonces no se ha ejecutado la segunda etapa y en los años 2013 al 2015 tienen gasto por monto menores como el año 2015 (S/. 6,530 soles en mayo).</v>
          </cell>
          <cell r="L595">
            <v>123654.75</v>
          </cell>
          <cell r="M595">
            <v>0</v>
          </cell>
          <cell r="N595">
            <v>0</v>
          </cell>
        </row>
        <row r="596">
          <cell r="E596">
            <v>221100</v>
          </cell>
          <cell r="F596" t="str">
            <v>INSTALACION DEL SERVICIO DE ENERGIA ELECTRICA MEDIANTE SISTEMA CONVENCIONAL EN EL A.H. VILLA CANADA DEL DISTRITO DE SECHURA, PROVINCIA DE SECHURA - PIURA</v>
          </cell>
          <cell r="G596">
            <v>41820.83999999997</v>
          </cell>
          <cell r="H596">
            <v>0.8753797496399064</v>
          </cell>
          <cell r="I596" t="str">
            <v>NO</v>
          </cell>
          <cell r="J596" t="str">
            <v>SI</v>
          </cell>
          <cell r="K596" t="str">
            <v>Ejecución física al 100%, pagos pendientes de de las valorizaciones de enero y del resultado de la liquidación.</v>
          </cell>
          <cell r="L596">
            <v>3998.8399999999674</v>
          </cell>
          <cell r="M596">
            <v>0</v>
          </cell>
          <cell r="N596">
            <v>0</v>
          </cell>
        </row>
        <row r="597">
          <cell r="E597">
            <v>277252</v>
          </cell>
          <cell r="F597" t="str">
            <v>MEJORAMIENTO DE LOS SERVICIOS DE EDUCACIÓN SECUNDARIA DE LA I.E. SAN PEDRO DEL CENTRO POBLADO MENOR PARACHIQUE - LA BOCANA, DISTRITO DE SECHURA, PROVINCIA DE SECHURA - PIURA</v>
          </cell>
          <cell r="G597">
            <v>2823198.8600000003</v>
          </cell>
          <cell r="H597">
            <v>0.6138335017493853</v>
          </cell>
          <cell r="I597" t="str">
            <v>SI</v>
          </cell>
          <cell r="J597" t="str">
            <v>SI</v>
          </cell>
          <cell r="K597" t="str">
            <v>En ejecución al 76% de avance físico</v>
          </cell>
          <cell r="L597">
            <v>2888788.17</v>
          </cell>
          <cell r="M597">
            <v>0</v>
          </cell>
          <cell r="N597">
            <v>1</v>
          </cell>
        </row>
        <row r="598">
          <cell r="E598">
            <v>220424</v>
          </cell>
          <cell r="F598" t="str">
            <v> MEJORAMIENTO Y AMPLIACION DE REDES DE AGUA Y ALCANTARILLADO EN EL SECTOR VIRGEN DEL CARMEN, DISTRITO DE VICE - SECHURA - PIURA</v>
          </cell>
          <cell r="G598">
            <v>99945.01999999996</v>
          </cell>
          <cell r="H598">
            <v>0.6873253983546209</v>
          </cell>
          <cell r="I598" t="str">
            <v>NO</v>
          </cell>
          <cell r="J598" t="str">
            <v>SI</v>
          </cell>
          <cell r="K598" t="str">
            <v>Ejecutado, con un gasto de S/ 0.22 mill.
Aún no se ha liquidado.
 Por debajo del monto del SNIP.</v>
          </cell>
          <cell r="L598">
            <v>99945.01999999996</v>
          </cell>
          <cell r="M598">
            <v>0</v>
          </cell>
          <cell r="N598">
            <v>0</v>
          </cell>
        </row>
        <row r="599">
          <cell r="E599">
            <v>242182</v>
          </cell>
          <cell r="F599" t="str">
            <v>MEJORAMIENTO DE LA PRESTACION DE LOS SERVICIOS MUNICIPALES DE LA MUNICIPALIDAD DISTRITAL DE VICE, DISTRITO DE VICE - SECHURA - PIURA</v>
          </cell>
          <cell r="G599">
            <v>161803.07999999996</v>
          </cell>
          <cell r="H599">
            <v>0.757530937481891</v>
          </cell>
          <cell r="I599" t="str">
            <v>NO</v>
          </cell>
          <cell r="J599" t="str">
            <v>NO</v>
          </cell>
          <cell r="K599" t="str">
            <v>Con ejecución parcial en el año 2015. Para el año 2016 no tienen previsto seguir la ejecución de la segunda etapa. No tiene expediente técnico de segunda etapa.</v>
          </cell>
          <cell r="L599">
            <v>131803.07999999996</v>
          </cell>
          <cell r="M599">
            <v>0</v>
          </cell>
          <cell r="N599">
            <v>0</v>
          </cell>
        </row>
        <row r="600">
          <cell r="E600">
            <v>246998</v>
          </cell>
          <cell r="F600" t="str">
            <v>MEJORAMIENTO DE LOS SERVICIOS DE SANEAMIENTO FISICO LEGAL EN VICE, DISTRITO DE VICE - SECHURA - PIURA</v>
          </cell>
          <cell r="G600">
            <v>207470</v>
          </cell>
          <cell r="H600">
            <v>0.5856534354366988</v>
          </cell>
          <cell r="I600" t="str">
            <v>NO</v>
          </cell>
          <cell r="J600" t="str">
            <v>SI</v>
          </cell>
          <cell r="K600" t="str">
            <v>En ejecución</v>
          </cell>
          <cell r="L600">
            <v>207470</v>
          </cell>
          <cell r="M600">
            <v>0</v>
          </cell>
          <cell r="N600">
            <v>1</v>
          </cell>
        </row>
        <row r="601">
          <cell r="E601">
            <v>257579</v>
          </cell>
          <cell r="F601" t="str">
            <v>AMPLIACION DEL SERVICIO EDUCATIVO EN LA INSTITUCION EDUCATIVA 14093 ABRAHAM RUIZ NUNURA DE LA VILLA LETIRA, DISTRITO DE VICE - SECHURA - PIURA</v>
          </cell>
          <cell r="G601">
            <v>296767.3400000001</v>
          </cell>
          <cell r="H601">
            <v>0.7867641495509418</v>
          </cell>
          <cell r="I601" t="str">
            <v>NO</v>
          </cell>
          <cell r="J601" t="str">
            <v>NO</v>
          </cell>
          <cell r="K601" t="str">
            <v>Con ejecución parcial en el año 2015 (06 aulas) Para el año 2016 no tienen previsto seguir la ejecución de la segunda etapa. No tiene expediente técnico de segunda etapa.</v>
          </cell>
          <cell r="L601">
            <v>297085.6900000002</v>
          </cell>
          <cell r="M601">
            <v>0</v>
          </cell>
          <cell r="N601">
            <v>0</v>
          </cell>
        </row>
        <row r="602">
          <cell r="E602">
            <v>301563</v>
          </cell>
          <cell r="F602" t="str">
            <v>INSTALACION DEL MINICOLISEO MUNICIPAL EN EL CASERIO CHALACO, DISTRITO DE VICE - SECHURA - PIURA</v>
          </cell>
          <cell r="G602">
            <v>94492.45000000001</v>
          </cell>
          <cell r="H602">
            <v>0.7931282393889733</v>
          </cell>
          <cell r="I602" t="str">
            <v>NO</v>
          </cell>
          <cell r="J602" t="str">
            <v>NO</v>
          </cell>
          <cell r="K602" t="str">
            <v>Con ejecución parcial en el año 2015.
Para el año 2016 tienen previsto ejecutar la segunda etapa pero aún no tiene expediente técnico de dicha etapa.</v>
          </cell>
          <cell r="L602" t="e">
            <v>#REF!</v>
          </cell>
          <cell r="M602">
            <v>0</v>
          </cell>
          <cell r="N602">
            <v>0</v>
          </cell>
        </row>
        <row r="603">
          <cell r="E603">
            <v>306655</v>
          </cell>
          <cell r="F603" t="str">
            <v>MEJORAMIENTO DE LA PLATAFORMA DEPORTIVA EL PESCADOR EN EL CENTRO POBLADO LA TORTUGA, DISTRITO DE VICE - SECHURA - PIURA</v>
          </cell>
          <cell r="G603">
            <v>108667.01000000001</v>
          </cell>
          <cell r="H603">
            <v>0.8023087415887487</v>
          </cell>
          <cell r="I603" t="str">
            <v>NO</v>
          </cell>
          <cell r="J603" t="str">
            <v>NO</v>
          </cell>
          <cell r="K603" t="str">
            <v>Con ejecución parcial en el año 2015. Para el año 2016 no tienen previsto seguir la ejecución de la segunda etapa. No tiene expediente técnico de segunda etapa.</v>
          </cell>
          <cell r="L603">
            <v>108667.01000000001</v>
          </cell>
          <cell r="M603">
            <v>0</v>
          </cell>
          <cell r="N603">
            <v>0</v>
          </cell>
        </row>
        <row r="604">
          <cell r="E604">
            <v>35599</v>
          </cell>
          <cell r="F604" t="str">
            <v>MEJORAMIENTO, Y REHABILITACION DE LA I.E. JOSE ILDEFONSO COLOMA LAS PALMERAS, DISTRITO DE MARCAVELICA-PROVINCIA DE SULLANA-PIURA</v>
          </cell>
          <cell r="G604">
            <v>3781024.2800000003</v>
          </cell>
          <cell r="H604">
            <v>0.6448238712927971</v>
          </cell>
          <cell r="I604" t="str">
            <v>SI</v>
          </cell>
          <cell r="J604" t="str">
            <v>SI</v>
          </cell>
          <cell r="K604" t="str">
            <v>En ejecución por GORE Piura UE Luciano Castillo Colona</v>
          </cell>
          <cell r="L604">
            <v>532457.2800000003</v>
          </cell>
          <cell r="M604">
            <v>0</v>
          </cell>
          <cell r="N604">
            <v>1</v>
          </cell>
        </row>
        <row r="605">
          <cell r="E605">
            <v>36392</v>
          </cell>
          <cell r="F605" t="str">
            <v>AMPLIACION Y MEJORAMIENTO DEL ESTADIO  LAS PALMERAS, DISTRITO DE MARCAVELICA - SULLANA - PIURA</v>
          </cell>
          <cell r="G605">
            <v>828300.3999999999</v>
          </cell>
          <cell r="H605">
            <v>0.636969809191459</v>
          </cell>
          <cell r="I605" t="str">
            <v>NO</v>
          </cell>
          <cell r="J605">
            <v>0</v>
          </cell>
          <cell r="K605">
            <v>0</v>
          </cell>
          <cell r="L605">
            <v>828300.3999999999</v>
          </cell>
          <cell r="M605">
            <v>0</v>
          </cell>
          <cell r="N605">
            <v>0</v>
          </cell>
        </row>
        <row r="606">
          <cell r="E606">
            <v>43294</v>
          </cell>
          <cell r="F606" t="str">
            <v>MEJORAMIENTO DE INFRAESTRUCTURA Y EQUIPAMIENTO EN LA I.E. N  14864 DEL CENTRO POBLADO DE  MONTERON, DISTRITO DE MARCAVELICA - SULLANA - PIURA</v>
          </cell>
          <cell r="G606">
            <v>624978.1799999997</v>
          </cell>
          <cell r="H606">
            <v>0.8339220724891359</v>
          </cell>
          <cell r="I606" t="str">
            <v>NO</v>
          </cell>
          <cell r="J606">
            <v>0</v>
          </cell>
          <cell r="K606">
            <v>0</v>
          </cell>
          <cell r="L606">
            <v>620775.1799999997</v>
          </cell>
          <cell r="M606">
            <v>0</v>
          </cell>
          <cell r="N606">
            <v>0</v>
          </cell>
        </row>
        <row r="607">
          <cell r="E607">
            <v>52535</v>
          </cell>
          <cell r="F607" t="str">
            <v>CONSTRUCCION Y PAVIMENTACION DE CALLES PRINCIPALES EN  EL , DISTRITO DE MIGUEL CHECA - SULLANA - PIURA</v>
          </cell>
          <cell r="G607">
            <v>703985.46</v>
          </cell>
          <cell r="H607">
            <v>0.5717060626137299</v>
          </cell>
          <cell r="I607" t="str">
            <v>NO</v>
          </cell>
          <cell r="J607">
            <v>0</v>
          </cell>
          <cell r="K607">
            <v>0</v>
          </cell>
          <cell r="L607">
            <v>0</v>
          </cell>
          <cell r="M607">
            <v>0</v>
          </cell>
          <cell r="N607">
            <v>0</v>
          </cell>
        </row>
        <row r="608">
          <cell r="E608">
            <v>62328</v>
          </cell>
          <cell r="F608" t="str">
            <v>MEJORAMIENTO Y AMPLIACIÓN DEL SISTEMA DE AGUA POTABLE Y ALCANTARILLADO DE LA CIUDAD DE QUÉRECOTILLO - SULLANA - PIURA</v>
          </cell>
          <cell r="G608">
            <v>5680187.84</v>
          </cell>
          <cell r="H608">
            <v>0.807714404128506</v>
          </cell>
          <cell r="I608" t="str">
            <v>NO</v>
          </cell>
          <cell r="J608" t="str">
            <v>SI</v>
          </cell>
          <cell r="K608" t="str">
            <v>OBRA PARALIZADA, POR PROBLEMAS CON SANEAMIENTO DE TERRENOS (VIAS DE SOLUCIÓN) Y ESTÁ POR APROBACION EL PAGO DE UN ADICIONAL QUE PASA EL 15% </v>
          </cell>
          <cell r="L608">
            <v>5680187.84</v>
          </cell>
          <cell r="M608">
            <v>0</v>
          </cell>
          <cell r="N608">
            <v>0</v>
          </cell>
        </row>
        <row r="609">
          <cell r="E609">
            <v>238960</v>
          </cell>
          <cell r="F609" t="str">
            <v>MEJORAMIENTO DE LA TRANSITABILIDAD VEHICULAR Y PEATONAL  DE LOS PASAJES 1, 2, 3, 4, 5 DEL BARRIO CAUTIVO Y CALLE EMANCIPACION DEL ASENTAMIENTO HUMANO BELLAVISTA, DISTRITO DE QUERECOTILLO, , PROVINCIA DE SULLANA - PIURA</v>
          </cell>
          <cell r="G609">
            <v>265271.1499999999</v>
          </cell>
          <cell r="H609">
            <v>0.6688781264587237</v>
          </cell>
          <cell r="I609" t="str">
            <v>NO</v>
          </cell>
          <cell r="J609">
            <v>0</v>
          </cell>
          <cell r="K609">
            <v>0</v>
          </cell>
          <cell r="L609">
            <v>0</v>
          </cell>
          <cell r="M609">
            <v>0</v>
          </cell>
          <cell r="N609">
            <v>0</v>
          </cell>
        </row>
        <row r="610">
          <cell r="E610">
            <v>82097</v>
          </cell>
          <cell r="F610" t="str">
            <v>CONSTRUCCION DE PISTAS Y VEREDAS EN LA CALLE JOSE MARIA RAYGADA Y TRANSVERSALES DESDE LA AVENIDA CIRCUNVALACION HASTA LA CALLE TOMAS ARELLANO DEL ASENTAMIENTO HUMANO 9 DE OCTUBRE - DISTRITO DE SULLANA, PROVINCIA DE SULLANA - PIURA</v>
          </cell>
          <cell r="G610">
            <v>513570.5</v>
          </cell>
          <cell r="H610">
            <v>0.8526750429100696</v>
          </cell>
          <cell r="I610" t="str">
            <v>NO</v>
          </cell>
          <cell r="J610" t="str">
            <v>SI</v>
          </cell>
          <cell r="K610" t="str">
            <v>En ejecución</v>
          </cell>
          <cell r="L610">
            <v>513570.5</v>
          </cell>
          <cell r="M610">
            <v>0</v>
          </cell>
          <cell r="N610">
            <v>1</v>
          </cell>
        </row>
        <row r="611">
          <cell r="E611">
            <v>182166</v>
          </cell>
          <cell r="F611" t="str">
            <v>MEJORAMIENTO DEL SERVICIO EDUCATIVO EN LA IE 15029 SANTA TERESA DE JESUS EN EL AAHH SANTA TERESITA DISTRITO DE SULLANA, PROVINCIA DE SULLANA - PIURA</v>
          </cell>
          <cell r="G611">
            <v>1068197.4000000004</v>
          </cell>
          <cell r="H611">
            <v>0.8001687102499483</v>
          </cell>
          <cell r="I611" t="str">
            <v>NO</v>
          </cell>
          <cell r="J611" t="str">
            <v>SI</v>
          </cell>
          <cell r="K611" t="str">
            <v>En ejecución</v>
          </cell>
          <cell r="L611">
            <v>1068197.4000000004</v>
          </cell>
          <cell r="M611">
            <v>0</v>
          </cell>
          <cell r="N611">
            <v>1</v>
          </cell>
        </row>
        <row r="612">
          <cell r="E612">
            <v>204702</v>
          </cell>
          <cell r="F612" t="str">
            <v>MEJORAMIENTO DEL SERVICIO DE AGUA POTABLE Y ALCANTARILLADO EN LA URBANIZACION SULLANA DEL DISTRITO DE SULLANA, PROVINCIA DE SULLANA - PIURA</v>
          </cell>
          <cell r="G612">
            <v>56402.58999999997</v>
          </cell>
          <cell r="H612">
            <v>0.8789505589823661</v>
          </cell>
          <cell r="I612" t="str">
            <v>NO</v>
          </cell>
          <cell r="J612" t="str">
            <v>SI</v>
          </cell>
          <cell r="K612" t="str">
            <v>En ejecución</v>
          </cell>
          <cell r="L612">
            <v>56402.58999999997</v>
          </cell>
          <cell r="M612">
            <v>0</v>
          </cell>
          <cell r="N612">
            <v>1</v>
          </cell>
        </row>
        <row r="613">
          <cell r="E613">
            <v>225152</v>
          </cell>
          <cell r="F613" t="str">
            <v>AMPLIACION Y MEJORAMIENTO DE LA INFRAESTRUCTURA DEL POLIDEPORTIVO DEL AAHH 9 DE OCTUBRE, DISTRITO DE SULLANA, PROVINCIA DE SULLANA - PIURA</v>
          </cell>
          <cell r="G613">
            <v>494187.0099999998</v>
          </cell>
          <cell r="H613">
            <v>0.8815213324506257</v>
          </cell>
          <cell r="I613" t="str">
            <v>NO</v>
          </cell>
          <cell r="J613" t="str">
            <v>SI</v>
          </cell>
          <cell r="K613" t="str">
            <v>En ejecución</v>
          </cell>
          <cell r="L613">
            <v>494187.0099999998</v>
          </cell>
          <cell r="M613">
            <v>0</v>
          </cell>
          <cell r="N613">
            <v>1</v>
          </cell>
        </row>
        <row r="614">
          <cell r="E614">
            <v>232667</v>
          </cell>
          <cell r="F614" t="str">
            <v>MEJORAMIENTO DE LA TRANSITABILIDAD PEATONAL Y VEHICULAR EN EL A.H EL OBRERO PARTE BAJA (CALLE AUGUSTO B. LEGUÍA, TOMAS ARELLANO, VARGAS MACHUCA, MIGUEL CHECA Y MANUEL REJÓN)  DEL DISTRITO DE SULLANA , PROVINCIA DE SULLANA - PIURA</v>
          </cell>
          <cell r="G614">
            <v>956898.9499999997</v>
          </cell>
          <cell r="H614">
            <v>0.7358474359781985</v>
          </cell>
          <cell r="I614" t="str">
            <v>NO</v>
          </cell>
          <cell r="J614" t="str">
            <v>SI</v>
          </cell>
          <cell r="K614" t="str">
            <v>En ejecución</v>
          </cell>
          <cell r="L614">
            <v>956898.9499999997</v>
          </cell>
          <cell r="M614">
            <v>0</v>
          </cell>
          <cell r="N614">
            <v>1</v>
          </cell>
        </row>
        <row r="615">
          <cell r="E615">
            <v>249948</v>
          </cell>
          <cell r="F615" t="str">
            <v>MEJORAMIENTO DEL SERVICIO DE AGUA POTABLE Y ALCANTARILLADO DEL BARRIO BUENOS AIRES DEL DISTRITO DE SULLANA, PROVINCIA DE SULLANA - PIURA</v>
          </cell>
          <cell r="G615">
            <v>576323.02</v>
          </cell>
          <cell r="H615">
            <v>0.8412808578667396</v>
          </cell>
          <cell r="I615" t="str">
            <v>NO</v>
          </cell>
          <cell r="J615" t="str">
            <v>SI</v>
          </cell>
          <cell r="K615" t="str">
            <v>En ejecución</v>
          </cell>
          <cell r="L615">
            <v>576323.02</v>
          </cell>
          <cell r="M615">
            <v>0</v>
          </cell>
          <cell r="N615">
            <v>1</v>
          </cell>
        </row>
        <row r="616">
          <cell r="E616">
            <v>250107</v>
          </cell>
          <cell r="F616" t="str">
            <v>MEJORAMIENTO DE REDES Y CONEXIONES DOMICILIARIAS DE AGUA POTABLE Y ALCANTARILLADO EN LA CALLE MANCORA TRAMO DESDE AVENIDA JORGE CHAVEZ HASTA AVENIDA CIRCUNVALACION DEL AAHH SANTA TERESITA DEL DISTRITO DE SULLANA, PROVINCIA DE SULLANA - PIURA</v>
          </cell>
          <cell r="G616">
            <v>76550.91000000003</v>
          </cell>
          <cell r="H616">
            <v>0.781006137104892</v>
          </cell>
          <cell r="I616" t="str">
            <v>NO</v>
          </cell>
          <cell r="J616" t="str">
            <v>SI</v>
          </cell>
          <cell r="K616" t="str">
            <v>En ejecución</v>
          </cell>
          <cell r="L616">
            <v>76550.91000000003</v>
          </cell>
          <cell r="M616">
            <v>0</v>
          </cell>
          <cell r="N616">
            <v>1</v>
          </cell>
        </row>
        <row r="617">
          <cell r="E617">
            <v>277204</v>
          </cell>
          <cell r="F617" t="str">
            <v>INSTALACION DE LOS SERVICIOS DE PROTECCION EN LA CALETA DE CABO BLANCO ., DISTRITO DE EL ALTO - TALARA - PIURA</v>
          </cell>
          <cell r="G617">
            <v>3708252.700000001</v>
          </cell>
          <cell r="H617">
            <v>0.6053577043889617</v>
          </cell>
          <cell r="I617" t="str">
            <v>NO</v>
          </cell>
          <cell r="J617" t="str">
            <v>SI</v>
          </cell>
          <cell r="K617" t="str">
            <v>Con ejecución al 100% de avance físico, pero se tiene una deuda por pagar al contratista de 06 valorizaciones de obra por S/. 4.0 mill. Aproximadamente.
Tiene contrato de obra por S/. 9.14 mill de Oct del 2014.</v>
          </cell>
          <cell r="L617">
            <v>3708252.700000001</v>
          </cell>
          <cell r="M617">
            <v>0</v>
          </cell>
          <cell r="N617">
            <v>0</v>
          </cell>
        </row>
        <row r="618">
          <cell r="E618">
            <v>70750</v>
          </cell>
          <cell r="F618" t="str">
            <v>MEJORAMIENTO DEL SERVICIO EDUCATIVO DE LA I.E. N 15033, JOSÉ ENCINAS FRANCO, EN LA CIUDAD DE NEGRITOS, DISTRITO DE LA BREA - TALARA - PIURA</v>
          </cell>
          <cell r="G618">
            <v>990329.5499999998</v>
          </cell>
          <cell r="H618">
            <v>0.7875677274979271</v>
          </cell>
          <cell r="I618" t="str">
            <v>NO</v>
          </cell>
          <cell r="J618" t="str">
            <v>SI</v>
          </cell>
          <cell r="K618" t="str">
            <v>PROYECTO FINANCIADO CON RECURSOS FONIPREL. EN EJECUCIÓN - SE PREVÉ SU CULMINACIÓN EN MARZO.</v>
          </cell>
          <cell r="L618">
            <v>990329.5499999998</v>
          </cell>
          <cell r="M618">
            <v>0</v>
          </cell>
          <cell r="N618">
            <v>0</v>
          </cell>
        </row>
        <row r="619">
          <cell r="E619">
            <v>251931</v>
          </cell>
          <cell r="F619" t="str">
            <v>MEJORAMIENTO DE LOS SERVICIOS DE MAESTRANZA DE LA MUNICIPALIDAD DISTRITAL DE LA BREA, DISTRITO DE LA BREA - TALARA - PIURA</v>
          </cell>
          <cell r="G619">
            <v>1696921.5100000002</v>
          </cell>
          <cell r="H619">
            <v>0.6748266881914289</v>
          </cell>
          <cell r="I619" t="str">
            <v>NO</v>
          </cell>
          <cell r="J619" t="str">
            <v>SI</v>
          </cell>
          <cell r="K619" t="str">
            <v>EN EJECUCIÓN. AVANCE DE 70%.</v>
          </cell>
          <cell r="L619">
            <v>648507</v>
          </cell>
          <cell r="M619">
            <v>0</v>
          </cell>
          <cell r="N619">
            <v>1</v>
          </cell>
        </row>
        <row r="620">
          <cell r="E620">
            <v>274573</v>
          </cell>
          <cell r="F620" t="str">
            <v>INSTALACION DE LOS SERVICIOS EDUCATIVOS DE LA INSTITUCION EDUCATIVA INICIAL Nº 141 EN LA CALETA EL ÑURO, DISTRITO DE LOS ORGANOS - TALARA - PIURA</v>
          </cell>
          <cell r="G620">
            <v>159802.8899999999</v>
          </cell>
          <cell r="H620">
            <v>0.8973497923648037</v>
          </cell>
          <cell r="I620" t="str">
            <v>NO</v>
          </cell>
          <cell r="J620" t="str">
            <v>SI</v>
          </cell>
          <cell r="K620" t="str">
            <v>En ejecución al 90% de avance físico. Se ha previsto su culminación para la primera quincena de marzo del 2016.
Con contrato por S/. 1.49 mill de Sep 2015</v>
          </cell>
          <cell r="L620">
            <v>159802.8899999999</v>
          </cell>
          <cell r="M620">
            <v>0</v>
          </cell>
          <cell r="N620">
            <v>1</v>
          </cell>
        </row>
        <row r="621">
          <cell r="E621">
            <v>307427</v>
          </cell>
          <cell r="F621" t="str">
            <v>CONSTRUCCION DE PISTAS Y VEREDAS DE ALAMEDA EN LA PARTE ALTA DEL A.H JOSE PEÑA QUIROGA, DISTRITO DE LOS ORGANOS - TALARA - PIURA</v>
          </cell>
          <cell r="G621">
            <v>220935.1499999999</v>
          </cell>
          <cell r="H621">
            <v>0.8506985375724392</v>
          </cell>
          <cell r="I621" t="str">
            <v>NO</v>
          </cell>
          <cell r="J621" t="str">
            <v>SI</v>
          </cell>
          <cell r="K621" t="str">
            <v>PIP culminado, en proceso de recepción de la obra, Hay algunos pagos pendientes.
Con contrato por S/. 1.40 mill de Jul 2015</v>
          </cell>
          <cell r="L621">
            <v>220935.1499999999</v>
          </cell>
          <cell r="M621">
            <v>0</v>
          </cell>
          <cell r="N621">
            <v>0</v>
          </cell>
        </row>
        <row r="622">
          <cell r="E622">
            <v>240587</v>
          </cell>
          <cell r="F622" t="str">
            <v>CONSTRUCCION DE VÍAS URBANAS EN EL PARQUE 82 - CERCADO, PROVINCIA DE TALARA - PIURA</v>
          </cell>
          <cell r="G622">
            <v>190713.64</v>
          </cell>
          <cell r="H622">
            <v>0.7364771784762714</v>
          </cell>
          <cell r="I622" t="str">
            <v>NO</v>
          </cell>
          <cell r="J622" t="str">
            <v>NO</v>
          </cell>
          <cell r="K622" t="str">
            <v>Paralizado desde fines del año 2014 por AD. Proceso adimistrativo disciplinario.</v>
          </cell>
          <cell r="L622">
            <v>190713.64</v>
          </cell>
          <cell r="M622">
            <v>0</v>
          </cell>
          <cell r="N622">
            <v>0</v>
          </cell>
        </row>
        <row r="623">
          <cell r="E623">
            <v>266240</v>
          </cell>
          <cell r="F623" t="str">
            <v>MEJORAMIENTO DEL SERVICIO DE TRANSITABILIDAD VEHICULAR Y PEATONAL ENTRE LA INTERSECCIÓN DE LA AV. BOLOGNESI B Y AV. GRAU A CON AV. VERDUM, HASTA EL ÓVALO DE TALARA ALTA, DEL DISTRITO DE PARIÑAS, PROVINCIA DE TALARA - PIURA</v>
          </cell>
          <cell r="G623">
            <v>697277.5999999996</v>
          </cell>
          <cell r="H623">
            <v>0.8998508127023641</v>
          </cell>
          <cell r="I623" t="str">
            <v>SI</v>
          </cell>
          <cell r="J623" t="str">
            <v>SI</v>
          </cell>
          <cell r="K623" t="str">
            <v>En ejecución al 90% por concurso oferta. En trámite de adicional de obra</v>
          </cell>
          <cell r="L623">
            <v>697277.5999999996</v>
          </cell>
          <cell r="M623">
            <v>0</v>
          </cell>
          <cell r="N623">
            <v>1</v>
          </cell>
        </row>
        <row r="624">
          <cell r="E624">
            <v>318008</v>
          </cell>
          <cell r="F624" t="str">
            <v>MEJORAMIENTO DEL SERVICIO SANITARIO DE ELIMINACION DE EXCRETAS EN EL CASERIO EL ANGOLO, DISTRITO DE CANOAS DE PUNTA SAL - CONTRALMIRANTE VILLAR - TUMBES</v>
          </cell>
          <cell r="G624">
            <v>454667.42999999993</v>
          </cell>
          <cell r="H624">
            <v>0.7335584077324815</v>
          </cell>
          <cell r="I624" t="str">
            <v>NO</v>
          </cell>
          <cell r="J624" t="str">
            <v>SI</v>
          </cell>
          <cell r="K624" t="str">
            <v>Se encuentra en ejecución, se encuentran levantando observaciones, se encuentra pendiente de pago la V-3 del mes de dic. Por S/ 440,000.00, y la presentación de la liquidación.</v>
          </cell>
          <cell r="L624">
            <v>454667.42999999993</v>
          </cell>
          <cell r="M624">
            <v>0</v>
          </cell>
          <cell r="N624">
            <v>0</v>
          </cell>
        </row>
        <row r="625">
          <cell r="E625">
            <v>322122</v>
          </cell>
          <cell r="F625" t="str">
            <v>MEJORAMIENTO DEL SERVICIO EDUCATIVO DE LA I.E. N 064 JUAN PABLO II DEL CASERIO PAJARITOS, DISTRITO DE CANOAS DE PUNTA SAL - CONTRALMIRANTE VILLAR - TUMBES</v>
          </cell>
          <cell r="G625">
            <v>572200.01</v>
          </cell>
          <cell r="H625">
            <v>0.5070565304407965</v>
          </cell>
          <cell r="I625" t="str">
            <v>NO</v>
          </cell>
          <cell r="J625" t="str">
            <v>SI</v>
          </cell>
          <cell r="K625" t="str">
            <v>Se encuentran elaborando la liquidación de obra para su pago.</v>
          </cell>
          <cell r="L625">
            <v>572200.01</v>
          </cell>
          <cell r="M625">
            <v>0</v>
          </cell>
          <cell r="N625">
            <v>0</v>
          </cell>
        </row>
        <row r="626">
          <cell r="E626">
            <v>274697</v>
          </cell>
          <cell r="F626" t="str">
            <v>MEJORAMIENTO DEL SERVICIO DE AGUA POTABLE Y ALACANTARILLADO BARRIO LOS PINOS DEL DISTRITO DE ZORRITOS, PROVINCIA DE CONTRALMIRANTE VILLAR - TUMBES</v>
          </cell>
          <cell r="G626">
            <v>861241.3599999999</v>
          </cell>
          <cell r="H626">
            <v>0.810372700810609</v>
          </cell>
          <cell r="I626" t="str">
            <v>NO</v>
          </cell>
          <cell r="J626" t="str">
            <v>SI</v>
          </cell>
          <cell r="K626" t="str">
            <v>El 27.01 se  retomó los trabajos de obra, estuvo paralizado por PROVIAS, por autorización de uso de vías.</v>
          </cell>
          <cell r="L626">
            <v>861241.3599999999</v>
          </cell>
          <cell r="M626">
            <v>0</v>
          </cell>
          <cell r="N626">
            <v>1</v>
          </cell>
        </row>
        <row r="627">
          <cell r="E627">
            <v>277664</v>
          </cell>
          <cell r="F627" t="str">
            <v>MEJORAMIENTO DE LA INFRAESTRUCTURA VIAL Y PEATONAL EN EL SECTOR DE NUEVA ESPERANZA, DEL DISTRITO DE ZORRITOS, PROVINCIA DE CONTRALMIRANTE VILLAR - TUMBES</v>
          </cell>
          <cell r="G627">
            <v>3733205.6600000006</v>
          </cell>
          <cell r="H627">
            <v>0.5241058050293325</v>
          </cell>
          <cell r="I627" t="str">
            <v>NO</v>
          </cell>
          <cell r="J627" t="str">
            <v>SI</v>
          </cell>
          <cell r="K627" t="str">
            <v>Se encuentra en ejecución, por A.D. se encuentra pendiente el pago de la Val. De enero.</v>
          </cell>
          <cell r="L627">
            <v>3733205.6600000006</v>
          </cell>
          <cell r="M627">
            <v>0</v>
          </cell>
          <cell r="N627">
            <v>1</v>
          </cell>
        </row>
        <row r="628">
          <cell r="E628">
            <v>216976</v>
          </cell>
          <cell r="F628" t="str">
            <v>MEJORAMIENTO DEL TALUD EN EL SECTOR BUENA VISTA ALTA EN EL DISTRITO DE CORRALES, PROVINCIA DE TUMBES - TUMBES</v>
          </cell>
          <cell r="G628">
            <v>60053.25</v>
          </cell>
          <cell r="H628">
            <v>0.8191530278890389</v>
          </cell>
          <cell r="I628" t="str">
            <v>NO</v>
          </cell>
          <cell r="J628" t="str">
            <v>SI</v>
          </cell>
          <cell r="K628" t="str">
            <v>La obra ya se encuentra liquidada.</v>
          </cell>
          <cell r="L628">
            <v>60053.25</v>
          </cell>
          <cell r="M628">
            <v>0</v>
          </cell>
          <cell r="N628">
            <v>0</v>
          </cell>
        </row>
        <row r="629">
          <cell r="E629">
            <v>216686</v>
          </cell>
          <cell r="F629" t="str">
            <v>AMPLIACION Y MEJORAMIENTO DEL SISTEMA DE ELECTRIFICACION DEL CASERIO RINCON DEL CISNE DEL CENTRO POBLADO CABUYAL DEL DISTRITO DE PAMPAS DE HOSPITAL, PROVINCIA DE TUMBES - TUMBES</v>
          </cell>
          <cell r="G629">
            <v>70324.78999999998</v>
          </cell>
          <cell r="H629">
            <v>0.8161292600650674</v>
          </cell>
          <cell r="I629" t="str">
            <v>NO</v>
          </cell>
          <cell r="J629" t="str">
            <v>SI</v>
          </cell>
          <cell r="K629" t="str">
            <v>Se encuentra la factibilidad de ENOSA (operador), se encuentra en ejecución.</v>
          </cell>
          <cell r="L629">
            <v>70324.78999999998</v>
          </cell>
          <cell r="M629">
            <v>0</v>
          </cell>
          <cell r="N629">
            <v>1</v>
          </cell>
        </row>
        <row r="630">
          <cell r="E630">
            <v>282139</v>
          </cell>
          <cell r="F630" t="str">
            <v>MEJORAMIENTO DEL SERVICIO DE EDUCACIÓN SECUNDARIA EN LA I.E. 7 DE JUNIO DE CASA BLANQUEADA, DISTRITO DE SAN JACINTO, PROVINCIA DE TUMBES - TUMBES</v>
          </cell>
          <cell r="G630">
            <v>56962.01000000001</v>
          </cell>
          <cell r="H630">
            <v>0.8849753296337056</v>
          </cell>
          <cell r="I630" t="str">
            <v>NO</v>
          </cell>
          <cell r="J630" t="str">
            <v>SI</v>
          </cell>
          <cell r="K630" t="str">
            <v>la obra se encuentra liquidada en una 1era etapa.</v>
          </cell>
          <cell r="L630">
            <v>56962.01000000001</v>
          </cell>
          <cell r="M630">
            <v>0</v>
          </cell>
          <cell r="N630">
            <v>1</v>
          </cell>
        </row>
        <row r="631">
          <cell r="E631">
            <v>128408</v>
          </cell>
          <cell r="F631" t="str">
            <v>MEJORAMIENTO Y AMPLIACION DE LOS SISTEMAS DE AGUA POTABLE Y DESAGUE DE LA LOCALIDAD DE AGUAS VERDES Y AA.HH. , DISTRITO DE AGUAS VERDES - ZARUMILLA - TUMBES</v>
          </cell>
          <cell r="G631">
            <v>6898065.640000001</v>
          </cell>
          <cell r="H631">
            <v>0.7718462374896099</v>
          </cell>
          <cell r="I631" t="str">
            <v>SI</v>
          </cell>
          <cell r="J631" t="str">
            <v>SI</v>
          </cell>
          <cell r="K631" t="str">
            <v>Proyecto en ejecución ejecutado por etapas. Queda pendiente la ejecución de la etapa 03. </v>
          </cell>
          <cell r="L631">
            <v>6714113.640000001</v>
          </cell>
          <cell r="M631">
            <v>0</v>
          </cell>
          <cell r="N631">
            <v>1</v>
          </cell>
        </row>
        <row r="632">
          <cell r="E632">
            <v>133244</v>
          </cell>
          <cell r="F632" t="str">
            <v>MEJORAMIENTO DE LA CAPACIDAD RESOLUTIVA  DE LOS SERVICIOS DE SALUD EN EL  ESTABLECIMIENTO I-3 AGUAS VERDES, DISTRITO DE AGUAS VERDES - ZARUMILLA - TUMBES</v>
          </cell>
          <cell r="G632">
            <v>1164324.79</v>
          </cell>
          <cell r="H632">
            <v>0.6763132494331675</v>
          </cell>
          <cell r="I632" t="str">
            <v>NO</v>
          </cell>
          <cell r="J632" t="str">
            <v>SI</v>
          </cell>
          <cell r="K632" t="str">
            <v>En ejecución</v>
          </cell>
          <cell r="L632">
            <v>1164324.79</v>
          </cell>
          <cell r="M632">
            <v>0</v>
          </cell>
          <cell r="N632">
            <v>1</v>
          </cell>
        </row>
        <row r="633">
          <cell r="E633">
            <v>304461</v>
          </cell>
          <cell r="F633" t="str">
            <v>REHABILITACION Y EQUIPAMIENTO DE POZO TUBULAR EN LA LOCALIDAD DE CANARIO II, DISTRITO DE AGUAS VERDES - ZARUMILLA - TUMBES</v>
          </cell>
          <cell r="G633">
            <v>60983.66000000003</v>
          </cell>
          <cell r="H633">
            <v>0.8865656728967602</v>
          </cell>
          <cell r="I633" t="str">
            <v>NO</v>
          </cell>
          <cell r="J633" t="str">
            <v>SI</v>
          </cell>
          <cell r="K633" t="str">
            <v>En ejecución</v>
          </cell>
          <cell r="L633">
            <v>60983.66000000003</v>
          </cell>
          <cell r="M633">
            <v>0</v>
          </cell>
          <cell r="N633">
            <v>1</v>
          </cell>
        </row>
        <row r="634">
          <cell r="E634">
            <v>319514</v>
          </cell>
          <cell r="F634" t="str">
            <v>MEJORAMIENTO DEL SERVICIO DEL CANAL DE RIEGO PARA EL SECTOR CANARIO II PROG. 0+000 A 0+300 DE AGUAS VERDES, DISTRITO DE AGUAS VERDES - ZARUMILLA - TUMBES</v>
          </cell>
          <cell r="G634">
            <v>27655.940000000002</v>
          </cell>
          <cell r="H634">
            <v>0.8326478309947588</v>
          </cell>
          <cell r="I634" t="str">
            <v>NO</v>
          </cell>
          <cell r="J634" t="str">
            <v>SI</v>
          </cell>
          <cell r="K634" t="str">
            <v>En ejecución</v>
          </cell>
          <cell r="L634">
            <v>27655.940000000002</v>
          </cell>
          <cell r="M634">
            <v>0</v>
          </cell>
          <cell r="N634">
            <v>1</v>
          </cell>
        </row>
        <row r="635">
          <cell r="E635">
            <v>321042</v>
          </cell>
          <cell r="F635" t="str">
            <v>MEJORAMIENTO DE VIAS PRINCIPALES Y ACCESOS DEL AAHH TOMAS ARIZOLA OLAYA, DISTRITO DE AGUAS VERDES - ZARUMILLA - TUMBES</v>
          </cell>
          <cell r="G635">
            <v>1379152.21</v>
          </cell>
          <cell r="H635">
            <v>0.8021041710408979</v>
          </cell>
          <cell r="I635" t="str">
            <v>NO</v>
          </cell>
          <cell r="J635" t="str">
            <v>SI</v>
          </cell>
          <cell r="K635" t="str">
            <v>Se encuentra en ejecución con AF de 98%, pendiente el pago de Val. mes Dic. Por S/. 0.74 mill. Se espera prsentación de V- mes enero por S/ 0.6 mill.</v>
          </cell>
          <cell r="L635">
            <v>1379152.21</v>
          </cell>
          <cell r="M635">
            <v>0</v>
          </cell>
          <cell r="N635">
            <v>1</v>
          </cell>
        </row>
        <row r="636">
          <cell r="E636">
            <v>237351</v>
          </cell>
          <cell r="F636" t="str">
            <v>MEJORAMIENTO DEL ACCESO VEHICULAR Y PEATONAL A LAS LOCALIDADES DE ISLA NOBLECILLA Y LEANDRO CAMPOS DEL DISTRITO DE MATAPALO, PROVINCIA DE ZARUMILLA - TUMBES</v>
          </cell>
          <cell r="G636">
            <v>217829.87</v>
          </cell>
          <cell r="H636">
            <v>0.649734605828347</v>
          </cell>
          <cell r="I636" t="str">
            <v>NO</v>
          </cell>
          <cell r="J636" t="str">
            <v>SI</v>
          </cell>
          <cell r="K636" t="str">
            <v>se encuentra en ejecución con normalidad.</v>
          </cell>
          <cell r="L636">
            <v>217829.87</v>
          </cell>
          <cell r="M636">
            <v>0</v>
          </cell>
          <cell r="N636">
            <v>0</v>
          </cell>
        </row>
        <row r="637">
          <cell r="E637">
            <v>265145</v>
          </cell>
          <cell r="F637" t="str">
            <v>MEJORAMIENTO DE LOS SERVICIOS DE AGUA POTABLE Y SANEAMIENTO DE LOS CENTROS POBLADOS DE TUTUMO, NUEVO PROGRESO, LEANDRO CAMPOS Y TOTORA DEL DISTRITO DE MATAPALO, PROVINCIA DE ZARUMILLA - TUMBES</v>
          </cell>
          <cell r="G637">
            <v>1007121.7299999995</v>
          </cell>
          <cell r="H637">
            <v>0.8403075671101017</v>
          </cell>
          <cell r="I637" t="str">
            <v>NO</v>
          </cell>
          <cell r="J637" t="str">
            <v>SI</v>
          </cell>
          <cell r="K637" t="str">
            <v>Se encuentra en ejecución con un avance fisico de 90%.</v>
          </cell>
          <cell r="L637">
            <v>1219114.7299999995</v>
          </cell>
          <cell r="M637">
            <v>0</v>
          </cell>
          <cell r="N637">
            <v>0</v>
          </cell>
        </row>
        <row r="638">
          <cell r="E638">
            <v>224934</v>
          </cell>
          <cell r="F638" t="str">
            <v>MEJORAMIENTO DEL SERVICIO DE AGUA POTABLE Y SANEAMIENTO DEL AA.HH EDMUNDO ROMERO DEL DISTRITO DE ZARUMILLA, PROVINCIA DE ZARUMILLA - TUMBES</v>
          </cell>
          <cell r="G638">
            <v>655254.48</v>
          </cell>
          <cell r="H638">
            <v>0.825381872443829</v>
          </cell>
          <cell r="I638" t="str">
            <v>NO</v>
          </cell>
          <cell r="J638" t="str">
            <v>SI</v>
          </cell>
          <cell r="K638" t="str">
            <v>Se encuentra en ejecucion con un avance fisico de un 35%.</v>
          </cell>
          <cell r="L638">
            <v>655254.48</v>
          </cell>
          <cell r="M638">
            <v>0</v>
          </cell>
          <cell r="N638">
            <v>1</v>
          </cell>
        </row>
        <row r="639">
          <cell r="E639">
            <v>320395</v>
          </cell>
          <cell r="F639" t="str">
            <v>AMPLIACION DEL SISTEMA DE AGUA POTABLE Y ALCANTARILLADO DE LAS CALLES LIBERTADORES, LA REPUBLICA, LOS ANDES,JUAN PABLO II, LOS ANGELES,BENEDICTO XVI, LEONIDAS AVENDAÑO DEL SECTOR LA ROCANA AA HH CAMPO AMOR, PROVINCIA DE ZARUMILLA - TUMBES</v>
          </cell>
          <cell r="G639">
            <v>283985.55999999994</v>
          </cell>
          <cell r="H639">
            <v>0.5881973027900951</v>
          </cell>
          <cell r="I639" t="str">
            <v>NO</v>
          </cell>
          <cell r="J639" t="str">
            <v>SI</v>
          </cell>
          <cell r="K639" t="str">
            <v>Se encuentra en ejecución en un 83%, el día de  ayer se devengó la V-2 por 193,000.00</v>
          </cell>
          <cell r="L639">
            <v>283985.55999999994</v>
          </cell>
          <cell r="M639">
            <v>0</v>
          </cell>
          <cell r="N639">
            <v>1</v>
          </cell>
        </row>
        <row r="640">
          <cell r="E640">
            <v>324744</v>
          </cell>
          <cell r="F640" t="str">
            <v>CREACION DE LOS SERVICIOS HIGIENICOS PUBLICOS EN EL CENTRO POBLADO EL MUYO, DISTRITO DE ARAMANGO - BAGUA - AMAZONAS</v>
          </cell>
          <cell r="G640">
            <v>10668.080000000002</v>
          </cell>
          <cell r="H640">
            <v>0.8276611754944688</v>
          </cell>
          <cell r="I640" t="str">
            <v>No</v>
          </cell>
          <cell r="J640" t="str">
            <v>No</v>
          </cell>
          <cell r="K640" t="str">
            <v>PIP ejecutado, se encuentra en acabados</v>
          </cell>
          <cell r="L640">
            <v>10668.080000000002</v>
          </cell>
          <cell r="M640">
            <v>0</v>
          </cell>
          <cell r="N640">
            <v>0</v>
          </cell>
        </row>
        <row r="641">
          <cell r="E641">
            <v>326223</v>
          </cell>
          <cell r="F641" t="str">
            <v>MEJORAMIENTO DE LOS SERVICIOS DE LIMPIEZA PUBLICA DE ARAMANGO, DISTRITO DE ARAMANGO - BAGUA - AMAZONAS</v>
          </cell>
          <cell r="G641">
            <v>44521.70000000001</v>
          </cell>
          <cell r="H641">
            <v>0.8973969266805508</v>
          </cell>
          <cell r="I641" t="str">
            <v>No</v>
          </cell>
          <cell r="J641" t="str">
            <v>Si</v>
          </cell>
          <cell r="K641" t="str">
            <v>PIP en ejecución, no cuenta con presupuesto, tienen un avance del 93%</v>
          </cell>
          <cell r="L641">
            <v>44521.70000000001</v>
          </cell>
          <cell r="M641">
            <v>0</v>
          </cell>
          <cell r="N641">
            <v>1</v>
          </cell>
        </row>
        <row r="642">
          <cell r="E642">
            <v>185436</v>
          </cell>
          <cell r="F642" t="str">
            <v>INSTALACION DE PISTAS, VEREDAS, SARDINELES Y AREAS VERDES EN EL SECTOR TERMINAL TERRESTRE EN LA CIUDAD DE BAGUA, DISTRITO DE BAGUA -, PROVINCIA DE BAGUA - AMAZONAS</v>
          </cell>
          <cell r="G642">
            <v>592691.1800000002</v>
          </cell>
          <cell r="H642">
            <v>0.8753841251621365</v>
          </cell>
          <cell r="I642" t="str">
            <v>No</v>
          </cell>
          <cell r="J642" t="str">
            <v>No</v>
          </cell>
          <cell r="K642" t="str">
            <v>PIP ejecutado, liquidación en proceso</v>
          </cell>
          <cell r="L642">
            <v>592691.1800000002</v>
          </cell>
          <cell r="M642">
            <v>0</v>
          </cell>
          <cell r="N642">
            <v>0</v>
          </cell>
        </row>
        <row r="643">
          <cell r="E643">
            <v>298625</v>
          </cell>
          <cell r="F643" t="str">
            <v>CONSTRUCCION DE PISTAS ,VEREDAS Y SARDINELES EN EL JR. CUZCO C-01,C-02,C-03 EN EL DISTRITO DE BAGUA, PROVINCIA DE BAGUA - AMAZONAS</v>
          </cell>
          <cell r="G643">
            <v>67403.89000000001</v>
          </cell>
          <cell r="H643">
            <v>0.8985824190190864</v>
          </cell>
          <cell r="I643" t="str">
            <v>No</v>
          </cell>
          <cell r="J643" t="str">
            <v>Si</v>
          </cell>
          <cell r="K643" t="str">
            <v>PIP en ejecución, con una avance del 85% </v>
          </cell>
          <cell r="L643">
            <v>67403.89000000001</v>
          </cell>
          <cell r="M643">
            <v>0</v>
          </cell>
          <cell r="N643">
            <v>1</v>
          </cell>
        </row>
        <row r="644">
          <cell r="E644">
            <v>243559</v>
          </cell>
          <cell r="F644" t="str">
            <v>MEJORAMIENTO E IMPLEMENTACION DE LA PLANTA PROCESADORA DE DERIVADOS LACTEOS EN EL, DISTRITO DE COPALLIN - BAGUA - AMAZONAS</v>
          </cell>
          <cell r="G644">
            <v>45863.080000000016</v>
          </cell>
          <cell r="H644">
            <v>0.8768551839035993</v>
          </cell>
          <cell r="I644" t="str">
            <v>No</v>
          </cell>
          <cell r="J644" t="str">
            <v>Si</v>
          </cell>
          <cell r="K644" t="str">
            <v>PIP ejecutado, liquidación en proceso</v>
          </cell>
          <cell r="L644">
            <v>45863.080000000016</v>
          </cell>
          <cell r="M644">
            <v>0</v>
          </cell>
          <cell r="N644">
            <v>0</v>
          </cell>
        </row>
        <row r="645">
          <cell r="E645">
            <v>263958</v>
          </cell>
          <cell r="F645" t="str">
            <v>MEJORAMIENTO Y AMPLIACIÓN DE LA GESTIÓN  INTEGRAL DE RESIDUOS SÓLIDOS MUNICIPALES EN LA LOCALIDAD DE COROSHA Y BEIRUT, DISTRITO DE COROSHA - BONGARA - AMAZONAS</v>
          </cell>
          <cell r="G645">
            <v>141557.43999999994</v>
          </cell>
          <cell r="H645">
            <v>0.8669917953613537</v>
          </cell>
          <cell r="I645" t="str">
            <v>No</v>
          </cell>
          <cell r="J645" t="str">
            <v>Si</v>
          </cell>
          <cell r="K645" t="str">
            <v>PIP en ejecución, no cuenta con presupuesto para el año 2016 con un avance del 80% al 31.12.15</v>
          </cell>
          <cell r="L645">
            <v>141557.43999999994</v>
          </cell>
          <cell r="M645">
            <v>0</v>
          </cell>
          <cell r="N645">
            <v>1</v>
          </cell>
        </row>
        <row r="646">
          <cell r="E646">
            <v>282546</v>
          </cell>
          <cell r="F646" t="str">
            <v>MEJORAMIENTO INTEGRAL DEL SISTEMA DE AGUA POTABLE Y SANEAMIENTO COMPLEMENTARIO PARA LAS LOCALIDADES DE COROSHA, BEIRUT,  ANEXOS VISTA ALEGRE, LA BANDA Y LEJÍA, DISTRITO DE COROSHA - BONGARA - AMAZONAS</v>
          </cell>
          <cell r="G646">
            <v>1408701.6500000004</v>
          </cell>
          <cell r="H646">
            <v>0.686385899848208</v>
          </cell>
          <cell r="I646" t="str">
            <v>No</v>
          </cell>
          <cell r="J646" t="str">
            <v>Si</v>
          </cell>
          <cell r="K646" t="str">
            <v>PIP en ejecución, con un avance del 20%, financiado con la Ley 30191; no cuenta con presupuesto para el año 2016</v>
          </cell>
          <cell r="L646">
            <v>1408701.6500000004</v>
          </cell>
          <cell r="M646">
            <v>0</v>
          </cell>
          <cell r="N646">
            <v>1</v>
          </cell>
        </row>
        <row r="647">
          <cell r="E647">
            <v>300983</v>
          </cell>
          <cell r="F647" t="str">
            <v>MEJORAMIENTO DE LA CARRETERA VECINAL CRUCE CUISPES - SHASUTA, DISTRITO DE CUISPES - BONGARA - AMAZONAS</v>
          </cell>
          <cell r="G647">
            <v>435061.65</v>
          </cell>
          <cell r="H647">
            <v>0.6263077696784426</v>
          </cell>
          <cell r="I647" t="str">
            <v>No</v>
          </cell>
          <cell r="J647" t="str">
            <v>si</v>
          </cell>
          <cell r="K647" t="str">
            <v>PIP en ejecución, con un avance del 85% no cuenta con presupuesto para culminar la obra</v>
          </cell>
          <cell r="L647">
            <v>435061.65</v>
          </cell>
          <cell r="M647">
            <v>0</v>
          </cell>
          <cell r="N647">
            <v>1</v>
          </cell>
        </row>
        <row r="648">
          <cell r="E648">
            <v>75139</v>
          </cell>
          <cell r="F648" t="str">
            <v>MEJORAMIENTO DEL SISTEMA DE AGUA POTABLE Y CONSTRUCCIÓN DEL SANEAMIENTO BASICO  DE LOS SECTORES DE JAZÁN, LA VILLA, BARRIO BELLAVISTA Y BARRIO EL PORVENIR, DISTRITO DE JAZAN - BONGARA - AMAZONAS</v>
          </cell>
          <cell r="G648">
            <v>389814.18999999994</v>
          </cell>
          <cell r="H648">
            <v>0.842833648025396</v>
          </cell>
          <cell r="I648" t="str">
            <v>No</v>
          </cell>
          <cell r="J648" t="str">
            <v>Si</v>
          </cell>
          <cell r="K648" t="str">
            <v>PIP en ejecución, con un avance del 54%</v>
          </cell>
          <cell r="L648">
            <v>389814.18999999994</v>
          </cell>
          <cell r="M648">
            <v>0</v>
          </cell>
          <cell r="N648">
            <v>1</v>
          </cell>
        </row>
        <row r="649">
          <cell r="E649">
            <v>279183</v>
          </cell>
          <cell r="F649" t="str">
            <v>CREACION DE LA PAVIMENTACION Y VEREDAS DE LA AV. 27 DE OCTUBRE  Y PROLONGACION  DE LA CALLE CESAR PLASENCIA DE LA LOCALIDAD DE  PEDRO RUIZ GALLO, DISTRITO DE JAZAN - BONGARA - AMAZONAS</v>
          </cell>
          <cell r="G649">
            <v>798647.6600000001</v>
          </cell>
          <cell r="H649">
            <v>0.8005664194978206</v>
          </cell>
          <cell r="I649" t="str">
            <v>No</v>
          </cell>
          <cell r="J649" t="str">
            <v>Si</v>
          </cell>
          <cell r="K649" t="str">
            <v>PIP en ejecución normal, con un avance del 12%</v>
          </cell>
          <cell r="L649">
            <v>798647.6600000001</v>
          </cell>
          <cell r="M649">
            <v>0</v>
          </cell>
          <cell r="N649">
            <v>1</v>
          </cell>
        </row>
        <row r="650">
          <cell r="E650">
            <v>336081</v>
          </cell>
          <cell r="F650" t="str">
            <v>MEJORAMIENTO DE PUENTE COLGANTE PEATONAL ANEXO ALVA, DISTRITO DE SHIPASBAMBA - BONGARA - AMAZONAS</v>
          </cell>
          <cell r="G650">
            <v>37175.57000000001</v>
          </cell>
          <cell r="H650">
            <v>0.7650209218244336</v>
          </cell>
          <cell r="I650" t="str">
            <v>No</v>
          </cell>
          <cell r="J650" t="str">
            <v>No</v>
          </cell>
          <cell r="K650" t="str">
            <v>PIP ejecutado al 100%, en proceso de liquidación</v>
          </cell>
          <cell r="L650">
            <v>37175.57000000001</v>
          </cell>
          <cell r="M650">
            <v>0</v>
          </cell>
          <cell r="N650">
            <v>0</v>
          </cell>
        </row>
        <row r="651">
          <cell r="E651">
            <v>178887</v>
          </cell>
          <cell r="F651" t="str">
            <v>AMPLIACION Y MEJORAMIENTO DEL SISTEMA DE AGUA POTABLE Y SANEAMIENTO DEL ANEXO LA COCA , DISTRITO DE VALERA - BONGARA - AMAZONAS</v>
          </cell>
          <cell r="G651">
            <v>683514.44</v>
          </cell>
          <cell r="H651">
            <v>0.5571700385258462</v>
          </cell>
          <cell r="I651" t="str">
            <v>No</v>
          </cell>
          <cell r="J651" t="str">
            <v>Si</v>
          </cell>
          <cell r="K651" t="str">
            <v>PIP en ejecución, con una avance del 45% al 31.12.15, no cuenta con presupuesto para el presente año</v>
          </cell>
          <cell r="L651">
            <v>683514.44</v>
          </cell>
          <cell r="M651">
            <v>0</v>
          </cell>
          <cell r="N651">
            <v>1</v>
          </cell>
        </row>
        <row r="652">
          <cell r="E652">
            <v>315044</v>
          </cell>
          <cell r="F652" t="str">
            <v>CREACION DE LA LOSA DEPORTIVA MULTIUSO  EN EL ANEXO COCAHUAYCO, DISTRITO DE VALERA - BONGARA - AMAZONAS</v>
          </cell>
          <cell r="G652">
            <v>18304.47</v>
          </cell>
          <cell r="H652">
            <v>0.8605952257375549</v>
          </cell>
          <cell r="I652" t="str">
            <v>No</v>
          </cell>
          <cell r="J652" t="str">
            <v>No</v>
          </cell>
          <cell r="K652" t="str">
            <v>PIP ejecutado al 100%, se encuentra en etapa de liquidación</v>
          </cell>
          <cell r="L652">
            <v>18304.47</v>
          </cell>
          <cell r="M652">
            <v>0</v>
          </cell>
          <cell r="N652">
            <v>0</v>
          </cell>
        </row>
        <row r="653">
          <cell r="E653">
            <v>145377</v>
          </cell>
          <cell r="F653" t="str">
            <v>AMPLIACION, MEJORAMIENTO DEL SISTEMA DE AGUA POTABLE Y CONSTRUCCION DEL SISTEMA DE ALCANTARILLADO DEL CENTRO POBLADO LA ESPEREANZA, DISTRITO DE YAMBRASBAMBA - BONGARA - AMAZONAS</v>
          </cell>
          <cell r="G653">
            <v>201853.75</v>
          </cell>
          <cell r="H653">
            <v>0.8850358244155976</v>
          </cell>
          <cell r="I653" t="str">
            <v>No</v>
          </cell>
          <cell r="J653" t="str">
            <v>No</v>
          </cell>
          <cell r="K653" t="str">
            <v>PIP ejecutado al 100%, se encuentra en etapa de liquidación</v>
          </cell>
          <cell r="L653">
            <v>201853.75</v>
          </cell>
          <cell r="M653">
            <v>0</v>
          </cell>
          <cell r="N653">
            <v>0</v>
          </cell>
        </row>
        <row r="654">
          <cell r="E654">
            <v>261902</v>
          </cell>
          <cell r="F654" t="str">
            <v>MEJORAMIENTO DE LOS SERVICIOS EDUCATIVOS DE LA I.E. NRO 18108 EL PROGRESO, DISTRITO DE YAMBRASBAMBA - BONGARA - AMAZONAS</v>
          </cell>
          <cell r="G654">
            <v>1072681.61</v>
          </cell>
          <cell r="H654">
            <v>0.5734511601754737</v>
          </cell>
          <cell r="I654" t="str">
            <v>No</v>
          </cell>
          <cell r="J654" t="str">
            <v>Si</v>
          </cell>
          <cell r="K654" t="str">
            <v>PIP en ejecución, con un avance del 40.29% al 31.12.15</v>
          </cell>
          <cell r="L654">
            <v>1072681.61</v>
          </cell>
          <cell r="M654">
            <v>0</v>
          </cell>
          <cell r="N654">
            <v>1</v>
          </cell>
        </row>
        <row r="655">
          <cell r="E655">
            <v>317604</v>
          </cell>
          <cell r="F655" t="str">
            <v>AMPLIACION Y MEJORAMIENTO DE LA COCHERA DEL, DISTRITO DE HUANCAS - CHACHAPOYAS - AMAZONAS</v>
          </cell>
          <cell r="G655">
            <v>16479.000000000007</v>
          </cell>
          <cell r="H655">
            <v>0.7859441184122999</v>
          </cell>
          <cell r="I655" t="str">
            <v>No</v>
          </cell>
          <cell r="J655" t="str">
            <v>No</v>
          </cell>
          <cell r="K655" t="str">
            <v>PIP ejecutado al 100%</v>
          </cell>
          <cell r="L655">
            <v>16479.000000000007</v>
          </cell>
          <cell r="M655">
            <v>0</v>
          </cell>
          <cell r="N655">
            <v>0</v>
          </cell>
        </row>
        <row r="656">
          <cell r="E656">
            <v>253289</v>
          </cell>
          <cell r="F656" t="str">
            <v>CONSTRUCCION CAMINO VECINAL TRAMO LA JOYA  - ATUEN -, DISTRITO DE LEIMEBAMBA - CHACHAPOYAS - AMAZONAS</v>
          </cell>
          <cell r="G656">
            <v>4305238.4</v>
          </cell>
          <cell r="H656">
            <v>0.5798572811151396</v>
          </cell>
          <cell r="I656" t="str">
            <v>No</v>
          </cell>
          <cell r="J656" t="str">
            <v>Si</v>
          </cell>
          <cell r="K656" t="str">
            <v>PIP en ejecución, con un avance del 32, no cuenta con PIA 2016</v>
          </cell>
          <cell r="L656">
            <v>4305238.4</v>
          </cell>
          <cell r="M656">
            <v>0</v>
          </cell>
          <cell r="N656">
            <v>1</v>
          </cell>
        </row>
        <row r="657">
          <cell r="E657">
            <v>316182</v>
          </cell>
          <cell r="F657" t="str">
            <v>MEJORAMIENTO DEL LOCAL COMUNAL DE LA MUNICIPALIDAD ., DISTRITO DE LEIMEBAMBA - CHACHAPOYAS - AMAZONAS</v>
          </cell>
          <cell r="G657">
            <v>83606.22000000003</v>
          </cell>
          <cell r="H657">
            <v>0.7075524760836998</v>
          </cell>
          <cell r="I657" t="str">
            <v>No</v>
          </cell>
          <cell r="J657" t="str">
            <v>Si</v>
          </cell>
          <cell r="K657" t="str">
            <v>PIP en ejecución, avance del 95% </v>
          </cell>
          <cell r="L657">
            <v>83606.22000000003</v>
          </cell>
          <cell r="M657">
            <v>0</v>
          </cell>
          <cell r="N657">
            <v>1</v>
          </cell>
        </row>
        <row r="658">
          <cell r="E658">
            <v>216773</v>
          </cell>
          <cell r="F658" t="str">
            <v>MEJORAMIENTO DEL SERVICIO DE AGUA POTABLE E INSTALACION DEL SERVICIO DE ALCANTARILLADO DE LAS LOCALIDADES DE CIELCHE, DURAZNOPAMPA, SHUEMBE, DISTRITO DE MARISCAL CASTILLA - CHACHAPOYAS - AMAZONAS</v>
          </cell>
          <cell r="G658">
            <v>454590.31000000006</v>
          </cell>
          <cell r="H658">
            <v>0.8332634805149846</v>
          </cell>
          <cell r="I658" t="str">
            <v>No</v>
          </cell>
          <cell r="J658" t="str">
            <v>Si</v>
          </cell>
          <cell r="K658" t="str">
            <v>PIP en ejecución</v>
          </cell>
          <cell r="L658">
            <v>454590.31000000006</v>
          </cell>
          <cell r="M658">
            <v>0</v>
          </cell>
          <cell r="N658">
            <v>1</v>
          </cell>
        </row>
        <row r="659">
          <cell r="E659">
            <v>182146</v>
          </cell>
          <cell r="F659" t="str">
            <v>CONSTRUCCION DE LA CARRETERA SIRICHA - OLLEROS, DISTRITO DE OLLEROS - CHACHAPOYAS - AMAZONAS</v>
          </cell>
          <cell r="G659">
            <v>1108888.3499999996</v>
          </cell>
          <cell r="H659">
            <v>0.7694807304009841</v>
          </cell>
          <cell r="I659" t="str">
            <v>No</v>
          </cell>
          <cell r="J659" t="str">
            <v>Si</v>
          </cell>
          <cell r="K659" t="str">
            <v>PIP en ejecución normal</v>
          </cell>
          <cell r="L659">
            <v>1108888.3499999996</v>
          </cell>
          <cell r="M659">
            <v>0</v>
          </cell>
          <cell r="N659">
            <v>1</v>
          </cell>
        </row>
        <row r="660">
          <cell r="E660">
            <v>259163</v>
          </cell>
          <cell r="F660" t="str">
            <v>INSTALACION DEL SERVICIO DE AGUA PARA EL SISTEMA DE RIEGO EN LAS LOCALIDADES DE ZENLA, CLICH, VUELOPAMPA, DISTRITO DE QUINJALCA - CHACHAPOYAS - AMAZONAS</v>
          </cell>
          <cell r="G660">
            <v>350428.0800000001</v>
          </cell>
          <cell r="H660">
            <v>0.8585227633328785</v>
          </cell>
          <cell r="I660" t="str">
            <v>No</v>
          </cell>
          <cell r="J660" t="str">
            <v>Si</v>
          </cell>
          <cell r="K660" t="str">
            <v>PIP en ejecución</v>
          </cell>
          <cell r="L660">
            <v>350428.0800000001</v>
          </cell>
          <cell r="M660">
            <v>0</v>
          </cell>
          <cell r="N660">
            <v>1</v>
          </cell>
        </row>
        <row r="661">
          <cell r="E661">
            <v>273144</v>
          </cell>
          <cell r="F661" t="str">
            <v>MEJORAMIENTO  DE LOS SERVICIOS EDUCATIVOS EN LAS I.E.18358 SANTA ROSA  Y 18056 MAINO, DISTRITO DE SAN ISIDRO DE MAINO - CHACHAPOYAS - AMAZONAS</v>
          </cell>
          <cell r="G661">
            <v>227905.0199999999</v>
          </cell>
          <cell r="H661">
            <v>0.8181743172851303</v>
          </cell>
          <cell r="I661" t="str">
            <v>No</v>
          </cell>
          <cell r="J661" t="str">
            <v>Si </v>
          </cell>
          <cell r="K661" t="str">
            <v>PIP en ejecución, con un 82% de avance al 31.12.16</v>
          </cell>
          <cell r="L661">
            <v>227905.0199999999</v>
          </cell>
          <cell r="M661">
            <v>0</v>
          </cell>
          <cell r="N661">
            <v>1</v>
          </cell>
        </row>
        <row r="662">
          <cell r="E662">
            <v>181896</v>
          </cell>
          <cell r="F662" t="str">
            <v>CONSTRUCCION DEL SISTEMA DE RIEGO LOROPICO - PACMAL, DISTRITO DE SOLOCO - CHACHAPOYAS - AMAZONAS</v>
          </cell>
          <cell r="G662">
            <v>3283431.01</v>
          </cell>
          <cell r="H662">
            <v>0.6245444990730685</v>
          </cell>
          <cell r="I662" t="str">
            <v>No</v>
          </cell>
          <cell r="J662" t="str">
            <v>Si</v>
          </cell>
          <cell r="K662" t="str">
            <v>PIP financiado por el programa Mi Riego, con un avance del 78% </v>
          </cell>
          <cell r="L662">
            <v>3283431.01</v>
          </cell>
          <cell r="M662">
            <v>0</v>
          </cell>
          <cell r="N662">
            <v>0</v>
          </cell>
        </row>
        <row r="663">
          <cell r="E663">
            <v>200599</v>
          </cell>
          <cell r="F663" t="str">
            <v>MEJORAMIENTO DEL CAMINO PEATONAL A LAS CC. NN. PEAS - SEASME, DISTRITO DE NIEVA, PROVINCIA DE CONDORCANQUI - AMAZONAS</v>
          </cell>
          <cell r="G663">
            <v>52883.42999999999</v>
          </cell>
          <cell r="H663">
            <v>0.8670239002498521</v>
          </cell>
          <cell r="I663" t="str">
            <v>No</v>
          </cell>
          <cell r="J663" t="str">
            <v>Si</v>
          </cell>
          <cell r="K663" t="str">
            <v>PIP en ejecución, con un avance del 92.7%</v>
          </cell>
          <cell r="L663">
            <v>52883.42999999999</v>
          </cell>
          <cell r="M663">
            <v>0</v>
          </cell>
          <cell r="N663">
            <v>1</v>
          </cell>
        </row>
        <row r="664">
          <cell r="E664">
            <v>235292</v>
          </cell>
          <cell r="F664" t="str">
            <v>CONSTRUCCION DE PISTAS Y VEREDAS DEL JR. JUAN VELASCO ALVARADO, TRAMO QUEBRADA TSUNTSUNTSA - JR. LA CURVA, EN EL AA.HH. JUAN VELASCO ALVARADO, DISTRITO DE NIEVA, PROVINCIA DE CONDORCANQUI - AMAZONAS</v>
          </cell>
          <cell r="G664">
            <v>971603.1799999999</v>
          </cell>
          <cell r="H664">
            <v>0.6302726778404194</v>
          </cell>
          <cell r="I664" t="str">
            <v>No</v>
          </cell>
          <cell r="J664" t="str">
            <v>No</v>
          </cell>
          <cell r="K664" t="str">
            <v>PIP ejecutado al 100%, se encuentra en la etapa de liquidación</v>
          </cell>
          <cell r="L664">
            <v>971603.1799999999</v>
          </cell>
          <cell r="M664">
            <v>0</v>
          </cell>
          <cell r="N664">
            <v>0</v>
          </cell>
        </row>
        <row r="665">
          <cell r="E665">
            <v>317197</v>
          </cell>
          <cell r="F665" t="str">
            <v>INSTALACION E IMPLEMENTACION DE MERCADO DE ABASTOS MUNICIPAL NIEVA, BARRIO FRANCISCO RODRIGUEZ CONTRERAS, DISTRITO DE NIEVA, PROVINCIA DE CONDORCANQUI - AMAZONAS</v>
          </cell>
          <cell r="G665">
            <v>1178583.87</v>
          </cell>
          <cell r="H665">
            <v>0.5560164406054597</v>
          </cell>
          <cell r="I665" t="str">
            <v>No</v>
          </cell>
          <cell r="J665" t="str">
            <v>No</v>
          </cell>
          <cell r="K665" t="str">
            <v>PIP ejecutado al 100%, se encuentra en la etapa de liquidación</v>
          </cell>
          <cell r="L665">
            <v>1178583.87</v>
          </cell>
          <cell r="M665">
            <v>0</v>
          </cell>
          <cell r="N665">
            <v>0</v>
          </cell>
        </row>
        <row r="666">
          <cell r="E666">
            <v>323385</v>
          </cell>
          <cell r="F666" t="str">
            <v>MEJORAMIENTO DE PUENTES PEATONALES EN BAJO SANTIAGO Y ALTO SANTIAGO, DISTRITO DE RIO SANTIAGO - CONDORCANQUI - AMAZONAS</v>
          </cell>
          <cell r="G666">
            <v>58682.04999999999</v>
          </cell>
          <cell r="H666">
            <v>0.8618202381304187</v>
          </cell>
          <cell r="I666" t="str">
            <v>No</v>
          </cell>
          <cell r="J666" t="str">
            <v>No</v>
          </cell>
          <cell r="K666" t="str">
            <v>PIP ejecutado, en etapa de liquidación</v>
          </cell>
          <cell r="L666">
            <v>58682.04999999999</v>
          </cell>
          <cell r="M666">
            <v>0</v>
          </cell>
          <cell r="N666">
            <v>0</v>
          </cell>
        </row>
        <row r="667">
          <cell r="E667">
            <v>340998</v>
          </cell>
          <cell r="F667" t="str">
            <v>MEJORAMIENTO DEL SISTEMA ELECTRICO RED SECUNDARIA EN EL CC.PP LA POZA, DISTRITO DE RIO SANTIAGO - CONDORCANQUI - AMAZONAS</v>
          </cell>
          <cell r="G667">
            <v>73124.70999999999</v>
          </cell>
          <cell r="H667">
            <v>0.7663299354508851</v>
          </cell>
          <cell r="I667" t="str">
            <v>No</v>
          </cell>
          <cell r="J667" t="str">
            <v>No</v>
          </cell>
          <cell r="K667" t="str">
            <v>PIP ejecutado, en etapa de liquidación</v>
          </cell>
          <cell r="L667">
            <v>73124.70999999999</v>
          </cell>
          <cell r="M667">
            <v>0</v>
          </cell>
          <cell r="N667">
            <v>0</v>
          </cell>
        </row>
        <row r="668">
          <cell r="E668">
            <v>248112</v>
          </cell>
          <cell r="F668" t="str">
            <v>AMPLIACION Y MEJORAMIENTO DEL SISTEMA DE AGUA POTABLE E INSTALACIÓN DEL SISTEMA DE ALCANTARILLADO DE LA LOCALIDAD DE GUADALUPE, DISTRITO DE CAMPORREDONDO - LUYA - AMAZONAS</v>
          </cell>
          <cell r="G668">
            <v>649353.8099999996</v>
          </cell>
          <cell r="H668">
            <v>0.8868140647707948</v>
          </cell>
          <cell r="I668" t="str">
            <v>No</v>
          </cell>
          <cell r="J668" t="str">
            <v>Si</v>
          </cell>
          <cell r="K668" t="str">
            <v>PIP ejecutado al 45% , no cuenta con presupuesto para el presente año. </v>
          </cell>
          <cell r="L668">
            <v>649353.8099999996</v>
          </cell>
          <cell r="M668">
            <v>0</v>
          </cell>
          <cell r="N668">
            <v>1</v>
          </cell>
        </row>
        <row r="669">
          <cell r="E669">
            <v>259785</v>
          </cell>
          <cell r="F669" t="str">
            <v>MEJORAMIENTO DEL SERVICIO DE TRANSITABILIDAD EN EL JR. 28 DE JULIO CUADRA 01 Y JR. INDEPENDENCIA CUADRA 01 Y 02 DE LA LOCALIDAD CAMPORREDONDO, DISTRITO DE CAMPORREDONDO - LUYA - AMAZONAS</v>
          </cell>
          <cell r="G669">
            <v>142205.20999999996</v>
          </cell>
          <cell r="H669">
            <v>0.6210028021045354</v>
          </cell>
          <cell r="I669" t="str">
            <v>No</v>
          </cell>
          <cell r="J669" t="str">
            <v>Si</v>
          </cell>
          <cell r="K669" t="str">
            <v>PIP en ejecución, con un 48% de avance al 31.12.15</v>
          </cell>
          <cell r="L669">
            <v>142205.20999999996</v>
          </cell>
          <cell r="M669">
            <v>0</v>
          </cell>
          <cell r="N669">
            <v>1</v>
          </cell>
        </row>
        <row r="670">
          <cell r="E670">
            <v>322969</v>
          </cell>
          <cell r="F670" t="str">
            <v>AMPLIACION DE LOS SERVICIOS DE EDUCACION PRIMARIA EN LA I.E.P.M  N 18114 EN LA LOCALIDAD DE COLCAMAR  DE COLCAMAR -, DISTRITO DE COLCAMAR - LUYA - AMAZONAS</v>
          </cell>
          <cell r="G670">
            <v>34831.72</v>
          </cell>
          <cell r="H670">
            <v>0.8130312350708815</v>
          </cell>
          <cell r="I670" t="str">
            <v>No</v>
          </cell>
          <cell r="J670" t="str">
            <v>Si</v>
          </cell>
          <cell r="K670" t="str">
            <v>PIP en ejecución, con un avance del 89%</v>
          </cell>
          <cell r="L670">
            <v>34831.72</v>
          </cell>
          <cell r="M670">
            <v>0</v>
          </cell>
          <cell r="N670">
            <v>1</v>
          </cell>
        </row>
        <row r="671">
          <cell r="E671">
            <v>332428</v>
          </cell>
          <cell r="F671" t="str">
            <v>INSTALACION DE INFRAESTRUCTURA COMPLEMENTARIA EN LA I.E. N 18149 - LA PAMPA -, DISTRITO DE COLCAMAR - LUYA - AMAZONAS</v>
          </cell>
          <cell r="G671">
            <v>44748.29999999999</v>
          </cell>
          <cell r="H671">
            <v>0.7434032342857039</v>
          </cell>
          <cell r="I671" t="str">
            <v>No</v>
          </cell>
          <cell r="J671" t="str">
            <v>Si</v>
          </cell>
          <cell r="K671" t="str">
            <v>PIP en ejecución, con un avance del 95%</v>
          </cell>
          <cell r="L671">
            <v>44748.29999999999</v>
          </cell>
          <cell r="M671">
            <v>0</v>
          </cell>
          <cell r="N671">
            <v>1</v>
          </cell>
        </row>
        <row r="672">
          <cell r="E672">
            <v>204664</v>
          </cell>
          <cell r="F672" t="str">
            <v>MEJORAMIENTO DEL SERVICIO DE CRECIMIENTO Y DESARROLLO DE LOS ESTABLECIMIENTOS DE SALUD DE LAMUD Y CUEMAL DISTRITO DE LAMUD, PROVINCIA DE LUYA - AMAZONAS</v>
          </cell>
          <cell r="G672">
            <v>82651.1</v>
          </cell>
          <cell r="H672">
            <v>0.6085743106926698</v>
          </cell>
          <cell r="I672" t="str">
            <v>No</v>
          </cell>
          <cell r="J672" t="str">
            <v>Si</v>
          </cell>
          <cell r="K672" t="str">
            <v>PIP en ejecución, con un avance del 92%</v>
          </cell>
          <cell r="L672">
            <v>82651.1</v>
          </cell>
          <cell r="M672">
            <v>0</v>
          </cell>
          <cell r="N672">
            <v>1</v>
          </cell>
        </row>
        <row r="673">
          <cell r="E673">
            <v>283218</v>
          </cell>
          <cell r="F673" t="str">
            <v>CREACION DE PISTAS, VEREDAS Y DRENAJE PLUVIAL DE LAS CALLES: JR. COLON, JR. ALTO PERU, AV. ALFONSO UGARTE Y JR. BOLIVAR DE LA LOCALIDAD DE LAMUD, PROVINCIA DE LUYA - AMAZONAS</v>
          </cell>
          <cell r="G673">
            <v>1774696.6</v>
          </cell>
          <cell r="H673">
            <v>0.5600180683747165</v>
          </cell>
          <cell r="I673" t="str">
            <v>No</v>
          </cell>
          <cell r="J673" t="str">
            <v>Si</v>
          </cell>
          <cell r="K673" t="str">
            <v>PIP en ejecución, con una avance del 25.5%. PIP financiado por el MVCS</v>
          </cell>
          <cell r="L673">
            <v>1774696.6</v>
          </cell>
          <cell r="M673">
            <v>0</v>
          </cell>
          <cell r="N673">
            <v>0</v>
          </cell>
        </row>
        <row r="674">
          <cell r="E674">
            <v>224288</v>
          </cell>
          <cell r="F674" t="str">
            <v>MEJORAMIENTO DE LA INFRAESTRUCTURA VIAL DE LAS PRINCIPALES CALLES DE LA LOCALIDAD DE LUYA -, DISTRITO DE LUYA - LUYA - AMAZONAS</v>
          </cell>
          <cell r="G674">
            <v>857216.6799999997</v>
          </cell>
          <cell r="H674">
            <v>0.8647492580583249</v>
          </cell>
          <cell r="I674" t="str">
            <v>No</v>
          </cell>
          <cell r="J674" t="str">
            <v>Si</v>
          </cell>
          <cell r="K674" t="str">
            <v>PIP en ejecución, con una avance del 77%. Financiado por el MVCS</v>
          </cell>
          <cell r="L674">
            <v>857216.6799999997</v>
          </cell>
          <cell r="M674">
            <v>0</v>
          </cell>
          <cell r="N674">
            <v>1</v>
          </cell>
        </row>
        <row r="675">
          <cell r="E675">
            <v>254184</v>
          </cell>
          <cell r="F675" t="str">
            <v>MEJORAMIENTO DEL SISTEMA DE AGUA POTABLE DE OCALLI, DEL TRAMO - CAPTACION - RESERVORIO LA LIBERTAD - RESERVORIO LA LIBRETAD - QUEBRADA CHURO DEL, DISTRITO DE OCALLI - LUYA - AMAZONAS</v>
          </cell>
          <cell r="G675">
            <v>91821.99000000002</v>
          </cell>
          <cell r="H675">
            <v>0.7126587895824514</v>
          </cell>
          <cell r="I675" t="str">
            <v>No</v>
          </cell>
          <cell r="J675" t="str">
            <v>No</v>
          </cell>
          <cell r="K675" t="str">
            <v>PIP ejecutado al 100%, se encuentra en la etapa de liquidación</v>
          </cell>
          <cell r="L675">
            <v>91821.99000000002</v>
          </cell>
          <cell r="M675">
            <v>0</v>
          </cell>
          <cell r="N675">
            <v>0</v>
          </cell>
        </row>
        <row r="676">
          <cell r="E676">
            <v>252141</v>
          </cell>
          <cell r="F676" t="str">
            <v>INSTALACION DE CERCOS PERIMETRICOS PARA LOS CEMENTERIOS DE LAS LOCALIDADES DE CHUQUIMAL, YAULICACHE, SAN JUAN LA UNION, CALDERA, CON MURO DE PIEDRA, CON FRONTIS DE INGRESO DE TECHO LIVIANO -, DISTRITO DE OCUMAL - LUYA - AMAZONAS</v>
          </cell>
          <cell r="G676">
            <v>196227.73000000004</v>
          </cell>
          <cell r="H676">
            <v>0.5786112103470559</v>
          </cell>
          <cell r="I676" t="str">
            <v>No</v>
          </cell>
          <cell r="J676" t="str">
            <v>Si</v>
          </cell>
          <cell r="K676" t="str">
            <v>PIP en ejecución, con un avance del 79%</v>
          </cell>
          <cell r="L676">
            <v>196227.73000000004</v>
          </cell>
          <cell r="M676">
            <v>0</v>
          </cell>
          <cell r="N676">
            <v>1</v>
          </cell>
        </row>
        <row r="677">
          <cell r="E677">
            <v>296937</v>
          </cell>
          <cell r="F677" t="str">
            <v>AMPLIACION DEL SERVICIO DEL SISTEMA DE AGUA POTABLE PARA EL SECTOR DE BOLCHAN - ANEXO DE HUALMAL -, DISTRITO DE OCUMAL - LUYA - AMAZONAS</v>
          </cell>
          <cell r="G677">
            <v>9989.989999999998</v>
          </cell>
          <cell r="H677">
            <v>0.8087308060501628</v>
          </cell>
          <cell r="I677" t="str">
            <v>No</v>
          </cell>
          <cell r="J677" t="str">
            <v>No</v>
          </cell>
          <cell r="K677" t="str">
            <v>PIP ejecutado al 100%</v>
          </cell>
          <cell r="L677">
            <v>9989.989999999998</v>
          </cell>
          <cell r="M677">
            <v>0</v>
          </cell>
          <cell r="N677">
            <v>0</v>
          </cell>
        </row>
        <row r="678">
          <cell r="E678">
            <v>208980</v>
          </cell>
          <cell r="F678" t="str">
            <v>CREACION, AMPLIACION, MEJORAMIENTO DE AGUA POTABLE Y ALCANTARILLADO DE LAS LOCALIDADES LLOQUE, EL REJO, LA UNION, PISUQUIA, PUEBLO NUEVO, SAN MIGUEL DE PORO PORO, TULIC, DURAZNILLO, PIRCAPAMPA Y CHAHUARPATA- PISUQUIA , PROVINCIA DE LUYA - AMAZONAS</v>
          </cell>
          <cell r="G678">
            <v>1668546.1599999992</v>
          </cell>
          <cell r="H678">
            <v>0.8154890026525944</v>
          </cell>
          <cell r="I678" t="str">
            <v>No</v>
          </cell>
          <cell r="J678" t="str">
            <v>Si</v>
          </cell>
          <cell r="K678" t="str">
            <v>PIP en ejecución, con un avance físico del 78%, Financiado por MVCS</v>
          </cell>
          <cell r="L678">
            <v>1668546.1599999992</v>
          </cell>
          <cell r="M678">
            <v>0</v>
          </cell>
          <cell r="N678">
            <v>0</v>
          </cell>
        </row>
        <row r="679">
          <cell r="E679">
            <v>178909</v>
          </cell>
          <cell r="F679" t="str">
            <v>INSTALACION ELECTRIFICACIN RURAL DE LOS ANEXOS CATANEO, LA LAGUNA, SAN CRISTOBAL, PUTIQUERO, SAN ANTONIO, POYUNTOS, CHALLUAPUNTA, TIOPAMPA, DISTRITO DE SAN FRANCISCO DEL YESO - LUYA - AMAZONAS</v>
          </cell>
          <cell r="G679">
            <v>485845.1300000001</v>
          </cell>
          <cell r="H679">
            <v>0.5545482559681137</v>
          </cell>
          <cell r="I679" t="str">
            <v>No</v>
          </cell>
          <cell r="J679" t="str">
            <v>Si</v>
          </cell>
          <cell r="K679" t="str">
            <v>PIP en ejecución, con un avance del 48%</v>
          </cell>
          <cell r="L679">
            <v>485845.1300000001</v>
          </cell>
          <cell r="M679">
            <v>0</v>
          </cell>
          <cell r="N679">
            <v>1</v>
          </cell>
        </row>
        <row r="680">
          <cell r="E680">
            <v>72807</v>
          </cell>
          <cell r="F680" t="str">
            <v>INSTALACION DEL SISTEMA DE ELECTRIFICACION RURAL DE LAS LOCALIDADES DE SALAZAR, TAMBILLO, LA LIBERTAD DE HUANDIL, SAN JUAN DE LA PROVIDENCIA, PINDUC E INGENIO, DISTRITO DE SANTA CATALINA - LUYA - AMAZONAS</v>
          </cell>
          <cell r="G680">
            <v>387163.17999999993</v>
          </cell>
          <cell r="H680">
            <v>0.7388478724999393</v>
          </cell>
          <cell r="I680" t="str">
            <v>No</v>
          </cell>
          <cell r="J680" t="str">
            <v>Si</v>
          </cell>
          <cell r="K680" t="str">
            <v>PIP en ejecución, con un avance del 76%; ejecutado por MEM - DIRECCION GENERAL DE ELECTRIFICACION RURAL ENERGIA Y MINAS - M. DE ENERGIA Y MINAS</v>
          </cell>
          <cell r="L680">
            <v>387163.17999999993</v>
          </cell>
          <cell r="M680">
            <v>0</v>
          </cell>
          <cell r="N680">
            <v>1</v>
          </cell>
        </row>
        <row r="681">
          <cell r="E681">
            <v>206018</v>
          </cell>
          <cell r="F681" t="str">
            <v>RECUPERACION DE LA DEFENSA RIBEREÑA MARGEN DERECHA DEL RIO SHILPICACHI, LOCALIDAD DE COCHAMAL, DISTRITO DE COCHAMAL - RODRIGUEZ DE MENDOZA - AMAZONAS</v>
          </cell>
          <cell r="G681">
            <v>166358.31999999995</v>
          </cell>
          <cell r="H681">
            <v>0.7754489679072221</v>
          </cell>
          <cell r="I681" t="str">
            <v>No</v>
          </cell>
          <cell r="J681" t="str">
            <v>Si</v>
          </cell>
          <cell r="K681" t="str">
            <v>PIP en ejecución, con un avance físico del 88%</v>
          </cell>
          <cell r="L681">
            <v>166358.31999999995</v>
          </cell>
          <cell r="M681">
            <v>0</v>
          </cell>
          <cell r="N681">
            <v>1</v>
          </cell>
        </row>
        <row r="682">
          <cell r="E682">
            <v>209044</v>
          </cell>
          <cell r="F682" t="str">
            <v>CREACION DE PISTAS Y VEREDAS DE LOS BARRIOS ONCHIC Y CARAPUNGO - DISTRITO DE SAN NICOLAS, PROVINCIA DE RODRIGUEZ DE MENDOZA - AMAZONAS</v>
          </cell>
          <cell r="G682">
            <v>1045241.4199999999</v>
          </cell>
          <cell r="H682">
            <v>0.8356754401295157</v>
          </cell>
          <cell r="I682" t="str">
            <v>No</v>
          </cell>
          <cell r="J682" t="str">
            <v>Si</v>
          </cell>
          <cell r="K682" t="str">
            <v>PIP en ejecución, con un avance del 48% </v>
          </cell>
          <cell r="L682">
            <v>1045241.4199999999</v>
          </cell>
          <cell r="M682">
            <v>0</v>
          </cell>
          <cell r="N682">
            <v>1</v>
          </cell>
        </row>
        <row r="683">
          <cell r="E683">
            <v>230236</v>
          </cell>
          <cell r="F683" t="str">
            <v>MEJORAMIENTO DE LA LINEA DE DISTRIBUCION Y RED COLECTORA DE LA AVENIDA JUAN PARDO DE MIGUEL DISTRITO DE SAN NICOLAS, PROVINCIA DE RODRIGUEZ DE MENDOZA - AMAZONAS</v>
          </cell>
          <cell r="G683">
            <v>272979.30000000005</v>
          </cell>
          <cell r="H683">
            <v>0.850076805215851</v>
          </cell>
          <cell r="I683" t="str">
            <v>No</v>
          </cell>
          <cell r="J683" t="str">
            <v>No</v>
          </cell>
          <cell r="K683" t="str">
            <v>PIP ejecutado al 100 %, en proceso de Liquidación</v>
          </cell>
          <cell r="L683">
            <v>272979.30000000005</v>
          </cell>
          <cell r="M683">
            <v>0</v>
          </cell>
          <cell r="N683">
            <v>0</v>
          </cell>
        </row>
        <row r="684">
          <cell r="E684">
            <v>270827</v>
          </cell>
          <cell r="F684" t="str">
            <v>MEJORAMIENTO DE LOS SERVICIOS EDUCATIVOS DE LA INSTITUCION EDUCATIVA PRIMARIA Y SECUNDARIA CLORINDA MATTO DE TURNER  N17804 -DUNIA GRANDE, DISTRITO DE JAMALCA - UTCUBAMBA - AMAZONAS</v>
          </cell>
          <cell r="G684">
            <v>1018312.9100000001</v>
          </cell>
          <cell r="H684">
            <v>0.7045987356997779</v>
          </cell>
          <cell r="I684" t="str">
            <v>No</v>
          </cell>
          <cell r="J684" t="str">
            <v>Si </v>
          </cell>
          <cell r="K684" t="str">
            <v>PIP en ejecución, con un avance del 86%</v>
          </cell>
          <cell r="L684">
            <v>1018312.9100000001</v>
          </cell>
          <cell r="M684">
            <v>0</v>
          </cell>
          <cell r="N684">
            <v>1</v>
          </cell>
        </row>
        <row r="685">
          <cell r="E685">
            <v>236643</v>
          </cell>
          <cell r="F685" t="str">
            <v>CONSTRUCCION DE LA CARRETERA CARACHUPA - PUERTO CHURO, DISTRITO DE LONYA GRANDE - UTCUBAMBA - AMAZONAS</v>
          </cell>
          <cell r="G685">
            <v>432160.16000000015</v>
          </cell>
          <cell r="H685">
            <v>0.8496077410391585</v>
          </cell>
          <cell r="I685" t="str">
            <v>No</v>
          </cell>
          <cell r="J685" t="str">
            <v>Si</v>
          </cell>
          <cell r="K685" t="str">
            <v>PIP en ejecución, con un avance del 79% </v>
          </cell>
          <cell r="L685">
            <v>432160.16000000015</v>
          </cell>
          <cell r="M685">
            <v>0</v>
          </cell>
          <cell r="N685">
            <v>1</v>
          </cell>
        </row>
        <row r="686">
          <cell r="E686">
            <v>280837</v>
          </cell>
          <cell r="F686" t="str">
            <v>INSTALACION DE LOS SERVICIOS DE SALUD EN EL PUESTO DE SALUD DEL CASERIO ZAPATALGO, DISTRITO DE LONYA GRANDE - UTCUBAMBA - AMAZONAS</v>
          </cell>
          <cell r="G686">
            <v>92106.46000000008</v>
          </cell>
          <cell r="H686">
            <v>0.8959603514974157</v>
          </cell>
          <cell r="I686" t="str">
            <v>No</v>
          </cell>
          <cell r="J686" t="str">
            <v>Si</v>
          </cell>
          <cell r="K686" t="str">
            <v>PIP en ejecución, con un avance del 13%</v>
          </cell>
          <cell r="L686">
            <v>92106.46000000008</v>
          </cell>
          <cell r="M686">
            <v>0</v>
          </cell>
          <cell r="N686">
            <v>1</v>
          </cell>
        </row>
        <row r="687">
          <cell r="E687">
            <v>311901</v>
          </cell>
          <cell r="F687" t="str">
            <v>MEJORAMIENTO, RECUPERACION INFRAESTRUCTURA DE LA IE INICIAL N 228 CASERIO LA UNION, DISTRITO DE LONYA GRANDE - UTCUBAMBA - AMAZONAS</v>
          </cell>
          <cell r="G687">
            <v>120651.63</v>
          </cell>
          <cell r="H687">
            <v>0.6623644295363804</v>
          </cell>
          <cell r="I687" t="str">
            <v>No</v>
          </cell>
          <cell r="J687" t="str">
            <v>Si </v>
          </cell>
          <cell r="K687" t="str">
            <v>PIP en ejecución, con avance del 89% </v>
          </cell>
          <cell r="L687">
            <v>120651.63</v>
          </cell>
          <cell r="M687">
            <v>0</v>
          </cell>
          <cell r="N687">
            <v>1</v>
          </cell>
        </row>
        <row r="688">
          <cell r="E688">
            <v>216552</v>
          </cell>
          <cell r="F688" t="str">
            <v>MEJORAMIENTO DE LA CADENA PRODUCTIVA DE CACAO EN POBLACIONES SHAWI DE LAS CUENCAS DEL ALTO PARANAPURA Y YANAYACU, DISTRITO DE BALSAPUERTO - ALTO AMAZONAS - LORETO</v>
          </cell>
          <cell r="G688">
            <v>1505668.3599999999</v>
          </cell>
          <cell r="H688">
            <v>0.5486759051070963</v>
          </cell>
          <cell r="I688" t="str">
            <v>No</v>
          </cell>
          <cell r="J688" t="str">
            <v>Si</v>
          </cell>
          <cell r="K688" t="str">
            <v>En ejecución</v>
          </cell>
          <cell r="L688">
            <v>1505668.3599999999</v>
          </cell>
          <cell r="M688">
            <v>0</v>
          </cell>
          <cell r="N688">
            <v>1</v>
          </cell>
        </row>
        <row r="689">
          <cell r="E689">
            <v>318163</v>
          </cell>
          <cell r="F689" t="str">
            <v>MEJORAMIENTO DE LOS SERVICIOS DE EDUCACIÓN PRIMARIA EN LA IEPEBR N° 62577 EN LA COMUNIDAD DE DOS DE MAYO, DISTRITO DE BALSAPUERTO - ALTO AMAZONAS - LORETO</v>
          </cell>
          <cell r="G689">
            <v>54374.119999999995</v>
          </cell>
          <cell r="H689">
            <v>0.8688125825378241</v>
          </cell>
          <cell r="I689" t="str">
            <v>No</v>
          </cell>
          <cell r="J689" t="str">
            <v>Si</v>
          </cell>
          <cell r="K689" t="str">
            <v>En ejecución</v>
          </cell>
          <cell r="L689">
            <v>54374.119999999995</v>
          </cell>
          <cell r="M689">
            <v>0</v>
          </cell>
          <cell r="N689">
            <v>1</v>
          </cell>
        </row>
        <row r="690">
          <cell r="E690">
            <v>313583</v>
          </cell>
          <cell r="F690" t="str">
            <v>INSTALACION DE CAPACIDADES COMUNALES EN EL CULTIVO DE PECES EN LAS COMUNIDADES DE ALTO SUPAYACU, DISTRITO DE JEBEROS - ALTO AMAZONAS - LORETO</v>
          </cell>
          <cell r="G690">
            <v>45364.67000000001</v>
          </cell>
          <cell r="H690">
            <v>0.8129366552682208</v>
          </cell>
          <cell r="I690" t="str">
            <v>No</v>
          </cell>
          <cell r="J690" t="str">
            <v>Si</v>
          </cell>
          <cell r="K690" t="str">
            <v>En ejecución</v>
          </cell>
          <cell r="L690">
            <v>45364.67000000001</v>
          </cell>
          <cell r="M690">
            <v>0</v>
          </cell>
          <cell r="N690">
            <v>1</v>
          </cell>
        </row>
        <row r="691">
          <cell r="E691">
            <v>176548</v>
          </cell>
          <cell r="F691" t="str">
            <v>MEJORAMIENTO DE LA AVENIDA PADRE LORENZO LUCERO, CUADRA 01 HASTA LA CUADRA 10, LAGUNAS, DISTRITO DE LAGUNAS - ALTO AMAZONAS - LORETO</v>
          </cell>
          <cell r="G691">
            <v>1128466.6900000004</v>
          </cell>
          <cell r="H691">
            <v>0.7812856573288746</v>
          </cell>
          <cell r="I691" t="str">
            <v>No</v>
          </cell>
          <cell r="J691" t="str">
            <v>Si</v>
          </cell>
          <cell r="K691" t="str">
            <v>En ejecución</v>
          </cell>
          <cell r="L691">
            <v>1128466.6900000004</v>
          </cell>
          <cell r="M691">
            <v>0</v>
          </cell>
          <cell r="N691">
            <v>1</v>
          </cell>
        </row>
        <row r="692">
          <cell r="E692">
            <v>292935</v>
          </cell>
          <cell r="F692" t="str">
            <v>MEJORAMIENTO DEL SERVICIO DE AGUA DE LA COMUNIDAD DE ACHUAL TIPISHCA, DISTRITO DE LAGUNAS - ALTO AMAZONAS - LORETO</v>
          </cell>
          <cell r="G692">
            <v>158362.51</v>
          </cell>
          <cell r="H692">
            <v>0.756741110653698</v>
          </cell>
          <cell r="I692" t="str">
            <v>No</v>
          </cell>
          <cell r="J692" t="str">
            <v>Si</v>
          </cell>
          <cell r="K692" t="str">
            <v>En ejecución</v>
          </cell>
          <cell r="L692">
            <v>158362.51</v>
          </cell>
          <cell r="M692">
            <v>0</v>
          </cell>
          <cell r="N692">
            <v>1</v>
          </cell>
        </row>
        <row r="693">
          <cell r="E693">
            <v>242265</v>
          </cell>
          <cell r="F693" t="str">
            <v>INSTALACION DE LOS SERVICIOS DE DEFENSA RIBEREÑA EN LA MARGEN DERECHA DEL RIO HUALLAGA EN LA LOCALIDAD DE SHUCUSH YACU, DISTRITO DE TENIENTE CESAR LOPEZ ROJAS - ALTO AMAZONAS - LORETO</v>
          </cell>
          <cell r="G693">
            <v>3872791.419999999</v>
          </cell>
          <cell r="H693">
            <v>0.6717012111245336</v>
          </cell>
          <cell r="I693" t="str">
            <v>No</v>
          </cell>
          <cell r="J693" t="str">
            <v>Si</v>
          </cell>
          <cell r="K693" t="str">
            <v>En ejecución</v>
          </cell>
          <cell r="L693">
            <v>3872791.419999999</v>
          </cell>
          <cell r="M693">
            <v>0</v>
          </cell>
          <cell r="N693">
            <v>1</v>
          </cell>
        </row>
        <row r="694">
          <cell r="E694">
            <v>311721</v>
          </cell>
          <cell r="F694" t="str">
            <v>MEJORAMIENTO DE LAS CALLES TACNA; J. RIERA; J.C. ARANA; ARICA; TNTE C. LÓPEZ; BOLÍVAR; HUALLAGA; A.V M.A. JÁUREGUI; MSRC CASTILLA; SGTO LORES; SGTO TEJADA; COMERCIO; AGUIRRE; GARCILAZO; MSRC CÁCERES; PROGRESO; J. C. PINEDO; MANCO CAPAC; EN LA CIUDAD DE YURIMAGUAS , DISTRITO YURIMAGUAS, PROVINCIA DE ALTO AMAZONAS - LORETO</v>
          </cell>
          <cell r="G694">
            <v>297384.82000000007</v>
          </cell>
          <cell r="H694">
            <v>0.865297122336948</v>
          </cell>
          <cell r="I694" t="str">
            <v>No</v>
          </cell>
          <cell r="J694" t="str">
            <v>Si</v>
          </cell>
          <cell r="K694" t="str">
            <v>En ejecución</v>
          </cell>
          <cell r="L694">
            <v>297384.82000000007</v>
          </cell>
          <cell r="M694">
            <v>0</v>
          </cell>
          <cell r="N694">
            <v>1</v>
          </cell>
        </row>
        <row r="695">
          <cell r="E695">
            <v>321244</v>
          </cell>
          <cell r="F695" t="str">
            <v>MEJORAMIENTO DE LAS CAPACIDADES PRODUCTIVAS DEL CACAO EN VEINTIDOS LOCALIDADES DEL DISTRITO DE YURIMAGUAS, PROVINCIA DE ALTO AMAZONAS - LORETO</v>
          </cell>
          <cell r="G695">
            <v>41426.919999999984</v>
          </cell>
          <cell r="H695">
            <v>0.8692125651144437</v>
          </cell>
          <cell r="I695" t="str">
            <v>No</v>
          </cell>
          <cell r="J695" t="str">
            <v>Si</v>
          </cell>
          <cell r="K695" t="str">
            <v>En ejecución</v>
          </cell>
          <cell r="L695">
            <v>41426.919999999984</v>
          </cell>
          <cell r="M695">
            <v>0</v>
          </cell>
          <cell r="N695">
            <v>1</v>
          </cell>
        </row>
        <row r="696">
          <cell r="E696">
            <v>250351</v>
          </cell>
          <cell r="F696" t="str">
            <v>MEJORAMIENTO DE LA OFERTA DE SERVICIO EDUCATIVO PARA EL LOGRO DEL APRENDIZAJE EN LOS NIÑOS DE 3 A 5 AÑOS DE LA I.E N 187 SABALOYACU, DISTRITO DE ANDOAS - DATEM DEL MARANON - LORETO</v>
          </cell>
          <cell r="G696">
            <v>572587.04</v>
          </cell>
          <cell r="H696">
            <v>0.7585865652870317</v>
          </cell>
          <cell r="I696" t="str">
            <v>No</v>
          </cell>
          <cell r="J696" t="str">
            <v>Si</v>
          </cell>
          <cell r="K696" t="str">
            <v>En ejecución</v>
          </cell>
          <cell r="L696">
            <v>572587.04</v>
          </cell>
          <cell r="M696">
            <v>0</v>
          </cell>
          <cell r="N696">
            <v>1</v>
          </cell>
        </row>
        <row r="697">
          <cell r="E697">
            <v>316084</v>
          </cell>
          <cell r="F697" t="str">
            <v>MEJORAMIENTO DEL LOCAL MULTIUSO DEL CLUB DE MADRES DE LA COMUNIDAD NATIVA NUEVO ANDOAS, DISTRITO DE ANDOAS - DATEM DEL MARAÑON - LORETO</v>
          </cell>
          <cell r="G697">
            <v>9128.11</v>
          </cell>
          <cell r="H697">
            <v>0.8946530974535971</v>
          </cell>
          <cell r="I697" t="str">
            <v>No</v>
          </cell>
          <cell r="J697" t="str">
            <v>Si</v>
          </cell>
          <cell r="K697" t="str">
            <v>En ejecución</v>
          </cell>
          <cell r="L697">
            <v>9128.11</v>
          </cell>
          <cell r="M697">
            <v>0</v>
          </cell>
          <cell r="N697">
            <v>1</v>
          </cell>
        </row>
        <row r="698">
          <cell r="E698">
            <v>229579</v>
          </cell>
          <cell r="F698" t="str">
            <v>INSTALACION DE LOS SERVICIOS DE AGUA POTABLE Y SANEAMIENTO EN LA LOCALIDAD DE CABALLITO, DISTRITO DE MORONA - DATEM DEL MARAÑON - LORETO</v>
          </cell>
          <cell r="G698">
            <v>324838.32999999996</v>
          </cell>
          <cell r="H698">
            <v>0.6836780070170793</v>
          </cell>
          <cell r="I698" t="str">
            <v>No</v>
          </cell>
          <cell r="J698" t="str">
            <v>Si</v>
          </cell>
          <cell r="K698" t="str">
            <v>En ejecución</v>
          </cell>
          <cell r="L698">
            <v>324838.32999999996</v>
          </cell>
          <cell r="M698">
            <v>0</v>
          </cell>
          <cell r="N698">
            <v>1</v>
          </cell>
        </row>
        <row r="699">
          <cell r="E699">
            <v>311308</v>
          </cell>
          <cell r="F699" t="str">
            <v>INSTALACION DEL SERVICIO DE INTERNET Y TELEVISION POR CABLE EN LA LOCALIDAD DE ULLPAYACU, DISTRITO DE PASTAZA - DATEM DEL MARANON - LORETO</v>
          </cell>
          <cell r="G699">
            <v>21754.490000000005</v>
          </cell>
          <cell r="H699">
            <v>0.8485329070757016</v>
          </cell>
          <cell r="I699" t="str">
            <v>No</v>
          </cell>
          <cell r="J699" t="str">
            <v>Si</v>
          </cell>
          <cell r="K699" t="str">
            <v>En ejecución</v>
          </cell>
          <cell r="L699">
            <v>21754.490000000005</v>
          </cell>
          <cell r="M699">
            <v>0</v>
          </cell>
          <cell r="N699">
            <v>1</v>
          </cell>
        </row>
        <row r="700">
          <cell r="E700">
            <v>261904</v>
          </cell>
          <cell r="F700" t="str">
            <v>MEJORAMIENTO DE LA CALLE 28 DE JULIO (ENTRE AV. CIRCULAR HASTA JIRÓN ARICA) Y ANEXOS PSJE. SANTA ROSA, CALLE JUNIN, PSJE. SERVICIO, CALLE NAUTA Y CALLE CUZCO, DISTRITO DE NAUTA, PROVINCIA DE LORETO - LORETO</v>
          </cell>
          <cell r="G700">
            <v>440677.54000000004</v>
          </cell>
          <cell r="H700">
            <v>0.767756824543702</v>
          </cell>
          <cell r="I700" t="str">
            <v>No</v>
          </cell>
          <cell r="J700" t="str">
            <v>Si</v>
          </cell>
          <cell r="K700" t="str">
            <v>En ejecución</v>
          </cell>
          <cell r="L700">
            <v>440677.54000000004</v>
          </cell>
          <cell r="M700">
            <v>0</v>
          </cell>
          <cell r="N700">
            <v>1</v>
          </cell>
        </row>
        <row r="701">
          <cell r="E701">
            <v>317008</v>
          </cell>
          <cell r="F701" t="str">
            <v>CREACION DE LOSA DEPORTIVA MULTIPLE EN EL AA.HH. SACHACHORRO, DISTRITO DE NAUTA, PROVINCIA DE LORETO - LORETO</v>
          </cell>
          <cell r="G701">
            <v>42030.76000000001</v>
          </cell>
          <cell r="H701">
            <v>0.8878046650206309</v>
          </cell>
          <cell r="I701" t="str">
            <v>No</v>
          </cell>
          <cell r="J701" t="str">
            <v>Si</v>
          </cell>
          <cell r="K701" t="str">
            <v>En ejecución</v>
          </cell>
          <cell r="L701">
            <v>42030.76000000001</v>
          </cell>
          <cell r="M701">
            <v>0</v>
          </cell>
          <cell r="N701">
            <v>1</v>
          </cell>
        </row>
        <row r="702">
          <cell r="E702">
            <v>317088</v>
          </cell>
          <cell r="F702" t="str">
            <v>CREACION DE LOSA DEPORTIVA MULTIPLE EN EL AA.HH. SANTA ROSA, DISTRITO DE NAUTA, PROVINCIA DE LORETO - LORETO</v>
          </cell>
          <cell r="G702">
            <v>50524.119999999995</v>
          </cell>
          <cell r="H702">
            <v>0.8858631407789332</v>
          </cell>
          <cell r="I702" t="str">
            <v>No</v>
          </cell>
          <cell r="J702" t="str">
            <v>Si</v>
          </cell>
          <cell r="K702" t="str">
            <v>En ejecución</v>
          </cell>
          <cell r="L702">
            <v>50524.119999999995</v>
          </cell>
          <cell r="M702">
            <v>0</v>
          </cell>
          <cell r="N702">
            <v>1</v>
          </cell>
        </row>
        <row r="703">
          <cell r="E703">
            <v>317486</v>
          </cell>
          <cell r="F703" t="str">
            <v>MEJORAMIENTO DEL SISTEMA DE ABASTECIMIENTO DE AGUA POTABLE EN LA JUNTA VECINAL NUEVO PROGRESO DISTRITO DE NAUTA, PROVINCIA DE LORETO - LORETO</v>
          </cell>
          <cell r="G703">
            <v>13377.490000000005</v>
          </cell>
          <cell r="H703">
            <v>0.8957346943054304</v>
          </cell>
          <cell r="I703" t="str">
            <v>No</v>
          </cell>
          <cell r="J703" t="str">
            <v>Si</v>
          </cell>
          <cell r="K703" t="str">
            <v>En ejecución</v>
          </cell>
          <cell r="L703">
            <v>13377.490000000005</v>
          </cell>
          <cell r="M703">
            <v>0</v>
          </cell>
          <cell r="N703">
            <v>1</v>
          </cell>
        </row>
        <row r="704">
          <cell r="E704">
            <v>328068</v>
          </cell>
          <cell r="F704" t="str">
            <v>MEJORAMIENTO Y AMPLIACIÓN DE LA VÍA DE ACCESO Y EL PUENTE DE CONEXIÓN A LA JUNTA VECINAL SAN JUAN (PUENTE RIOJA) DE LA LOCALIDAD DE NAUTA DISTRITO DE NAUTA, PROVINCIA DE LORETO - LORETO</v>
          </cell>
          <cell r="G704">
            <v>37796.18999999999</v>
          </cell>
          <cell r="H704">
            <v>0.6689120140465536</v>
          </cell>
          <cell r="I704" t="str">
            <v>No</v>
          </cell>
          <cell r="J704" t="str">
            <v>Si</v>
          </cell>
          <cell r="K704" t="str">
            <v>En ejecución</v>
          </cell>
          <cell r="L704">
            <v>37796.18999999999</v>
          </cell>
          <cell r="M704">
            <v>0</v>
          </cell>
          <cell r="N704">
            <v>1</v>
          </cell>
        </row>
        <row r="705">
          <cell r="E705">
            <v>246802</v>
          </cell>
          <cell r="F705" t="str">
            <v>MEJORAMIENTO DE LOS SERVICIOS EDUCATIVOS DE LA IEI N 621 E IESM N 60588 DE LA COMUNIDAD DE SAN MARTIN DE TIPISHCA - DISTRITO PARINARI - PROVINCIA LORETO -  DEPARTAMENTO LORETO</v>
          </cell>
          <cell r="G705">
            <v>1615256.1400000001</v>
          </cell>
          <cell r="H705">
            <v>0.5726995179195901</v>
          </cell>
          <cell r="I705" t="str">
            <v>No</v>
          </cell>
          <cell r="J705" t="str">
            <v>Si</v>
          </cell>
          <cell r="K705" t="str">
            <v>En ejecución</v>
          </cell>
          <cell r="L705">
            <v>1615256.1400000001</v>
          </cell>
          <cell r="M705">
            <v>0</v>
          </cell>
          <cell r="N705">
            <v>1</v>
          </cell>
        </row>
        <row r="706">
          <cell r="E706">
            <v>246928</v>
          </cell>
          <cell r="F706" t="str">
            <v>MEJORAMIENTO DE LOS SERVICIOS EDUCATIVOS DE LA IEI N 671 E IEPSM N  60867  DE LA COMUNIDAD SAN JOSE DE SAMIRIA, DISTRITO DE PARINARI - LORETO - LORETO</v>
          </cell>
          <cell r="G706">
            <v>1463418.3399999999</v>
          </cell>
          <cell r="H706">
            <v>0.59076720185251</v>
          </cell>
          <cell r="I706" t="str">
            <v>No</v>
          </cell>
          <cell r="J706" t="str">
            <v>Si</v>
          </cell>
          <cell r="K706" t="str">
            <v>En ejecución</v>
          </cell>
          <cell r="L706">
            <v>1463418.3399999999</v>
          </cell>
          <cell r="M706">
            <v>0</v>
          </cell>
          <cell r="N706">
            <v>1</v>
          </cell>
        </row>
        <row r="707">
          <cell r="E707">
            <v>340282</v>
          </cell>
          <cell r="F707" t="str">
            <v>INSTALACION DEL SISTEMA DE DISPOSICION DE EXCRETAS Y AGUAS SERVIDAS EN LA COMUNIDAD DE TANGARANA, DISTRITO DE PARINARI - LORETO - LORETO</v>
          </cell>
          <cell r="G707">
            <v>106001.5</v>
          </cell>
          <cell r="H707">
            <v>0.7093128005039238</v>
          </cell>
          <cell r="I707" t="str">
            <v>No</v>
          </cell>
          <cell r="J707" t="str">
            <v>Si</v>
          </cell>
          <cell r="K707" t="str">
            <v>En ejecución</v>
          </cell>
          <cell r="L707">
            <v>106001.5</v>
          </cell>
          <cell r="M707">
            <v>0</v>
          </cell>
          <cell r="N707">
            <v>1</v>
          </cell>
        </row>
        <row r="708">
          <cell r="E708">
            <v>275767</v>
          </cell>
          <cell r="F708" t="str">
            <v>INSTALACION SISTEMA DE AGUA POTABLE Y EVACUACION Y TRATAMIENTO DE AGUAS RESIDUALES LOCALIDAD DE SAN JUAN DE PAVAYACU, PROVINCIA DE LORETO - LORETO</v>
          </cell>
          <cell r="G708">
            <v>250173.29000000004</v>
          </cell>
          <cell r="H708">
            <v>0.8116359930339739</v>
          </cell>
          <cell r="I708" t="str">
            <v>No</v>
          </cell>
          <cell r="J708" t="str">
            <v>Si</v>
          </cell>
          <cell r="K708" t="str">
            <v>En ejecución</v>
          </cell>
          <cell r="L708">
            <v>250173.29000000004</v>
          </cell>
          <cell r="M708">
            <v>0</v>
          </cell>
          <cell r="N708">
            <v>1</v>
          </cell>
        </row>
        <row r="709">
          <cell r="E709">
            <v>286702</v>
          </cell>
          <cell r="F709" t="str">
            <v>MEJORAMIENTO DE LA CADENA PRODUCTIVA ACUICOLA EN LAS LOCALIDADES DE MANCHURIA, 7 DE MARZO, LIBERTAD, NUEVO BERLIN, SAN ANDRES, NUEVO RETIRO, INTUTO, PROVIDENCIA, ALFONSO UGARTE, 28 DE JULIO, SANTA CLARA, SAN JUAN DE PAVAYACU, PARAISO, FIRMEZA, NUEVO FLORIDA, BELEN, DISTRITO DE TIGRE - LORETO - LORETO</v>
          </cell>
          <cell r="G709">
            <v>474276.75</v>
          </cell>
          <cell r="H709">
            <v>0.5223927754212059</v>
          </cell>
          <cell r="I709" t="str">
            <v>No</v>
          </cell>
          <cell r="J709" t="str">
            <v>Si</v>
          </cell>
          <cell r="K709" t="str">
            <v>En ejecución</v>
          </cell>
          <cell r="L709">
            <v>474276.75</v>
          </cell>
          <cell r="M709">
            <v>0</v>
          </cell>
          <cell r="N709">
            <v>1</v>
          </cell>
        </row>
        <row r="710">
          <cell r="E710">
            <v>197933</v>
          </cell>
          <cell r="F710" t="str">
            <v>CREACION DE VEREDA PEATONAL EN LA CALLE TENIENTE LOPEZ DISTRITO DE TROMPETEROS, PROVINCIA DE LORETO - LORETO</v>
          </cell>
          <cell r="G710">
            <v>46423.5</v>
          </cell>
          <cell r="H710">
            <v>0.7884784197275979</v>
          </cell>
          <cell r="I710" t="str">
            <v>No</v>
          </cell>
          <cell r="J710" t="str">
            <v>Si</v>
          </cell>
          <cell r="K710" t="str">
            <v>En ejecución</v>
          </cell>
          <cell r="L710">
            <v>46423.5</v>
          </cell>
          <cell r="M710">
            <v>0</v>
          </cell>
          <cell r="N710">
            <v>1</v>
          </cell>
        </row>
        <row r="711">
          <cell r="E711">
            <v>315215</v>
          </cell>
          <cell r="F711" t="str">
            <v>MEJORAMIENTO DE VEREDAS PEATONALES EN LAS CALLES PSJE. ROMAN VELA Y CA. TIWINZA, LOCALIDAD DE SAN JOSE DE SARAMURO, DISTRITO DE URARINAS - LORETO - LORETO</v>
          </cell>
          <cell r="G711">
            <v>43736.16</v>
          </cell>
          <cell r="H711">
            <v>0.8454372090251957</v>
          </cell>
          <cell r="I711" t="str">
            <v>No</v>
          </cell>
          <cell r="J711" t="str">
            <v>Si</v>
          </cell>
          <cell r="K711" t="str">
            <v>En ejecución</v>
          </cell>
          <cell r="L711">
            <v>43736.16</v>
          </cell>
          <cell r="M711">
            <v>0</v>
          </cell>
          <cell r="N711">
            <v>1</v>
          </cell>
        </row>
        <row r="712">
          <cell r="E712">
            <v>185794</v>
          </cell>
          <cell r="F712" t="str">
            <v>CREACION O CONSTRUCCION DE LA VIA VECINAL PEBAS - PUCAURQUILLO, DISTRITO DE PEBAS - MARISCAL RAMON CASTILLA - LORETO</v>
          </cell>
          <cell r="G712">
            <v>597717.5100000002</v>
          </cell>
          <cell r="H712">
            <v>0.8687027362231353</v>
          </cell>
          <cell r="I712" t="str">
            <v>No</v>
          </cell>
          <cell r="J712" t="str">
            <v>Si</v>
          </cell>
          <cell r="K712" t="str">
            <v>En ejecución por el GR</v>
          </cell>
          <cell r="L712">
            <v>597717.5100000002</v>
          </cell>
          <cell r="M712">
            <v>0</v>
          </cell>
          <cell r="N712">
            <v>1</v>
          </cell>
        </row>
        <row r="713">
          <cell r="E713">
            <v>208755</v>
          </cell>
          <cell r="F713" t="str">
            <v>CREACION DE VEREDA PEATONAL EN LA COMUNIDAD SAN PEDRO DE SHISHITA, DISTRITO DE PEBAS - MARISCAL RAMON CASTILLA - LORETO</v>
          </cell>
          <cell r="G713">
            <v>56939.73999999999</v>
          </cell>
          <cell r="H713">
            <v>0.8875952123633039</v>
          </cell>
          <cell r="I713" t="str">
            <v>No</v>
          </cell>
          <cell r="J713" t="str">
            <v>Si</v>
          </cell>
          <cell r="K713" t="str">
            <v>En ejecución</v>
          </cell>
          <cell r="L713">
            <v>56939.73999999999</v>
          </cell>
          <cell r="M713">
            <v>0</v>
          </cell>
          <cell r="N713">
            <v>1</v>
          </cell>
        </row>
        <row r="714">
          <cell r="E714">
            <v>242799</v>
          </cell>
          <cell r="F714" t="str">
            <v>MEJORAMIENTO DE LOS SERVICIOS DE SALUD DE PRIMER NIVEL DE COMPLEJIDAD EN LA COMUNIDAD DE SAN JOSE DE COCHIQUINAS, DISTRITO DE PEBAS - MARISCAL RAMON CASTILLA - LORETO</v>
          </cell>
          <cell r="G714">
            <v>96678.35999999999</v>
          </cell>
          <cell r="H714">
            <v>0.8655710942136802</v>
          </cell>
          <cell r="I714" t="str">
            <v>No</v>
          </cell>
          <cell r="J714" t="str">
            <v>Si</v>
          </cell>
          <cell r="K714" t="str">
            <v>En ejecución</v>
          </cell>
          <cell r="L714">
            <v>96678.35999999999</v>
          </cell>
          <cell r="M714">
            <v>0</v>
          </cell>
          <cell r="N714">
            <v>1</v>
          </cell>
        </row>
        <row r="715">
          <cell r="E715">
            <v>175969</v>
          </cell>
          <cell r="F715" t="str">
            <v>MEJORAMIENTO DE LA CALLE ARICA ENTRE CALLE PROGRESO Y MALECON CABALLO COCHA, PROVINCIA DE MARISCAL RAMON CASTILLA - LORETO</v>
          </cell>
          <cell r="G715">
            <v>185405.57000000007</v>
          </cell>
          <cell r="H715">
            <v>0.8952324305218768</v>
          </cell>
          <cell r="I715" t="str">
            <v>No</v>
          </cell>
          <cell r="J715" t="str">
            <v>No</v>
          </cell>
          <cell r="K715" t="str">
            <v>Culminada</v>
          </cell>
          <cell r="L715">
            <v>185405.57000000007</v>
          </cell>
          <cell r="M715">
            <v>0</v>
          </cell>
          <cell r="N715">
            <v>0</v>
          </cell>
        </row>
        <row r="716">
          <cell r="E716">
            <v>212468</v>
          </cell>
          <cell r="F716" t="str">
            <v>MEJORAMIENTO DE LA VIA CABALLO COCHA - CUSHILLO COCHA, DISTRITO DE RAMON CASTILLA, PROVINCIA DE MARISCAL RAMON CASTILLA - LORETO</v>
          </cell>
          <cell r="G716">
            <v>3211050.2299999995</v>
          </cell>
          <cell r="H716">
            <v>0.7133216886323664</v>
          </cell>
          <cell r="I716" t="str">
            <v>No</v>
          </cell>
          <cell r="J716" t="str">
            <v>Si</v>
          </cell>
          <cell r="K716" t="str">
            <v>En ejecución por el Gob. Reg.</v>
          </cell>
          <cell r="L716">
            <v>3211050.2299999995</v>
          </cell>
          <cell r="M716">
            <v>0</v>
          </cell>
          <cell r="N716">
            <v>1</v>
          </cell>
        </row>
        <row r="717">
          <cell r="E717">
            <v>253083</v>
          </cell>
          <cell r="F717" t="str">
            <v>MEJORAMIENTO DEL SERVICIO DE AGUA POTABLE Y SISTEMA DE SANEAMIENTO EN LA COMUNIDAD DE SAN JOSE DE BERSEBA, DISTRITO DE RAMON CASTILLA, PROVINCIA DE MARISCAL RAMON CASTILLA - LORETO</v>
          </cell>
          <cell r="G717">
            <v>192960.81999999995</v>
          </cell>
          <cell r="H717">
            <v>0.8154225935138957</v>
          </cell>
          <cell r="I717" t="str">
            <v>No</v>
          </cell>
          <cell r="J717" t="str">
            <v>No</v>
          </cell>
          <cell r="K717" t="str">
            <v>Culminada</v>
          </cell>
          <cell r="L717">
            <v>192960.81999999995</v>
          </cell>
          <cell r="M717">
            <v>0</v>
          </cell>
          <cell r="N717">
            <v>0</v>
          </cell>
        </row>
        <row r="718">
          <cell r="E718">
            <v>286700</v>
          </cell>
          <cell r="F718" t="str">
            <v>MEJORAMIENTO DE LOS ESPACIOS DEPORTIVOS EN EL PP.JJ. 24 DE JUNIO, LOCALIDAD DE CABALLO COCHA, DISTRITO DE RAMON CASTILLA, PROVINCIA DE MARISCAL RAMON CASTILLA - LORETO</v>
          </cell>
          <cell r="G718">
            <v>43646.27000000002</v>
          </cell>
          <cell r="H718">
            <v>0.8592719815717919</v>
          </cell>
          <cell r="I718" t="str">
            <v>No</v>
          </cell>
          <cell r="J718" t="str">
            <v>No</v>
          </cell>
          <cell r="K718" t="str">
            <v>Culminada</v>
          </cell>
          <cell r="L718">
            <v>43646.27000000002</v>
          </cell>
          <cell r="M718">
            <v>0</v>
          </cell>
          <cell r="N718">
            <v>0</v>
          </cell>
        </row>
        <row r="719">
          <cell r="E719">
            <v>278205</v>
          </cell>
          <cell r="F719" t="str">
            <v>MEJORAMIENTO DEL SERVICIO DE EDUCACION PRIMARIA EN LA I.E.P N 60279 DE LA COMUNIDAD DE SAN JUAN DE CAMUCHEROS - DISTRITO DE RAMON CASTILLA, PROVINCIA DE MARISCAL RAMON CASTILLA - LORETO</v>
          </cell>
          <cell r="G719">
            <v>100562.59999999998</v>
          </cell>
          <cell r="H719">
            <v>0.8671336967358265</v>
          </cell>
          <cell r="I719" t="str">
            <v>No</v>
          </cell>
          <cell r="J719" t="str">
            <v>Si</v>
          </cell>
          <cell r="K719" t="str">
            <v>En ejecución</v>
          </cell>
          <cell r="L719">
            <v>100562.59999999998</v>
          </cell>
          <cell r="M719">
            <v>0</v>
          </cell>
          <cell r="N719">
            <v>1</v>
          </cell>
        </row>
        <row r="720">
          <cell r="E720">
            <v>243715</v>
          </cell>
          <cell r="F720" t="str">
            <v>MEJORAMIENTO DE VEREDAS PEATONALES EN EL CASCO URBANO DE ISLANDIA, DISTRITO DE YAVARI - MARISCAL RAMON CASTILLA - LORETO</v>
          </cell>
          <cell r="G720">
            <v>579616.4299999997</v>
          </cell>
          <cell r="H720">
            <v>0.889435614953085</v>
          </cell>
          <cell r="I720" t="str">
            <v>No</v>
          </cell>
          <cell r="J720" t="str">
            <v>No</v>
          </cell>
          <cell r="K720" t="str">
            <v>concluida y recepcionada</v>
          </cell>
          <cell r="L720">
            <v>579616.4299999997</v>
          </cell>
          <cell r="M720">
            <v>0</v>
          </cell>
          <cell r="N720">
            <v>0</v>
          </cell>
        </row>
        <row r="721">
          <cell r="E721">
            <v>281532</v>
          </cell>
          <cell r="F721" t="str">
            <v>MEJORAMIENTO Y AMPLIACION DEL SERVICIO EDUCATIVO EN LA I.E.P.S.M N 60082 DE LA COMUNIDAD DE PUERTO ALEGRIA - DISTRITO DEL YAVARI, PROVINCIA DE MARISCAL RAMON CASTILLA - LORETO</v>
          </cell>
          <cell r="G721">
            <v>341246.04000000004</v>
          </cell>
          <cell r="H721">
            <v>0.8190903678618062</v>
          </cell>
          <cell r="I721" t="str">
            <v>No</v>
          </cell>
          <cell r="J721" t="str">
            <v>Si</v>
          </cell>
          <cell r="K721" t="str">
            <v>En ejecución</v>
          </cell>
          <cell r="L721">
            <v>341246.04000000004</v>
          </cell>
          <cell r="M721">
            <v>0</v>
          </cell>
          <cell r="N721">
            <v>1</v>
          </cell>
        </row>
        <row r="722">
          <cell r="E722">
            <v>294874</v>
          </cell>
          <cell r="F722" t="str">
            <v>CREACION DE PUENTE-VEREDA PEATONAL EN LA LOCALIDAD DE PETROPOLIS, DISTRITO DE YAVARI - MARISCAL RAMON CASTILLA - LORETO</v>
          </cell>
          <cell r="G722">
            <v>683456.5099999998</v>
          </cell>
          <cell r="H722">
            <v>0.7589925410797348</v>
          </cell>
          <cell r="I722" t="str">
            <v>No</v>
          </cell>
          <cell r="J722" t="str">
            <v>No</v>
          </cell>
          <cell r="K722" t="str">
            <v>concluida y recepcionada</v>
          </cell>
          <cell r="L722">
            <v>683456.5099999998</v>
          </cell>
          <cell r="M722">
            <v>0</v>
          </cell>
          <cell r="N722">
            <v>0</v>
          </cell>
        </row>
        <row r="723">
          <cell r="E723">
            <v>315282</v>
          </cell>
          <cell r="F723" t="str">
            <v>CREACION DE VEREDA PEATONAL EN LA  LOCALIDAD DE ERENE, DISTRITO DE YAVARI - MARISCAL RAMON CASTILLA - LORETO</v>
          </cell>
          <cell r="G723">
            <v>260013.78999999998</v>
          </cell>
          <cell r="H723">
            <v>0.5561121405443781</v>
          </cell>
          <cell r="I723" t="str">
            <v>No</v>
          </cell>
          <cell r="J723" t="str">
            <v>Si</v>
          </cell>
          <cell r="K723" t="str">
            <v>En ejecución, empezó el 15 de enero con un plazo de 80 d.c.</v>
          </cell>
          <cell r="L723">
            <v>260013.78999999998</v>
          </cell>
          <cell r="M723">
            <v>0</v>
          </cell>
          <cell r="N723">
            <v>1</v>
          </cell>
        </row>
        <row r="724">
          <cell r="E724">
            <v>50058</v>
          </cell>
          <cell r="F724" t="str">
            <v>MEJORAMIENTO DE LA CALLE INTERNACIONAL Y CALLE D (ENTRE AV. ABELARDO QUIÑONES / CALLE 4), URB. RIO MAR, , DISTRITO DE BELEN - MAYNAS - LORETO</v>
          </cell>
          <cell r="G724">
            <v>783778.1599999997</v>
          </cell>
          <cell r="H724">
            <v>0.7434647535084669</v>
          </cell>
          <cell r="I724" t="str">
            <v>No</v>
          </cell>
          <cell r="J724" t="str">
            <v>Si</v>
          </cell>
          <cell r="K724" t="str">
            <v>PIP en ejecución con 70 % de avance, prevee culminar a fines de febrero</v>
          </cell>
          <cell r="L724">
            <v>783778.1599999997</v>
          </cell>
          <cell r="M724">
            <v>0</v>
          </cell>
          <cell r="N724">
            <v>1</v>
          </cell>
        </row>
        <row r="725">
          <cell r="E725">
            <v>272233</v>
          </cell>
          <cell r="F725" t="str">
            <v>MEJORAMIENTO DE LA CALLE ATAHUALPA (AA.HH. SACHACHORRO), CALLE 15, CALLE NAZARENO, PSJE. ROSAURA Y PSJE. MIRAFLORES PP.JJ. SANTO. CRISTO DE BAGAZAN, DISTRITO DE BELEN - MAYNAS - LORETO</v>
          </cell>
          <cell r="G725">
            <v>464636.6499999999</v>
          </cell>
          <cell r="H725">
            <v>0.7242374417971607</v>
          </cell>
          <cell r="I725" t="str">
            <v>No</v>
          </cell>
          <cell r="J725" t="str">
            <v>Si</v>
          </cell>
          <cell r="K725" t="str">
            <v>PIP en ejecución con un 40% de avance, prevee finalizar el 15 abril.</v>
          </cell>
          <cell r="L725">
            <v>464636.6499999999</v>
          </cell>
          <cell r="M725">
            <v>0</v>
          </cell>
          <cell r="N725">
            <v>1</v>
          </cell>
        </row>
        <row r="726">
          <cell r="E726">
            <v>279950</v>
          </cell>
          <cell r="F726" t="str">
            <v>MEJORAMIENTO Y AMPLIACION DE LOS SERVICIOS DE EDUCACION PRIMARIA Y SECUNDARIA DE LA I.E.P.S.M.  N 60119 - CASERIO SAN JOSE -RIO ITAYA, DISTRITO DE BELEN - MAYNAS - LORETO</v>
          </cell>
          <cell r="G726">
            <v>2136545.58</v>
          </cell>
          <cell r="H726">
            <v>0.5698141087725691</v>
          </cell>
          <cell r="I726" t="str">
            <v>No</v>
          </cell>
          <cell r="J726" t="str">
            <v>Si</v>
          </cell>
          <cell r="K726" t="str">
            <v>PIP en ejecución con un 62% de avance, prevee finalizar a fines de mayo.</v>
          </cell>
          <cell r="L726">
            <v>2136545.58</v>
          </cell>
          <cell r="M726">
            <v>0</v>
          </cell>
          <cell r="N726">
            <v>1</v>
          </cell>
        </row>
        <row r="727">
          <cell r="E727">
            <v>298499</v>
          </cell>
          <cell r="F727" t="str">
            <v>INSTALACION DEL SISTEMA DE AGUA POTABLE EN EL CASERIO GABRIELA NUÑEZ, RIO ITAYA, DISTRITO DE BELEN - MAYNAS - LORETO</v>
          </cell>
          <cell r="G727">
            <v>14792.550000000003</v>
          </cell>
          <cell r="H727">
            <v>0.8385827454731575</v>
          </cell>
          <cell r="I727" t="str">
            <v>No</v>
          </cell>
          <cell r="J727" t="str">
            <v>No</v>
          </cell>
          <cell r="K727" t="str">
            <v>PIP culminado</v>
          </cell>
          <cell r="L727">
            <v>14792.550000000003</v>
          </cell>
          <cell r="M727">
            <v>0</v>
          </cell>
          <cell r="N727">
            <v>0</v>
          </cell>
        </row>
        <row r="728">
          <cell r="E728">
            <v>113485</v>
          </cell>
          <cell r="F728" t="str">
            <v>CREACION DE VEREDA PEATONAL EN EL PASAJE AMAZONAS, LOCALIDAD DE INDIANA, DISTRITO DE INDIANA - MAYNAS - LORETO</v>
          </cell>
          <cell r="G728">
            <v>57657.46000000002</v>
          </cell>
          <cell r="H728">
            <v>0.7376722954953764</v>
          </cell>
          <cell r="I728" t="str">
            <v>No</v>
          </cell>
          <cell r="J728" t="str">
            <v>Si</v>
          </cell>
          <cell r="K728" t="str">
            <v>En ejecución</v>
          </cell>
          <cell r="L728">
            <v>57657.46000000002</v>
          </cell>
          <cell r="M728">
            <v>0</v>
          </cell>
          <cell r="N728">
            <v>1</v>
          </cell>
        </row>
        <row r="729">
          <cell r="E729">
            <v>207755</v>
          </cell>
          <cell r="F729" t="str">
            <v>MEJORAMIENTO DEL PUENTE PEATONAL EN LA LOCALIDAD DE SAN PEDRO DE MANATI, DISTRITO DE INDIANA - MAYNAS - LORETO</v>
          </cell>
          <cell r="G729">
            <v>21387.24000000002</v>
          </cell>
          <cell r="H729">
            <v>0.8901307243230646</v>
          </cell>
          <cell r="I729" t="str">
            <v>No</v>
          </cell>
          <cell r="J729" t="str">
            <v>Si</v>
          </cell>
          <cell r="K729" t="str">
            <v>En ejecución</v>
          </cell>
          <cell r="L729">
            <v>21387.24000000002</v>
          </cell>
          <cell r="M729">
            <v>0</v>
          </cell>
          <cell r="N729">
            <v>1</v>
          </cell>
        </row>
        <row r="730">
          <cell r="E730">
            <v>255368</v>
          </cell>
          <cell r="F730" t="str">
            <v>MEJORAMIENTO DE LA I.E.P.M. N° 60231 – SANTA TERESA, DISTRITO DE INDIANA - MAYNAS - LORETO</v>
          </cell>
          <cell r="G730">
            <v>46629.580000000016</v>
          </cell>
          <cell r="H730">
            <v>0.8900322472785979</v>
          </cell>
          <cell r="I730" t="str">
            <v>No</v>
          </cell>
          <cell r="J730" t="str">
            <v>Si</v>
          </cell>
          <cell r="K730" t="str">
            <v>En ejecución</v>
          </cell>
          <cell r="L730">
            <v>46629.580000000016</v>
          </cell>
          <cell r="M730">
            <v>0</v>
          </cell>
          <cell r="N730">
            <v>1</v>
          </cell>
        </row>
        <row r="731">
          <cell r="E731">
            <v>313654</v>
          </cell>
          <cell r="F731" t="str">
            <v>CREACION DEL PUENTE PEATONAL EN LA LOCALIDAD DE PUCALLPA, DISTRITO DE INDIANA - MAYNAS - LORETO</v>
          </cell>
          <cell r="G731">
            <v>15284.940000000002</v>
          </cell>
          <cell r="H731">
            <v>0.8816099254414569</v>
          </cell>
          <cell r="I731" t="str">
            <v>No</v>
          </cell>
          <cell r="J731" t="str">
            <v>Si</v>
          </cell>
          <cell r="K731" t="str">
            <v>En ejecución</v>
          </cell>
          <cell r="L731">
            <v>15284.940000000002</v>
          </cell>
          <cell r="M731">
            <v>0</v>
          </cell>
          <cell r="N731">
            <v>1</v>
          </cell>
        </row>
        <row r="732">
          <cell r="E732">
            <v>332000</v>
          </cell>
          <cell r="F732" t="str">
            <v>CREACION DE VEREDA PEATONAL EN LA LOCALIDAD DE SINCHICUY, DISTRITO DE INDIANA - MAYNAS - LORETO</v>
          </cell>
          <cell r="G732">
            <v>40480.380000000005</v>
          </cell>
          <cell r="H732">
            <v>0.895572867733031</v>
          </cell>
          <cell r="I732" t="str">
            <v>No</v>
          </cell>
          <cell r="J732" t="str">
            <v>si</v>
          </cell>
          <cell r="K732" t="str">
            <v>En ejecución</v>
          </cell>
          <cell r="L732">
            <v>40480.380000000005</v>
          </cell>
          <cell r="M732">
            <v>0</v>
          </cell>
          <cell r="N732">
            <v>1</v>
          </cell>
        </row>
        <row r="733">
          <cell r="E733">
            <v>146619</v>
          </cell>
          <cell r="F733" t="str">
            <v>MEJORAMIENTO Y AMPLIACIÓN DE LA INSTITUCION EDUCATIVA PRIMARIA DE MENORES N 61001 CLUB DE LEONES, DISTRITO DE IQUITOS, PROVINCIA DE MAYNAS - LORETO</v>
          </cell>
          <cell r="G733">
            <v>537129.46</v>
          </cell>
          <cell r="H733">
            <v>0.8795880551974936</v>
          </cell>
          <cell r="I733" t="str">
            <v>No</v>
          </cell>
          <cell r="J733" t="str">
            <v>Si</v>
          </cell>
          <cell r="K733" t="str">
            <v>PIP culminado físicamente y en arbitraje por unos pagos pendientes.</v>
          </cell>
          <cell r="L733">
            <v>537129.46</v>
          </cell>
          <cell r="M733">
            <v>0</v>
          </cell>
          <cell r="N733">
            <v>0</v>
          </cell>
        </row>
        <row r="734">
          <cell r="E734">
            <v>148954</v>
          </cell>
          <cell r="F734" t="str">
            <v>MEJORAMIENTO DE LA CALLE IQUITOS (JR.YAVARI / AV. SAN ANTONIO) - DISTRITO DE IQUITOS, PROVINCIA DE MAYNAS - LORETO</v>
          </cell>
          <cell r="G734">
            <v>814429.03</v>
          </cell>
          <cell r="H734">
            <v>0.6441999589787311</v>
          </cell>
          <cell r="I734" t="str">
            <v>No</v>
          </cell>
          <cell r="J734" t="str">
            <v>Si</v>
          </cell>
          <cell r="K734" t="str">
            <v>PIP en ejecución, termina en marzo.</v>
          </cell>
          <cell r="L734">
            <v>814429.03</v>
          </cell>
          <cell r="M734">
            <v>0</v>
          </cell>
          <cell r="N734">
            <v>0</v>
          </cell>
        </row>
        <row r="735">
          <cell r="E735">
            <v>191139</v>
          </cell>
          <cell r="F735" t="str">
            <v>MEJORAMIENTO DE LA CALLE NAUTA (CA. LOS PERIODISTA / AV. NAVARRO CAUPER) - DISTRITO DE IQUITOS, PROVINCIA DE MAYNAS - LORETO</v>
          </cell>
          <cell r="G735">
            <v>1024939.5</v>
          </cell>
          <cell r="H735">
            <v>0.6634519870061288</v>
          </cell>
          <cell r="I735" t="str">
            <v>No</v>
          </cell>
          <cell r="J735" t="str">
            <v>Si</v>
          </cell>
          <cell r="K735" t="str">
            <v>PIP en ejecución, termina en marzo.</v>
          </cell>
          <cell r="L735">
            <v>1024939.5</v>
          </cell>
          <cell r="M735">
            <v>0</v>
          </cell>
          <cell r="N735">
            <v>0</v>
          </cell>
        </row>
        <row r="736">
          <cell r="E736">
            <v>207779</v>
          </cell>
          <cell r="F736" t="str">
            <v>CREACION DE VEREDA PEATONAL EN LA COMUNIDAD FRAY MARTÍN – RÍO NANAY, DISTRITO DE IQUITOS, PROVINCIA DE MAYNAS - LORETO</v>
          </cell>
          <cell r="G736">
            <v>123104.15999999997</v>
          </cell>
          <cell r="H736">
            <v>0.7905567634855493</v>
          </cell>
          <cell r="I736" t="str">
            <v>No</v>
          </cell>
          <cell r="J736" t="str">
            <v>No</v>
          </cell>
          <cell r="K736" t="str">
            <v>PIP Paralizado debido a que se estan realizando modificaciones al expediente técnico. Se encuentra al  30% de avance. Financiado por Trabaja Perú</v>
          </cell>
          <cell r="L736">
            <v>123104.15999999997</v>
          </cell>
          <cell r="M736">
            <v>0</v>
          </cell>
          <cell r="N736">
            <v>0</v>
          </cell>
        </row>
        <row r="737">
          <cell r="E737">
            <v>210392</v>
          </cell>
          <cell r="F737" t="str">
            <v>MEJORAMIENTO DE LA CALLE GONZALES VIGIL (AV. DEL EJERCITO / PASAJE JUAN PABLO II) DISTRITO DE IQUITOS, PROVINCIA DE MAYNAS - LORETO</v>
          </cell>
          <cell r="G737">
            <v>113547.18000000005</v>
          </cell>
          <cell r="H737">
            <v>0.8933977467901808</v>
          </cell>
          <cell r="I737" t="str">
            <v>No</v>
          </cell>
          <cell r="J737" t="str">
            <v>No</v>
          </cell>
          <cell r="K737" t="str">
            <v>PIP terminado y recepcionado, falta liquidación</v>
          </cell>
          <cell r="L737">
            <v>113547.18000000005</v>
          </cell>
          <cell r="M737">
            <v>0</v>
          </cell>
          <cell r="N737">
            <v>0</v>
          </cell>
        </row>
        <row r="738">
          <cell r="E738">
            <v>272762</v>
          </cell>
          <cell r="F738" t="str">
            <v>REHABILITACION DE CALLES DE LA ZONA OESTE DE LA CIUDAD DE IQUITOS - DISTRITO IQUITOS, PROVINCIA DE MAYNAS - LORETO</v>
          </cell>
          <cell r="G738">
            <v>515014.9299999997</v>
          </cell>
          <cell r="H738">
            <v>0.8250136402160356</v>
          </cell>
          <cell r="I738" t="str">
            <v>No</v>
          </cell>
          <cell r="J738" t="str">
            <v>Si</v>
          </cell>
          <cell r="K738" t="str">
            <v>PIP en Ejecución al 80% , se prevee finalizar a fines de Abril.</v>
          </cell>
          <cell r="L738">
            <v>515014.9299999997</v>
          </cell>
          <cell r="M738">
            <v>0</v>
          </cell>
          <cell r="N738">
            <v>1</v>
          </cell>
        </row>
        <row r="739">
          <cell r="E739">
            <v>223136</v>
          </cell>
          <cell r="F739" t="str">
            <v>MEJORAMIENTO DEL SERVICIO DE RECREACION Y DEPORTE EN LA LOCALIDAD DE FRANCISCO DE ORELLANA, DISTRITO DE LAS AMAZONAS - MAYNAS - LORETO</v>
          </cell>
          <cell r="G739">
            <v>1945382.2300000004</v>
          </cell>
          <cell r="H739">
            <v>0.5400296299380202</v>
          </cell>
          <cell r="I739" t="str">
            <v>No</v>
          </cell>
          <cell r="J739" t="str">
            <v>Si</v>
          </cell>
          <cell r="K739" t="str">
            <v>En ejecución</v>
          </cell>
          <cell r="L739">
            <v>1945382.2300000004</v>
          </cell>
          <cell r="M739">
            <v>0</v>
          </cell>
          <cell r="N739">
            <v>1</v>
          </cell>
        </row>
        <row r="740">
          <cell r="E740">
            <v>175254</v>
          </cell>
          <cell r="F740" t="str">
            <v>MEJORAMIENTO DE LAS CALLES 03 DE JUNIO, PROL. CONQUISTADORES, 05 DE DICIEMBRE, PROL. SOLEDAD, LOS ANGELES, JANE DONAYRE Y LOS OLIVOS- AA.HH. NUESTRA SRA. DE LA SALUD, PILAR NORES AMPLIACION Y DELICIA MANZUR, DISTRITO DE PUNCHANA - MAYNAS - LORETO</v>
          </cell>
          <cell r="G740">
            <v>788088.2000000002</v>
          </cell>
          <cell r="H740">
            <v>0.8428202887673263</v>
          </cell>
          <cell r="I740" t="str">
            <v>No</v>
          </cell>
          <cell r="J740" t="str">
            <v>Si</v>
          </cell>
          <cell r="K740" t="str">
            <v>En ejecución</v>
          </cell>
          <cell r="L740">
            <v>788088.2000000002</v>
          </cell>
          <cell r="M740">
            <v>0</v>
          </cell>
          <cell r="N740">
            <v>1</v>
          </cell>
        </row>
        <row r="741">
          <cell r="E741">
            <v>315236</v>
          </cell>
          <cell r="F741" t="str">
            <v>MEJORAMIENTO DE LAS AREAS VERDES DE LAS CALLES MARIA PARADO DE BELLIDO, 28 DE JULIO, AREQUIPA, ALFONSO UGARTE, YURIMAGUAS Y PUTUMAYO DE LA LOCALIDAD DE VILLA SAN ANTONIO DE EL ESTRECHO, DISTRITO DE PUTUMAYO - MAYNAS - LORETO</v>
          </cell>
          <cell r="G741">
            <v>52352.369999999995</v>
          </cell>
          <cell r="H741">
            <v>0.8135807620067516</v>
          </cell>
          <cell r="I741" t="str">
            <v>No</v>
          </cell>
          <cell r="J741" t="str">
            <v>No</v>
          </cell>
          <cell r="K741" t="str">
            <v>Se procederá a realizar la denuncia respectiva porque de la inspección ocular realizada por la Gerencia de obras, no se ha evidenciado ejecución alguna.</v>
          </cell>
          <cell r="L741">
            <v>52352.369999999995</v>
          </cell>
          <cell r="M741">
            <v>0</v>
          </cell>
          <cell r="N741">
            <v>0</v>
          </cell>
        </row>
        <row r="742">
          <cell r="E742">
            <v>327815</v>
          </cell>
          <cell r="F742" t="str">
            <v>MEJORAMIENTO Y AMPLIACION DE VEREDAS PEATONALES EN LAS CALLES PROGRESO, 28 DE JULIO, MUNICIPAL DE LA LOCALIDAD DE SOPLIN VARGAS - TENIENTE MANUEL CLAVERO, DISTRITO DE PUTUMAYO - MAYNAS - LORETO</v>
          </cell>
          <cell r="G742">
            <v>22863.929999999993</v>
          </cell>
          <cell r="H742">
            <v>0.8532106575398136</v>
          </cell>
          <cell r="I742" t="str">
            <v>No</v>
          </cell>
          <cell r="J742" t="str">
            <v>Si</v>
          </cell>
          <cell r="K742" t="str">
            <v>En ejecución</v>
          </cell>
          <cell r="L742">
            <v>22863.929999999993</v>
          </cell>
          <cell r="M742">
            <v>0</v>
          </cell>
          <cell r="N742">
            <v>1</v>
          </cell>
        </row>
        <row r="743">
          <cell r="E743">
            <v>73415</v>
          </cell>
          <cell r="F743" t="str">
            <v>MEJORAMIENTO Y AMPLIACION DE LA GESTION INTEGRAL DE LOS RESIDUOS SOLIDOS MUNICIPALES EN VILLA SAN JUAN, DISTRITO DE SAN JUAN BAUTISTA - MAYNAS - LORETO</v>
          </cell>
          <cell r="G743">
            <v>2630290.909999999</v>
          </cell>
          <cell r="H743">
            <v>0.6214356462625922</v>
          </cell>
          <cell r="I743" t="str">
            <v>No</v>
          </cell>
          <cell r="J743" t="str">
            <v>No</v>
          </cell>
          <cell r="K743" t="str">
            <v>UE MINAM</v>
          </cell>
          <cell r="L743">
            <v>2630290.909999999</v>
          </cell>
          <cell r="M743">
            <v>0</v>
          </cell>
          <cell r="N743">
            <v>0</v>
          </cell>
        </row>
        <row r="744">
          <cell r="E744">
            <v>132935</v>
          </cell>
          <cell r="F744" t="str">
            <v>MEJORAMIENTO DE LA IEPSM N 601491 MADRE TERESA DE CALCUTA, DISTRITO DE SAN JUAN BAUTISTA - MAYNAS - LORETO</v>
          </cell>
          <cell r="G744">
            <v>1402961.6800000006</v>
          </cell>
          <cell r="H744">
            <v>0.8213544682075453</v>
          </cell>
          <cell r="I744" t="str">
            <v>No</v>
          </cell>
          <cell r="J744" t="str">
            <v>Si</v>
          </cell>
          <cell r="K744" t="str">
            <v>En ejecución</v>
          </cell>
          <cell r="L744">
            <v>1402961.6800000006</v>
          </cell>
          <cell r="M744">
            <v>0</v>
          </cell>
          <cell r="N744">
            <v>1</v>
          </cell>
        </row>
        <row r="745">
          <cell r="E745">
            <v>142349</v>
          </cell>
          <cell r="F745" t="str">
            <v>MEJORAMIENTO Y CONSTRUCCION DE LA CARRETERA SANTA CLARA, DISTRITO DE SAN JUAN BAUTISTA - MAYNAS - LORETO</v>
          </cell>
          <cell r="G745">
            <v>9855633.04</v>
          </cell>
          <cell r="H745">
            <v>0.7837855826651604</v>
          </cell>
          <cell r="I745" t="str">
            <v>Si</v>
          </cell>
          <cell r="J745" t="str">
            <v>No</v>
          </cell>
          <cell r="K745" t="str">
            <v>PIP financiado con ROOC, Tiene saldo de balance por incorporar.</v>
          </cell>
          <cell r="L745">
            <v>9855633.04</v>
          </cell>
          <cell r="M745">
            <v>0</v>
          </cell>
          <cell r="N745">
            <v>0</v>
          </cell>
        </row>
        <row r="746">
          <cell r="E746">
            <v>232549</v>
          </cell>
          <cell r="F746" t="str">
            <v>MEJORAMIENTO DE LAS AREAS VERDES DE LAS PRINCIPALES VIAS DE LA ZONA URBANA DEL, DISTRITO DE SAN JUAN BAUTISTA - MAYNAS - LORETO</v>
          </cell>
          <cell r="G746">
            <v>1168395.9</v>
          </cell>
          <cell r="H746">
            <v>0.7144256402073998</v>
          </cell>
          <cell r="I746" t="str">
            <v>No</v>
          </cell>
          <cell r="J746" t="str">
            <v>Si</v>
          </cell>
          <cell r="K746" t="str">
            <v>En ejecución</v>
          </cell>
          <cell r="L746">
            <v>1168395.9</v>
          </cell>
          <cell r="M746">
            <v>0</v>
          </cell>
          <cell r="N746">
            <v>1</v>
          </cell>
        </row>
        <row r="747">
          <cell r="E747">
            <v>263836</v>
          </cell>
          <cell r="F747" t="str">
            <v>MEJORAMIENTO DE CAPACIDADES DE EMPRENDIMIENTO PARA EL DESARROLLO SOCIOECONOMICO SOSTENIBLE DE MUJERES ORGANIZADAS EN LA ZONA DE INFLUENCIA DE LA CARRETERA IQUITOS NAUTA DEL, DISTRITO DE SAN JUAN BAUTISTA - MAYNAS - LORETO</v>
          </cell>
          <cell r="G747">
            <v>496141.64000000013</v>
          </cell>
          <cell r="H747">
            <v>0.6266188413647821</v>
          </cell>
          <cell r="I747" t="str">
            <v>No</v>
          </cell>
          <cell r="J747" t="str">
            <v>Si</v>
          </cell>
          <cell r="K747" t="str">
            <v>En ejecución</v>
          </cell>
          <cell r="L747">
            <v>496141.64000000013</v>
          </cell>
          <cell r="M747">
            <v>0</v>
          </cell>
          <cell r="N747">
            <v>1</v>
          </cell>
        </row>
        <row r="748">
          <cell r="E748">
            <v>184963</v>
          </cell>
          <cell r="F748" t="str">
            <v>CONSTRUCCION DEL LOCAL COMUNAL EN LA LOCALIDAD DE ABTAO - RIO UCAYALI, DISTRITO DE EMILIO SAN MARTIN - REQUENA - LORETO</v>
          </cell>
          <cell r="G748">
            <v>57891.67999999999</v>
          </cell>
          <cell r="H748">
            <v>0.6490944608601052</v>
          </cell>
          <cell r="I748" t="str">
            <v>No</v>
          </cell>
          <cell r="J748" t="str">
            <v>Si</v>
          </cell>
          <cell r="K748" t="str">
            <v>En ejecución</v>
          </cell>
          <cell r="L748">
            <v>57891.67999999999</v>
          </cell>
          <cell r="M748">
            <v>0</v>
          </cell>
          <cell r="N748">
            <v>1</v>
          </cell>
        </row>
        <row r="749">
          <cell r="E749">
            <v>185351</v>
          </cell>
          <cell r="F749" t="str">
            <v>INSTALACION DEL SISTEMA DE AGUA POTABLE Y SANEAMIENTO BASICO DE SANTA FE - RIO UCAYALI, DISTRITO DE EMILIO SAN MARTIN - REQUENA - LORETO</v>
          </cell>
          <cell r="G749">
            <v>686952.1800000002</v>
          </cell>
          <cell r="H749">
            <v>0.599813248628921</v>
          </cell>
          <cell r="I749" t="str">
            <v>No</v>
          </cell>
          <cell r="J749" t="str">
            <v>Si</v>
          </cell>
          <cell r="K749" t="str">
            <v>En ejecución</v>
          </cell>
          <cell r="L749">
            <v>686952.1800000002</v>
          </cell>
          <cell r="M749">
            <v>0</v>
          </cell>
          <cell r="N749">
            <v>1</v>
          </cell>
        </row>
        <row r="750">
          <cell r="E750">
            <v>102979</v>
          </cell>
          <cell r="F750" t="str">
            <v>CONSTRUCCION DEL SISTEMA DE AGUA POTABLE Y SANEAMIENTO BASICO DE LA COMUNIDAD DE HUACRACHIRO, PUINAHUA, PROVINCIA DE REQUENA - LORETO</v>
          </cell>
          <cell r="G750">
            <v>672433.21</v>
          </cell>
          <cell r="H750">
            <v>0.676411097586826</v>
          </cell>
          <cell r="I750" t="str">
            <v>No</v>
          </cell>
          <cell r="J750" t="str">
            <v>Si</v>
          </cell>
          <cell r="K750" t="str">
            <v>Muestra gasto por S/ 219,600 a mayo de 2015.</v>
          </cell>
          <cell r="L750">
            <v>672433.21</v>
          </cell>
          <cell r="M750">
            <v>0</v>
          </cell>
          <cell r="N750">
            <v>1</v>
          </cell>
        </row>
        <row r="751">
          <cell r="E751">
            <v>206492</v>
          </cell>
          <cell r="F751" t="str">
            <v>MEJORAMIENTO Y AMPLIACION DEL MERCADO CENTRAL DE LA LOCALIDAD DE REQUENA, DISTRITO DE REQUENA, PROVINCIA DE REQUENA - LORETO</v>
          </cell>
          <cell r="G751">
            <v>1089526.92</v>
          </cell>
          <cell r="H751">
            <v>0.7489121996417966</v>
          </cell>
          <cell r="I751" t="str">
            <v>No</v>
          </cell>
          <cell r="J751" t="str">
            <v>Si</v>
          </cell>
          <cell r="K751" t="str">
            <v>En ejecución. UE GR Loreto</v>
          </cell>
          <cell r="L751">
            <v>1089526.92</v>
          </cell>
          <cell r="M751">
            <v>0</v>
          </cell>
          <cell r="N751">
            <v>1</v>
          </cell>
        </row>
        <row r="752">
          <cell r="E752">
            <v>213137</v>
          </cell>
          <cell r="F752" t="str">
            <v>MEJORAMIENTO DE LA CALLE PROLONGACION REQUENILLO, DISTRITO DE REQUENA, PROVINCIA DE REQUENA - LORETO</v>
          </cell>
          <cell r="G752">
            <v>697933.7600000002</v>
          </cell>
          <cell r="H752">
            <v>0.7747617260371663</v>
          </cell>
          <cell r="I752" t="str">
            <v>No</v>
          </cell>
          <cell r="J752" t="str">
            <v>Si</v>
          </cell>
          <cell r="K752" t="str">
            <v>En ejecución</v>
          </cell>
          <cell r="L752">
            <v>697933.7600000002</v>
          </cell>
          <cell r="M752">
            <v>0</v>
          </cell>
          <cell r="N752">
            <v>1</v>
          </cell>
        </row>
        <row r="753">
          <cell r="E753">
            <v>285833</v>
          </cell>
          <cell r="F753" t="str">
            <v>MEJORAMIENTO DE LA VEREDA PEATONAL -ENTRE PUENTE GUARNICION Y LA CALLE UCAYALI, EN EL AA.HH. JOSE CARLOS MARIATEGUI, DISTRITO DE REQUENA, PROVINCIA DE REQUENA - LORETO</v>
          </cell>
          <cell r="G753">
            <v>98288.13</v>
          </cell>
          <cell r="H753">
            <v>0.8649599267931212</v>
          </cell>
          <cell r="I753" t="str">
            <v>No</v>
          </cell>
          <cell r="J753" t="str">
            <v>Si</v>
          </cell>
          <cell r="K753" t="str">
            <v>En ejecución</v>
          </cell>
          <cell r="L753">
            <v>98288.13</v>
          </cell>
          <cell r="M753">
            <v>0</v>
          </cell>
          <cell r="N753">
            <v>1</v>
          </cell>
        </row>
        <row r="754">
          <cell r="E754">
            <v>309701</v>
          </cell>
          <cell r="F754" t="str">
            <v>INSTALACION DEL SISTEMA DE ABASTECIMIENTO DE AGUA POTABLE EN LA COMUNIDAD DE LIBERTAD, DISTRITO DE SAQUENA, PROVINCIA DE REQUENA - LORETO</v>
          </cell>
          <cell r="G754">
            <v>24083.159999999974</v>
          </cell>
          <cell r="H754">
            <v>0.8805380202846415</v>
          </cell>
          <cell r="I754" t="str">
            <v>No</v>
          </cell>
          <cell r="J754" t="str">
            <v>Si</v>
          </cell>
          <cell r="K754" t="str">
            <v>En ejecución</v>
          </cell>
          <cell r="L754">
            <v>24083.159999999974</v>
          </cell>
          <cell r="M754">
            <v>0</v>
          </cell>
          <cell r="N754">
            <v>1</v>
          </cell>
        </row>
        <row r="755">
          <cell r="E755">
            <v>256585</v>
          </cell>
          <cell r="F755" t="str">
            <v>MEJORAMIENTO DE LAS CALLES AMAZONAS, CUADRAS  4,5-JERUSALEN CUADRA 3-CALVARIO CUADRAS 1,2,3,4,5 Y CALLE PRIMAVERA CUADRAS 1 Y 2, CIUDAD DE CONTAMANA, PROVINCIA DE UCAYALI - LORETO</v>
          </cell>
          <cell r="G755">
            <v>1240663.8099999996</v>
          </cell>
          <cell r="H755">
            <v>0.8262620650000764</v>
          </cell>
          <cell r="I755" t="str">
            <v>No</v>
          </cell>
          <cell r="J755" t="str">
            <v>Si</v>
          </cell>
          <cell r="K755" t="str">
            <v>En ejecución</v>
          </cell>
          <cell r="L755">
            <v>1240663.8099999996</v>
          </cell>
          <cell r="M755">
            <v>0</v>
          </cell>
          <cell r="N755">
            <v>1</v>
          </cell>
        </row>
        <row r="756">
          <cell r="E756">
            <v>285742</v>
          </cell>
          <cell r="F756" t="str">
            <v>MEJORAMIENTO Y REHABILITACION DE ESCALINATA DE LA CALLE ALFONSO UGARTE CUADRA 3 - BARRIO ALFONSO UGARTE, VIA DE ACCESO A LA CALLE LAS MALVINAS - BARRIO LA MARINA DE LA CIUDAD DE CONTAMANA, DISTRITO DE CONTAMANA, PROVINCIA DE UCAYALI - LORETO</v>
          </cell>
          <cell r="G756">
            <v>36396.74000000002</v>
          </cell>
          <cell r="H756">
            <v>0.840725080869894</v>
          </cell>
          <cell r="I756" t="str">
            <v>No</v>
          </cell>
          <cell r="J756" t="str">
            <v>Si</v>
          </cell>
          <cell r="K756" t="str">
            <v>Proyecto culminado</v>
          </cell>
          <cell r="L756">
            <v>36396.74000000002</v>
          </cell>
          <cell r="M756">
            <v>0</v>
          </cell>
          <cell r="N756">
            <v>0</v>
          </cell>
        </row>
        <row r="757">
          <cell r="E757">
            <v>292525</v>
          </cell>
          <cell r="F757" t="str">
            <v>INSTALACION DEL SISTEMA DE ABASTECIMIENTO DE AGUA POTABLE EN EL CASERIO NUEVO SAN JOSE, RIO UCAYALI, DISTRITO DE CONTAMANA, PROVINCIA DE UCAYALI - LORETO</v>
          </cell>
          <cell r="G757">
            <v>32249.579999999987</v>
          </cell>
          <cell r="H757">
            <v>0.8704421767668985</v>
          </cell>
          <cell r="I757" t="str">
            <v>No</v>
          </cell>
          <cell r="J757" t="str">
            <v>Si</v>
          </cell>
          <cell r="K757" t="str">
            <v>Proyecto culminado</v>
          </cell>
          <cell r="L757">
            <v>32249.579999999987</v>
          </cell>
          <cell r="M757">
            <v>0</v>
          </cell>
          <cell r="N757">
            <v>0</v>
          </cell>
        </row>
        <row r="758">
          <cell r="E758">
            <v>237304</v>
          </cell>
          <cell r="F758" t="str">
            <v>MEJORAMIENTO DE LA CAPACIDAD OPERATIVA Y RESOLUTIVA DEL CENTRO DE SALUD I-3 TIRUNTAN, CABECERA DE LA MICRORED PADRE MARQUEZ, DISTRITO DE PADRE MARQUEZ, PROVINCIA DE UCAYALI - LORETO</v>
          </cell>
          <cell r="G758">
            <v>727.2099999999627</v>
          </cell>
          <cell r="H758">
            <v>0.5212682147504649</v>
          </cell>
          <cell r="I758" t="str">
            <v>No</v>
          </cell>
          <cell r="J758" t="str">
            <v>Si</v>
          </cell>
          <cell r="K758" t="str">
            <v>En ejecución , MINSA asignó PIM 2016 por S/ 3,167,514</v>
          </cell>
          <cell r="L758">
            <v>727.2099999999627</v>
          </cell>
          <cell r="M758">
            <v>0</v>
          </cell>
          <cell r="N758">
            <v>0</v>
          </cell>
        </row>
        <row r="759">
          <cell r="E759">
            <v>191899</v>
          </cell>
          <cell r="F759" t="str">
            <v>MEJORAMIENTO Y AMPLIACION DE INFRAESTRUCTURA EDUCATIVA  DE LA IEIPM.61201, BARRIO ALTO DE LA CIUDAD DE ORELLANA, DISTRITO DE VARGAS GUERRA, PROVINCIA DE UCAYALI - LORETO</v>
          </cell>
          <cell r="G759">
            <v>891651.2600000007</v>
          </cell>
          <cell r="H759">
            <v>0.8532059217521679</v>
          </cell>
          <cell r="I759" t="str">
            <v>No</v>
          </cell>
          <cell r="J759" t="str">
            <v>Si</v>
          </cell>
          <cell r="K759" t="str">
            <v>En ejecución - UE GR Loreto</v>
          </cell>
          <cell r="L759">
            <v>891651.2600000007</v>
          </cell>
          <cell r="M759">
            <v>0</v>
          </cell>
          <cell r="N759">
            <v>1</v>
          </cell>
        </row>
        <row r="760">
          <cell r="E760">
            <v>261256</v>
          </cell>
          <cell r="F760" t="str">
            <v>AMPLIACION DE LA INFRAESTRUCTURA EDUCATIVA DE LA I.E.P.M. N 64269-B, DE LA COMUNIDAD NATIVA NUEVO SHETEBO, DISTRITO DE VARGAS GUERRA - UCAYALI - LORETO</v>
          </cell>
          <cell r="G760">
            <v>52771.68</v>
          </cell>
          <cell r="H760">
            <v>0.5455337909025944</v>
          </cell>
          <cell r="I760" t="str">
            <v>No</v>
          </cell>
          <cell r="J760" t="str">
            <v>Si</v>
          </cell>
          <cell r="K760" t="str">
            <v>En ejecución hasta diciembre de 2014.</v>
          </cell>
          <cell r="L760">
            <v>52771.68</v>
          </cell>
          <cell r="M760">
            <v>0</v>
          </cell>
          <cell r="N760">
            <v>1</v>
          </cell>
        </row>
        <row r="761">
          <cell r="E761">
            <v>286089</v>
          </cell>
          <cell r="F761" t="str">
            <v>INSTALACION DE LOSA DE RECREACIÓN MULTIUSOS EN EL BARRIO SAN ISIDRO DE LA LOCALIDAD DE ORELLANA, DISTRITO DE VARGAS GUERRA - UCAYALI - LORETO</v>
          </cell>
          <cell r="G761">
            <v>163852.45</v>
          </cell>
          <cell r="H761">
            <v>0.6711126777211968</v>
          </cell>
          <cell r="I761" t="str">
            <v>No</v>
          </cell>
          <cell r="J761" t="str">
            <v>Si</v>
          </cell>
          <cell r="K761" t="str">
            <v>En ejecución</v>
          </cell>
          <cell r="L761">
            <v>163852.45</v>
          </cell>
          <cell r="M761">
            <v>0</v>
          </cell>
          <cell r="N761">
            <v>1</v>
          </cell>
        </row>
        <row r="762">
          <cell r="E762">
            <v>289051</v>
          </cell>
          <cell r="F762" t="str">
            <v>MEJORAMIENTO DEL SERVICIO DE EDUCACIÓN INICIAL EN LA I.E.I. N 237-BARRIO ALTO DE LA LOCALIDAD DE ORELLANA, DISTRITO DE VARGAS GUERRA - UCAYALI - LORETO</v>
          </cell>
          <cell r="G762">
            <v>1004753.8300000001</v>
          </cell>
          <cell r="H762">
            <v>0.7830100766302474</v>
          </cell>
          <cell r="I762" t="str">
            <v>No</v>
          </cell>
          <cell r="J762" t="str">
            <v>Si</v>
          </cell>
          <cell r="K762" t="str">
            <v>En ejecución hasta julio de 2015.</v>
          </cell>
          <cell r="L762">
            <v>1004753.8300000001</v>
          </cell>
          <cell r="M762">
            <v>0</v>
          </cell>
          <cell r="N762">
            <v>1</v>
          </cell>
        </row>
        <row r="763">
          <cell r="E763">
            <v>306068</v>
          </cell>
          <cell r="F763" t="str">
            <v>MEJORAMIENTO DEL SERVICIO DE EDUCACIÓN INICIAL EN LA I.E.I. N 339-BARRIO PACA DE LA LOCALIDAD DE ORELLANA, DISTRITO DE VARGAS GUERRA - UCAYALI - LORETO</v>
          </cell>
          <cell r="G763">
            <v>2175076.6</v>
          </cell>
          <cell r="H763">
            <v>0.5244199752598646</v>
          </cell>
          <cell r="I763" t="str">
            <v>No</v>
          </cell>
          <cell r="J763" t="str">
            <v>Si</v>
          </cell>
          <cell r="K763" t="str">
            <v>En ejecución</v>
          </cell>
          <cell r="L763">
            <v>2175076.6</v>
          </cell>
          <cell r="M763">
            <v>0</v>
          </cell>
          <cell r="N763">
            <v>1</v>
          </cell>
        </row>
        <row r="764">
          <cell r="E764">
            <v>300183</v>
          </cell>
          <cell r="F764" t="str">
            <v>INSTALACION DEL SERVICIO DE SEGURIDAD CIUDADANA URBANO MARGINAL Y RURAL EN LOS VALLES DEL PAVO, BOMBONAJILLO, PONACILLO Y EL BIAVO, DISTRITO DE BAJO BIAVO - BELLAVISTA - SAN MARTIN</v>
          </cell>
          <cell r="G764">
            <v>103500.66000000003</v>
          </cell>
          <cell r="H764">
            <v>0.8803795930042734</v>
          </cell>
          <cell r="I764" t="str">
            <v>No</v>
          </cell>
          <cell r="J764" t="str">
            <v>Si</v>
          </cell>
          <cell r="K764" t="str">
            <v>Proyecto en ejecución</v>
          </cell>
          <cell r="L764">
            <v>103500.66000000003</v>
          </cell>
          <cell r="M764">
            <v>0</v>
          </cell>
          <cell r="N764">
            <v>1</v>
          </cell>
        </row>
        <row r="765">
          <cell r="E765">
            <v>121350</v>
          </cell>
          <cell r="F765" t="str">
            <v>MEJORAMIENTO DE 18 CUADRAS DE LA CIUDAD DE BELLAVISTA, PROVINCIA DE BELLAVISTA - SAN MARTIN</v>
          </cell>
          <cell r="G765">
            <v>966396.8300000001</v>
          </cell>
          <cell r="H765">
            <v>0.7388403316057661</v>
          </cell>
          <cell r="I765" t="str">
            <v>No</v>
          </cell>
          <cell r="J765" t="str">
            <v>Si</v>
          </cell>
          <cell r="K765" t="str">
            <v>Proyecto en ejecución</v>
          </cell>
          <cell r="L765">
            <v>1720406.1</v>
          </cell>
          <cell r="M765">
            <v>0</v>
          </cell>
          <cell r="N765">
            <v>1</v>
          </cell>
        </row>
        <row r="766">
          <cell r="E766">
            <v>284946</v>
          </cell>
          <cell r="F766" t="str">
            <v>MEJORAMIENTO DE  LAS  ZONAS CRITICAS  DEL SISTEMA DE AGUA POTABLE Y ALCANTARILLADO EN LAS LOCALIDADES DE SAN PABLO Y CONSUELO , DISTRITO DE SAN PABLO - BELLAVISTA - SAN MARTIN</v>
          </cell>
          <cell r="G766">
            <v>84270.92000000001</v>
          </cell>
          <cell r="H766">
            <v>0.6231486771576302</v>
          </cell>
          <cell r="I766" t="str">
            <v>No</v>
          </cell>
          <cell r="J766" t="str">
            <v>Si</v>
          </cell>
          <cell r="K766" t="str">
            <v>Proyecto en ejecución</v>
          </cell>
          <cell r="L766">
            <v>84270.92000000001</v>
          </cell>
          <cell r="M766">
            <v>0</v>
          </cell>
          <cell r="N766">
            <v>1</v>
          </cell>
        </row>
        <row r="767">
          <cell r="E767">
            <v>285054</v>
          </cell>
          <cell r="F767" t="str">
            <v> MEJORAMIENTO DE LA TRANSITABILIDAD VEHICULAR A LOS CENTROS DE PRODUCCION DEL , DISTRITO DE SAN PABLO - BELLAVISTA - SAN MARTIN</v>
          </cell>
          <cell r="G767">
            <v>311643.26999999996</v>
          </cell>
          <cell r="H767">
            <v>0.6082288255552809</v>
          </cell>
          <cell r="I767" t="str">
            <v>No</v>
          </cell>
          <cell r="J767" t="str">
            <v>Si</v>
          </cell>
          <cell r="K767" t="str">
            <v>Proyecto en ejecución</v>
          </cell>
          <cell r="L767">
            <v>311643.26999999996</v>
          </cell>
          <cell r="M767">
            <v>0</v>
          </cell>
          <cell r="N767">
            <v>1</v>
          </cell>
        </row>
        <row r="768">
          <cell r="E768">
            <v>252668</v>
          </cell>
          <cell r="F768" t="str">
            <v>MEJORAMIENTO Y AMPLIACION DEL SISTEMA DE AGUA POTABLE  E INSTALACION DEL SISTEMA DE ALCANTARILLADO EN LAS LOCALIDADES DE PANAMA, SANTA CATALINA, LA LIBERTAD, SAN JOSE, SAN RAFAEL, DISTRITO DE SAN RAFAEL - BELLAVISTA - SAN MARTIN</v>
          </cell>
          <cell r="G768">
            <v>4048284.16</v>
          </cell>
          <cell r="H768">
            <v>0.8107853294603984</v>
          </cell>
          <cell r="I768" t="str">
            <v>Si</v>
          </cell>
          <cell r="J768" t="str">
            <v>Si</v>
          </cell>
          <cell r="K768" t="str">
            <v>Proyecto en ejecución, previsto culminar en marzo</v>
          </cell>
          <cell r="L768">
            <v>4048284</v>
          </cell>
          <cell r="M768">
            <v>0</v>
          </cell>
          <cell r="N768">
            <v>0</v>
          </cell>
        </row>
        <row r="769">
          <cell r="E769">
            <v>313901</v>
          </cell>
          <cell r="F769" t="str">
            <v>INSTALACION LOSA DEPORTIVA EN EL BARRIO EL SOL, DISTRITO DE SAN JOSE DE SISA, PROVINCIA DE EL DORADO - SAN MARTIN</v>
          </cell>
          <cell r="G769">
            <v>28118.229999999996</v>
          </cell>
          <cell r="H769">
            <v>0.7950075510061994</v>
          </cell>
          <cell r="I769" t="str">
            <v>No</v>
          </cell>
          <cell r="J769" t="str">
            <v>Si</v>
          </cell>
          <cell r="K769" t="str">
            <v>Proyecto en ejecución</v>
          </cell>
          <cell r="L769">
            <v>28118.229999999996</v>
          </cell>
          <cell r="M769">
            <v>0</v>
          </cell>
          <cell r="N769">
            <v>1</v>
          </cell>
        </row>
        <row r="770">
          <cell r="E770">
            <v>232855</v>
          </cell>
          <cell r="F770" t="str">
            <v>MEJORAMIENTO DE LA OFERTA DEL SERVICIO DE EDUCACIÓN INICIAL, PRIMARIA Y SECUNDARIA, EN LA INSTITUCION EDUCATIVA INTEGRADA N 0236, EN LA LOCALIDAD DE  NUEVO SACANCHE, DISTRITO DE PISCOYACU, PROVINCIA DE HUALLAGA - SAN MARTIN</v>
          </cell>
          <cell r="G770">
            <v>502176.7599999998</v>
          </cell>
          <cell r="H770">
            <v>0.8748100818197105</v>
          </cell>
          <cell r="I770" t="str">
            <v>No</v>
          </cell>
          <cell r="J770" t="str">
            <v>Si</v>
          </cell>
          <cell r="K770" t="str">
            <v>Proyecto en ejecución</v>
          </cell>
          <cell r="L770">
            <v>502176.7599999998</v>
          </cell>
          <cell r="M770">
            <v>0</v>
          </cell>
          <cell r="N770">
            <v>1</v>
          </cell>
        </row>
        <row r="771">
          <cell r="E771">
            <v>284766</v>
          </cell>
          <cell r="F771" t="str">
            <v>MEJORAMIENTO DE LA INFRAESTRUCTURA VIAL URBANA DEL JR. SOLEDAD  ( C-01  AL 07), PROGRESO ( C-01 AL 04 Y 06), UNION ( C-01 AL 06) Y ESTRELLA (C- 01 AL 05) DE LA LOCALIDAD DE SACANCHE, DISTRITO DE SACANCHE, PROVINCIA DE HUALLAGA - SAN MARTIN</v>
          </cell>
          <cell r="G771">
            <v>1000187.0299999998</v>
          </cell>
          <cell r="H771">
            <v>0.799962594</v>
          </cell>
          <cell r="I771" t="str">
            <v>No</v>
          </cell>
          <cell r="J771" t="str">
            <v>Si</v>
          </cell>
          <cell r="K771" t="str">
            <v>Proyecto en ejecución</v>
          </cell>
          <cell r="L771">
            <v>1000187.0299999998</v>
          </cell>
          <cell r="M771">
            <v>0</v>
          </cell>
          <cell r="N771">
            <v>1</v>
          </cell>
        </row>
        <row r="772">
          <cell r="E772">
            <v>284903</v>
          </cell>
          <cell r="F772" t="str">
            <v>MEJORAMIENTO DE LA INFRAESTRUCTURA VIAL URBANA DEL JIRON ESPAÑA ( C-01 AL 03 Y C-05 AL 09), CALLES SAN ROQUE (C-01 AL 03) LORETO ( C-01 AL 04) Y COLINA (C-01 AL 05) DE LA LOCALIDAD DE SACANCHE, DISTRITO DE SACANCHE,, PROVINCIA DE HUALLAGA - SAN MARTIN</v>
          </cell>
          <cell r="G772">
            <v>2142485.4999999995</v>
          </cell>
          <cell r="H772">
            <v>0.5714987589640067</v>
          </cell>
          <cell r="I772" t="str">
            <v>No</v>
          </cell>
          <cell r="J772" t="str">
            <v>Si</v>
          </cell>
          <cell r="K772" t="str">
            <v>Proyecto en ejecución</v>
          </cell>
          <cell r="L772">
            <v>2142485.4999999995</v>
          </cell>
          <cell r="M772">
            <v>0</v>
          </cell>
          <cell r="N772">
            <v>1</v>
          </cell>
        </row>
        <row r="773">
          <cell r="E773">
            <v>92866</v>
          </cell>
          <cell r="F773" t="str">
            <v>CONSTRUCCION DEL PUENTE VEHICULAR Y ACCESOS DE PAVIMENTO RIGIDO SOBRE LA QUEBRADA SERRANO, ALTURA DE LA CALLE ARICA EN LA LOCALIDAD DE SAPOSOA, PROVINCIA DE HUALLAGA - SAN MARTIN</v>
          </cell>
          <cell r="G773">
            <v>708408.8300000001</v>
          </cell>
          <cell r="H773">
            <v>0.841977948957921</v>
          </cell>
          <cell r="I773" t="str">
            <v>No</v>
          </cell>
          <cell r="J773" t="str">
            <v>Si</v>
          </cell>
          <cell r="K773" t="str">
            <v>Proyecto en ejecución</v>
          </cell>
          <cell r="L773">
            <v>708408.8300000001</v>
          </cell>
          <cell r="M773">
            <v>0</v>
          </cell>
          <cell r="N773">
            <v>1</v>
          </cell>
        </row>
        <row r="774">
          <cell r="E774">
            <v>313980</v>
          </cell>
          <cell r="F774" t="str">
            <v>CREACION DE LOSA DEPORTIVA DE USO MULTIPLE Y ACONDICIONAMIENTO DE AREAS VERDES EN LA LOCALIDAD DE AGUA AZUL, PROVINCIA DE HUALLAGA - SAN MARTIN</v>
          </cell>
          <cell r="G774">
            <v>15935.530000000013</v>
          </cell>
          <cell r="H774">
            <v>0.8892886992080601</v>
          </cell>
          <cell r="I774" t="str">
            <v>No</v>
          </cell>
          <cell r="J774" t="str">
            <v>Si</v>
          </cell>
          <cell r="K774" t="str">
            <v>Proyecto en ejecución</v>
          </cell>
          <cell r="L774">
            <v>15935.530000000013</v>
          </cell>
          <cell r="M774">
            <v>0</v>
          </cell>
          <cell r="N774">
            <v>1</v>
          </cell>
        </row>
        <row r="775">
          <cell r="E775">
            <v>317457</v>
          </cell>
          <cell r="F775" t="str">
            <v>MEJORAMIENTO DEL SERVICIO DE TRANSITABILIDAD VEHICULAR, PEATONAL Y ACONDICIONAMIENTO DE ESPACIOS PUBLICOS DEL JR. BRIGADIER PNP VICTOR PEREZ GONZALES CUADRA 04 A NIVEL DE PAVIMENTO RIGIDO EN LA LOCALIDAD Y DISTRITO DE SAPOSOA, PROVINCIA DE HUALLAGA - SAN MARTIN</v>
          </cell>
          <cell r="G775">
            <v>51191.29000000001</v>
          </cell>
          <cell r="H775">
            <v>0.8061746894149777</v>
          </cell>
          <cell r="I775" t="str">
            <v>No</v>
          </cell>
          <cell r="J775" t="str">
            <v>Si</v>
          </cell>
          <cell r="K775" t="str">
            <v>Proyecto en ejecución</v>
          </cell>
          <cell r="L775">
            <v>51191.29000000001</v>
          </cell>
          <cell r="M775">
            <v>0</v>
          </cell>
          <cell r="N775">
            <v>1</v>
          </cell>
        </row>
        <row r="776">
          <cell r="E776">
            <v>329591</v>
          </cell>
          <cell r="F776" t="str">
            <v>MEJORAMIENTO DEL PUENTE COLGANTE PEATONAL CANTORCILLO EN LA LOCALIDAD DE SAPOSOA– DISTRITO SAPOSOA, PROVINCIA DE HUALLAGA - SAN MARTIN</v>
          </cell>
          <cell r="G776">
            <v>28138.42</v>
          </cell>
          <cell r="H776">
            <v>0.5788287128618026</v>
          </cell>
          <cell r="I776" t="str">
            <v>No</v>
          </cell>
          <cell r="J776" t="str">
            <v>Si</v>
          </cell>
          <cell r="K776" t="str">
            <v>Proyecto en ejecución</v>
          </cell>
          <cell r="L776">
            <v>28138.42</v>
          </cell>
          <cell r="M776">
            <v>0</v>
          </cell>
          <cell r="N776">
            <v>1</v>
          </cell>
        </row>
        <row r="777">
          <cell r="E777">
            <v>329613</v>
          </cell>
          <cell r="F777" t="str">
            <v>MEJORAMIENTO DEL ALMACENAMIENTO TRATAMIENTO Y REAPROVECHAMIENTO DE  LOS RESIDUOS SOLIDOS MUNICIPALES DE LA LOCALIDAD DE SAPOSOA, DISTRITO DE SAPOSOA, PROVINCIA DE HUALLAGA - SAN MARTIN</v>
          </cell>
          <cell r="G777">
            <v>115204.75000000003</v>
          </cell>
          <cell r="H777">
            <v>0.5859016764791102</v>
          </cell>
          <cell r="I777" t="str">
            <v>No</v>
          </cell>
          <cell r="J777" t="str">
            <v>Si</v>
          </cell>
          <cell r="K777" t="str">
            <v>Proyecto en ejecución</v>
          </cell>
          <cell r="L777">
            <v>115204.75000000003</v>
          </cell>
          <cell r="M777">
            <v>0</v>
          </cell>
          <cell r="N777">
            <v>1</v>
          </cell>
        </row>
        <row r="778">
          <cell r="E778">
            <v>244238</v>
          </cell>
          <cell r="F778" t="str">
            <v>MEJORAMIENTO  DEL SERVICIO DE AGUA POTABLE E INSTALACION DEL SERVICIO DE ALCANTARILLADO EN EL CENTRO POBLADO   DE PACAYZAPA, DISTRITO DE ALONZO DE ALVARADO , PROVINCIA DE LAMAS - SAN MARTIN</v>
          </cell>
          <cell r="G778">
            <v>2932112.21</v>
          </cell>
          <cell r="H778">
            <v>0.628225230642421</v>
          </cell>
          <cell r="I778" t="str">
            <v>Si</v>
          </cell>
          <cell r="J778" t="str">
            <v>Si</v>
          </cell>
          <cell r="K778" t="str">
            <v>En ejecución. Cuenta con del año 2015 de S/. 3.6 mill.  Financiado por FONIPREL 2014</v>
          </cell>
          <cell r="L778">
            <v>907045.79</v>
          </cell>
          <cell r="M778">
            <v>0</v>
          </cell>
          <cell r="N778">
            <v>0</v>
          </cell>
        </row>
        <row r="779">
          <cell r="E779">
            <v>275901</v>
          </cell>
          <cell r="F779" t="str">
            <v>MEJORAMIENTO DE LAS CONDICIONES BASICAS PARA BRINDAR EL SERVICIO EDUCATIVO  DEL NIVEL SECUNDARIO DE LA I.E. JOSE FAUSTINO SANCHEZ CARRION EN EL CENTRO POBLADO  DE  PACAYZAPA, DISTRITO DE ALONSO DE ALVARADO - LAMAS - SAN MARTIN</v>
          </cell>
          <cell r="G779">
            <v>2110291.9</v>
          </cell>
          <cell r="H779">
            <v>0.5979148745272478</v>
          </cell>
          <cell r="I779" t="str">
            <v>No</v>
          </cell>
          <cell r="J779" t="str">
            <v>Si</v>
          </cell>
          <cell r="K779" t="str">
            <v>En ejecución</v>
          </cell>
          <cell r="L779">
            <v>2110292</v>
          </cell>
          <cell r="M779">
            <v>0</v>
          </cell>
          <cell r="N779">
            <v>1</v>
          </cell>
        </row>
        <row r="780">
          <cell r="E780">
            <v>290405</v>
          </cell>
          <cell r="F780" t="str">
            <v>AMPLIACION Y MEJORAMIENTO DE LOS SERVICIOS DE SEGURIDAD CIUDADANA EN EL AMBITO DEL, DISTRITO DE ALONSO DE ALVARADO - LAMAS - SAN MARTIN</v>
          </cell>
          <cell r="G780">
            <v>185460.7</v>
          </cell>
          <cell r="H780">
            <v>0.5234332922191386</v>
          </cell>
          <cell r="I780" t="str">
            <v>No</v>
          </cell>
          <cell r="J780" t="str">
            <v>No</v>
          </cell>
          <cell r="K780" t="str">
            <v>PIP por actualizar</v>
          </cell>
          <cell r="L780">
            <v>185461</v>
          </cell>
          <cell r="M780">
            <v>0</v>
          </cell>
          <cell r="N780">
            <v>0</v>
          </cell>
        </row>
        <row r="781">
          <cell r="E781">
            <v>318448</v>
          </cell>
          <cell r="F781" t="str">
            <v>MEJORAMIENTO DEL SERVICIO EDUCATIVO DE LA I.E.I N 316 DE LA LOCALIDAD DE CANAAN, DISTRITO DE ALONSO DE ALVARADO - LAMAS - SAN MARTIN</v>
          </cell>
          <cell r="G781">
            <v>26808.399999999994</v>
          </cell>
          <cell r="H781">
            <v>0.8599125250171136</v>
          </cell>
          <cell r="I781" t="str">
            <v>No</v>
          </cell>
          <cell r="J781" t="str">
            <v>No</v>
          </cell>
          <cell r="K781" t="str">
            <v>En proceso de culminación</v>
          </cell>
          <cell r="L781">
            <v>4637.299999999988</v>
          </cell>
          <cell r="M781">
            <v>0</v>
          </cell>
          <cell r="N781">
            <v>0</v>
          </cell>
        </row>
        <row r="782">
          <cell r="E782">
            <v>320164</v>
          </cell>
          <cell r="F782" t="str">
            <v>AMPLIACION Y MEJORAMIENTO DE LAS CONDICIONES BASICAS DE LA  I.E.I  017 DE LA LOCALIDAD DE PINSHAPAMPA, DISTRITO DE ALONSO DE ALVARADO - LAMAS - SAN MARTIN</v>
          </cell>
          <cell r="G782">
            <v>22545.79999999999</v>
          </cell>
          <cell r="H782">
            <v>0.8720210253848599</v>
          </cell>
          <cell r="I782" t="str">
            <v>No</v>
          </cell>
          <cell r="J782" t="str">
            <v>Si</v>
          </cell>
          <cell r="K782" t="str">
            <v>En ejecución</v>
          </cell>
          <cell r="L782">
            <v>-78918.4</v>
          </cell>
          <cell r="M782">
            <v>0</v>
          </cell>
          <cell r="N782">
            <v>1</v>
          </cell>
        </row>
        <row r="783">
          <cell r="E783">
            <v>271315</v>
          </cell>
          <cell r="F783" t="str">
            <v>INSTALACION DE LA ELECTRIFICACION RURAL DEL SECTOR SHAPUMBAL  CC. NN. MISHKIYAKILLU, DISTRITO DE PINTO RECODO - LAMAS - SAN MARTIN</v>
          </cell>
          <cell r="G783">
            <v>26076.880000000005</v>
          </cell>
          <cell r="H783">
            <v>0.8897402158103034</v>
          </cell>
          <cell r="I783" t="str">
            <v>No</v>
          </cell>
          <cell r="J783" t="str">
            <v>Si</v>
          </cell>
          <cell r="K783" t="str">
            <v>En ejecución</v>
          </cell>
          <cell r="L783">
            <v>26076.880000000005</v>
          </cell>
          <cell r="M783">
            <v>0</v>
          </cell>
          <cell r="N783">
            <v>1</v>
          </cell>
        </row>
        <row r="784">
          <cell r="E784">
            <v>312165</v>
          </cell>
          <cell r="F784" t="str">
            <v>MEJORAMIENTO DEL SERVICIO EDUCATIVO EN LA I.E N 0708 DEL CASERIO DE VISTA HERMOSA DE SANANGAL, DISTRITO DE PINTO RECODO - LAMAS - SAN MARTIN</v>
          </cell>
          <cell r="G784">
            <v>45458.77999999997</v>
          </cell>
          <cell r="H784">
            <v>0.8785953440839428</v>
          </cell>
          <cell r="I784" t="str">
            <v>No</v>
          </cell>
          <cell r="J784" t="str">
            <v>Si</v>
          </cell>
          <cell r="K784" t="str">
            <v>En ejecución</v>
          </cell>
          <cell r="L784">
            <v>45458.77999999997</v>
          </cell>
          <cell r="M784">
            <v>0</v>
          </cell>
          <cell r="N784">
            <v>1</v>
          </cell>
        </row>
        <row r="785">
          <cell r="E785">
            <v>322414</v>
          </cell>
          <cell r="F785" t="str">
            <v>MEJORAMIENTO DE LA INFRAESTRUCTURA VIAL DEL JR. NOR ORIENTAL DEL MARAÑON C-1 EN LA LOCALIDAD MACEDA, DISTRITO DE RUMISAPA - LAMAS - SAN MARTIN</v>
          </cell>
          <cell r="G785">
            <v>13368.520000000004</v>
          </cell>
          <cell r="H785">
            <v>0.8177894279453912</v>
          </cell>
          <cell r="I785" t="str">
            <v>No</v>
          </cell>
          <cell r="J785" t="str">
            <v>Si</v>
          </cell>
          <cell r="K785" t="str">
            <v>En ejecución</v>
          </cell>
          <cell r="L785">
            <v>13368.520000000004</v>
          </cell>
          <cell r="M785">
            <v>0</v>
          </cell>
          <cell r="N785">
            <v>1</v>
          </cell>
        </row>
        <row r="786">
          <cell r="E786">
            <v>187793</v>
          </cell>
          <cell r="F786" t="str">
            <v>MEJORAMIENTO, RECUPERACION Y CONSERVACION DE LOS ESPACIOS PUBLICOS Y AREAS VERDES EN EL , DISTRITO DE SAN ROQUE DE CUMBAZA - LAMAS - SAN MARTIN</v>
          </cell>
          <cell r="G786">
            <v>93305.12999999999</v>
          </cell>
          <cell r="H786">
            <v>0.5321822607952034</v>
          </cell>
          <cell r="I786" t="str">
            <v>No</v>
          </cell>
          <cell r="J786" t="str">
            <v>Si</v>
          </cell>
          <cell r="K786" t="str">
            <v>En ejecución</v>
          </cell>
          <cell r="L786">
            <v>93305.12999999999</v>
          </cell>
          <cell r="M786">
            <v>0</v>
          </cell>
          <cell r="N786">
            <v>1</v>
          </cell>
        </row>
        <row r="787">
          <cell r="E787">
            <v>211017</v>
          </cell>
          <cell r="F787" t="str">
            <v>CREACION  DE LA LOSA MULTIDEPORTIVA DE LA LOCALIDAD DE CHIRIKYACU, DISTRITO DE SAN ROQUE DE CUMBAZA - LAMAS - SAN MARTIN</v>
          </cell>
          <cell r="G787">
            <v>20765.240000000005</v>
          </cell>
          <cell r="H787">
            <v>0.7695664303506078</v>
          </cell>
          <cell r="I787" t="str">
            <v>No</v>
          </cell>
          <cell r="J787" t="str">
            <v>Si</v>
          </cell>
          <cell r="K787" t="str">
            <v>En ejecución</v>
          </cell>
          <cell r="L787">
            <v>20765.240000000005</v>
          </cell>
          <cell r="M787">
            <v>0</v>
          </cell>
          <cell r="N787">
            <v>1</v>
          </cell>
        </row>
        <row r="788">
          <cell r="E788">
            <v>265579</v>
          </cell>
          <cell r="F788" t="str">
            <v>MEJORAMIENTO INTEGRAL DEL SERVICIO EDUCATIVO EN LOS NIVELES PRIMARIA Y SECUNDARIA EN LA I.E. N 0217, EN LA LOCALIDAD HUNGURAHUI PAMPA, DISTRITO DE TABALOSOS - LAMAS - SAN MARTIN</v>
          </cell>
          <cell r="G788">
            <v>2380485.869999999</v>
          </cell>
          <cell r="H788">
            <v>0.7200000862882403</v>
          </cell>
          <cell r="I788" t="str">
            <v>No</v>
          </cell>
          <cell r="J788" t="str">
            <v>Si</v>
          </cell>
          <cell r="K788" t="str">
            <v>En ejecución</v>
          </cell>
          <cell r="L788">
            <v>2380486</v>
          </cell>
          <cell r="M788">
            <v>0</v>
          </cell>
          <cell r="N788">
            <v>1</v>
          </cell>
        </row>
        <row r="789">
          <cell r="E789">
            <v>247087</v>
          </cell>
          <cell r="F789" t="str">
            <v>MEJORAMIENTO DEL SERVICIO DE ALCANTARILLADO SANITARIO EN LA LOCALIDAD DE ZAPATERO E INSTALACIÓN DE UNA PLANTA DE TRATAMIENTO PARA AGUAS RESIDUALES DISTRITO DE ZAPATERO, PROVINCIA DE LAMAS - SAN MARTIN</v>
          </cell>
          <cell r="G789">
            <v>204049.78000000003</v>
          </cell>
          <cell r="H789">
            <v>0.8989846958406605</v>
          </cell>
          <cell r="I789" t="str">
            <v>No</v>
          </cell>
          <cell r="J789" t="str">
            <v>Si</v>
          </cell>
          <cell r="K789" t="str">
            <v>Paralizada por no contar con financiamiento</v>
          </cell>
          <cell r="L789">
            <v>204050</v>
          </cell>
          <cell r="M789">
            <v>0</v>
          </cell>
          <cell r="N789">
            <v>1</v>
          </cell>
        </row>
        <row r="790">
          <cell r="E790">
            <v>200498</v>
          </cell>
          <cell r="F790" t="str">
            <v>MEJORAMIENTO DE LA INFRAEST. VIAL ,JRS STA ROSA C-1 AL 3 ,LA PAZ C-1 AL 3,LOS CEDROS C-2,3,IQUITOS C-1 AL 4,PROLG PAJATEN C-1 AL 2 Y PSJE. FAP C-1 AL 3,BARRIO STA ROSA,CIUDAD DE JUANJUI DISTRITO DE JUANJUI, PROVINCIA DE MARISCAL CACERES - SAN MARTIN</v>
          </cell>
          <cell r="G790">
            <v>881408.2400000002</v>
          </cell>
          <cell r="H790">
            <v>0.8306307487919458</v>
          </cell>
          <cell r="I790" t="str">
            <v>No</v>
          </cell>
          <cell r="J790" t="str">
            <v>Si</v>
          </cell>
          <cell r="K790" t="str">
            <v>Proyecto en ejecución</v>
          </cell>
          <cell r="L790">
            <v>881408.2400000002</v>
          </cell>
          <cell r="M790">
            <v>0</v>
          </cell>
          <cell r="N790">
            <v>1</v>
          </cell>
        </row>
        <row r="791">
          <cell r="E791">
            <v>340093</v>
          </cell>
          <cell r="F791" t="str">
            <v>REHABILITACION DEL SERVICIO DE TRANSITABILIDAD EN LAS CALLES DEL CENTRO POBLADO LA MERCED, BARRIO SAN JUAN Y BARRIO SANTA ROSA DEL DISTRITO DE JUANJUI, PROVINCIA DE MARISCAL CACERES - SAN MARTIN</v>
          </cell>
          <cell r="G791">
            <v>22092.479999999996</v>
          </cell>
          <cell r="H791">
            <v>0.8186638544798379</v>
          </cell>
          <cell r="I791" t="str">
            <v>No</v>
          </cell>
          <cell r="J791" t="str">
            <v>Si</v>
          </cell>
          <cell r="K791" t="str">
            <v>Proyecto en ejecución</v>
          </cell>
          <cell r="L791">
            <v>121831.64</v>
          </cell>
          <cell r="M791">
            <v>0</v>
          </cell>
          <cell r="N791">
            <v>1</v>
          </cell>
        </row>
        <row r="792">
          <cell r="E792">
            <v>304053</v>
          </cell>
          <cell r="F792" t="str">
            <v>MEJORAMIENTO DE LAS ZONAS VULNERABLES A DESASTRES NATURALES EN EL SECTOR BAJO JUÑAO Y C.P. COSTA RICA, DISTRITO DE PAJARILLO - MARISCAL CACERES - SAN MARTIN</v>
          </cell>
          <cell r="G792">
            <v>24244.829999999987</v>
          </cell>
          <cell r="H792">
            <v>0.8547677282704013</v>
          </cell>
          <cell r="I792" t="str">
            <v>No</v>
          </cell>
          <cell r="J792" t="str">
            <v>Si</v>
          </cell>
          <cell r="K792" t="str">
            <v>Proyecto en ejecución</v>
          </cell>
          <cell r="L792">
            <v>24244.829999999987</v>
          </cell>
          <cell r="M792">
            <v>0</v>
          </cell>
          <cell r="N792">
            <v>1</v>
          </cell>
        </row>
        <row r="793">
          <cell r="E793">
            <v>325068</v>
          </cell>
          <cell r="F793" t="str">
            <v>REHABILITACION DEL CAMINO VECINAL EN LOS TRAMOS COSTA RICA - SECTOR SHAPAJA Y HUACAMAYO - CRUCE BOMBA, DISTRITO DE PAJARILLO - MARISCAL CACERES - SAN MARTIN</v>
          </cell>
          <cell r="G793">
            <v>29442.04999999999</v>
          </cell>
          <cell r="H793">
            <v>0.8490631570825796</v>
          </cell>
          <cell r="I793" t="str">
            <v>No</v>
          </cell>
          <cell r="J793" t="str">
            <v>Si</v>
          </cell>
          <cell r="K793" t="str">
            <v>Proyecto en ejecución</v>
          </cell>
          <cell r="L793">
            <v>29442.04999999999</v>
          </cell>
          <cell r="M793">
            <v>0</v>
          </cell>
          <cell r="N793">
            <v>1</v>
          </cell>
        </row>
        <row r="794">
          <cell r="E794">
            <v>315813</v>
          </cell>
          <cell r="F794" t="str">
            <v>MEJORAMIENTO DE LOS SERVICIOS DE ATENCION INTEGRAL EN NIÑOS MENORES DE 3 AÑOS LOCALIDAD DE JEPELACIO Y SHUCSHUYACU, DISTRITO DE JEPELACIO - MOYOBAMBA - SAN MARTIN</v>
          </cell>
          <cell r="G794">
            <v>38629.619999999995</v>
          </cell>
          <cell r="H794">
            <v>0.5855040665637874</v>
          </cell>
          <cell r="I794" t="str">
            <v>No</v>
          </cell>
          <cell r="J794" t="str">
            <v>Si</v>
          </cell>
          <cell r="K794" t="str">
            <v>Proyecto en ejecución</v>
          </cell>
          <cell r="L794">
            <v>38629.619999999995</v>
          </cell>
          <cell r="M794">
            <v>0</v>
          </cell>
          <cell r="N794">
            <v>1</v>
          </cell>
        </row>
        <row r="795">
          <cell r="E795">
            <v>188361</v>
          </cell>
          <cell r="F795" t="str">
            <v>MEJORAMIENTO DE LA RED DE AGUA Y DESAGUE EN EL JIRON IQUITOS CUADRAS DEL 02 AL 09 DE LA CIUDAD DE MOYOBAMBA, PROVINCIA DE MOYOBAMBA - SAN MARTIN</v>
          </cell>
          <cell r="G795">
            <v>99074.28000000003</v>
          </cell>
          <cell r="H795">
            <v>0.8474576208555517</v>
          </cell>
          <cell r="I795" t="str">
            <v>No</v>
          </cell>
          <cell r="J795" t="str">
            <v>Si</v>
          </cell>
          <cell r="K795" t="str">
            <v>Proyecto en ejecución</v>
          </cell>
          <cell r="L795">
            <v>648524.28</v>
          </cell>
          <cell r="M795">
            <v>0</v>
          </cell>
          <cell r="N795">
            <v>1</v>
          </cell>
        </row>
        <row r="796">
          <cell r="E796">
            <v>193034</v>
          </cell>
          <cell r="F796" t="str">
            <v>MEJORAMIENTO DE LAS REDES DE AGUA POTABLE Y ALCANTARILLADO SANITARIO DEL JR. SAN CARLOS C. 01 AL 05,CALLE AYAYMAMA C. 01 AL 03, PJ. SAN CARLOS C. 01 Y AMAZONAS C. 01, DE LA URB. FONAVI I, CIUDAD DE MOYOBAMBA, PROVINCIA DE MOYOBAMBA - SAN MARTIN</v>
          </cell>
          <cell r="G796">
            <v>118092.18000000005</v>
          </cell>
          <cell r="H796">
            <v>0.8474570445274987</v>
          </cell>
          <cell r="I796" t="str">
            <v>No</v>
          </cell>
          <cell r="J796" t="str">
            <v>Si</v>
          </cell>
          <cell r="K796" t="str">
            <v>Proyecto en ejecución</v>
          </cell>
          <cell r="L796">
            <v>118092.18000000005</v>
          </cell>
          <cell r="M796">
            <v>0</v>
          </cell>
          <cell r="N796">
            <v>1</v>
          </cell>
        </row>
        <row r="797">
          <cell r="E797">
            <v>214650</v>
          </cell>
          <cell r="F797" t="str">
            <v>MEJORAMIENTO DEL SERVICIO EDUCATIVO EN LA INSTITUCIÓN EDUCATIVA N 00495 QUILLOALLPA - DISTRITO DE MOYOBAMBA, PROVINCIA DE MOYOBAMBA - SAN MARTIN</v>
          </cell>
          <cell r="G797">
            <v>800390.3799999999</v>
          </cell>
          <cell r="H797">
            <v>0.5138709551792033</v>
          </cell>
          <cell r="I797" t="str">
            <v>No</v>
          </cell>
          <cell r="J797" t="str">
            <v>No</v>
          </cell>
          <cell r="K797" t="str">
            <v>Proyecto en ejecución</v>
          </cell>
          <cell r="L797">
            <v>800390</v>
          </cell>
          <cell r="M797">
            <v>0</v>
          </cell>
          <cell r="N797">
            <v>0</v>
          </cell>
        </row>
        <row r="798">
          <cell r="E798">
            <v>334542</v>
          </cell>
          <cell r="F798" t="str">
            <v>CONSTRUCCION DE AREAS URBANAS EMPALME JR. CORONEL SECADA Y PSJE. PEDRO ORBE URIARTE - BARRIO DE CALVARIO, DE LA CIUDAD DE MOYOBAMBA, DISTRITO DE MOYOBAMBA, PROVINCIA DE MOYOBAMBA - SAN MARTIN</v>
          </cell>
          <cell r="G798">
            <v>41646.399999999994</v>
          </cell>
          <cell r="H798">
            <v>0.7544385892459687</v>
          </cell>
          <cell r="I798" t="str">
            <v>No</v>
          </cell>
          <cell r="J798" t="str">
            <v>Si</v>
          </cell>
          <cell r="K798" t="str">
            <v>Proyecto en ejecución</v>
          </cell>
          <cell r="L798">
            <v>41646.399999999994</v>
          </cell>
          <cell r="M798">
            <v>0</v>
          </cell>
          <cell r="N798">
            <v>1</v>
          </cell>
        </row>
        <row r="799">
          <cell r="E799">
            <v>338515</v>
          </cell>
          <cell r="F799" t="str">
            <v>MEJORAMIENTO DE LAS REDES DEL SISTEMA DE AGUA POTABLE Y ALCANTARILLADO SANITARIO DEL JR. LIBERTAD C-01, EN LA CIUDAD DE MOYOBAMBA, DISTRITO DE MOYOBAMBA, PROVINCIA DE MOYOBAMBA - SAN MARTIN</v>
          </cell>
          <cell r="G799">
            <v>49899.12</v>
          </cell>
          <cell r="H799">
            <v>0.5175139249000564</v>
          </cell>
          <cell r="I799" t="str">
            <v>No</v>
          </cell>
          <cell r="J799" t="str">
            <v>Si</v>
          </cell>
          <cell r="K799" t="str">
            <v>Proyecto en ejecución</v>
          </cell>
          <cell r="L799">
            <v>49899.12</v>
          </cell>
          <cell r="M799">
            <v>0</v>
          </cell>
          <cell r="N799">
            <v>1</v>
          </cell>
        </row>
        <row r="800">
          <cell r="E800">
            <v>280829</v>
          </cell>
          <cell r="F800" t="str">
            <v>AMPLIACION DEL SISTEMA  DE AGUA POTABLE Y ALCANTARILLADO EN LOS SECTORES EL MIRADOR, CHANCHAMAYCO, SAN JUAN Y SISTEMA DE AGUA POTABLE EN EL SECTOR SANTA TRINIDAD, DISTRITO DE SHAMBOYACU - PICOTA - SAN MARTIN</v>
          </cell>
          <cell r="G800">
            <v>396023.8500000001</v>
          </cell>
          <cell r="H800">
            <v>0.7585316498840519</v>
          </cell>
          <cell r="I800" t="str">
            <v>No</v>
          </cell>
          <cell r="J800" t="str">
            <v>Si</v>
          </cell>
          <cell r="K800" t="str">
            <v>Proyecto en ejecución</v>
          </cell>
          <cell r="L800">
            <v>396023.8500000001</v>
          </cell>
          <cell r="M800">
            <v>0</v>
          </cell>
          <cell r="N800">
            <v>1</v>
          </cell>
        </row>
        <row r="801">
          <cell r="E801">
            <v>316939</v>
          </cell>
          <cell r="F801" t="str">
            <v>AMPLIACION EN GESTION DE SERVICIO EN LA MUNICIPALIDAD DISTRITAL DE SHAMBOYACU, DISTRITO DE SHAMBOYACU - PICOTA - SAN MARTIN</v>
          </cell>
          <cell r="G801">
            <v>53728.53999999999</v>
          </cell>
          <cell r="H801">
            <v>0.5321058317761111</v>
          </cell>
          <cell r="I801" t="str">
            <v>No</v>
          </cell>
          <cell r="J801" t="str">
            <v>Si</v>
          </cell>
          <cell r="K801" t="str">
            <v>Proyecto en ejecución</v>
          </cell>
          <cell r="L801">
            <v>53728.53999999999</v>
          </cell>
          <cell r="M801">
            <v>0</v>
          </cell>
          <cell r="N801">
            <v>1</v>
          </cell>
        </row>
        <row r="802">
          <cell r="E802">
            <v>317409</v>
          </cell>
          <cell r="F802" t="str">
            <v>MEJORAMIENTO DE LAS VIAS DE ACCESO A LA LOCALIDAD DE SHAMBOYACU, DISTRITO DE SHAMBOYACU - PICOTA - SAN MARTIN</v>
          </cell>
          <cell r="G802">
            <v>65887.98999999999</v>
          </cell>
          <cell r="H802">
            <v>0.7800553560374494</v>
          </cell>
          <cell r="I802" t="str">
            <v>No</v>
          </cell>
          <cell r="J802" t="str">
            <v>Si</v>
          </cell>
          <cell r="K802" t="str">
            <v>Proyecto en ejecución</v>
          </cell>
          <cell r="L802">
            <v>65887.98999999999</v>
          </cell>
          <cell r="M802">
            <v>0</v>
          </cell>
          <cell r="N802">
            <v>1</v>
          </cell>
        </row>
        <row r="803">
          <cell r="E803">
            <v>318675</v>
          </cell>
          <cell r="F803" t="str">
            <v>MEJORAMIENTO DEL PUENTE PEATONAL SOBRE EL RIO PONAZA EN LA LOCALIDAD DE VISTA ALEGRE, DISTRITO DE SHAMBOYACU - PICOTA - SAN MARTIN</v>
          </cell>
          <cell r="G803">
            <v>8196.269999999997</v>
          </cell>
          <cell r="H803">
            <v>0.8553173874669021</v>
          </cell>
          <cell r="I803" t="str">
            <v>No</v>
          </cell>
          <cell r="J803" t="str">
            <v>Si</v>
          </cell>
          <cell r="K803" t="str">
            <v>Proyecto en ejecución</v>
          </cell>
          <cell r="L803">
            <v>8196.269999999997</v>
          </cell>
          <cell r="M803">
            <v>0</v>
          </cell>
          <cell r="N803">
            <v>1</v>
          </cell>
        </row>
        <row r="804">
          <cell r="E804">
            <v>318854</v>
          </cell>
          <cell r="F804" t="str">
            <v>CREACION DE LOSA DEPORTIVA EN LA LOCALIDAD DE PAUCAR, DISTRITO DE SHAMBOYACU - PICOTA - SAN MARTIN</v>
          </cell>
          <cell r="G804">
            <v>31051.919999999984</v>
          </cell>
          <cell r="H804">
            <v>0.8427109704315415</v>
          </cell>
          <cell r="I804" t="str">
            <v>No</v>
          </cell>
          <cell r="J804" t="str">
            <v>Si</v>
          </cell>
          <cell r="K804" t="str">
            <v>Proyecto en ejecución</v>
          </cell>
          <cell r="L804">
            <v>31051.919999999984</v>
          </cell>
          <cell r="M804">
            <v>0</v>
          </cell>
          <cell r="N804">
            <v>1</v>
          </cell>
        </row>
        <row r="805">
          <cell r="E805">
            <v>266898</v>
          </cell>
          <cell r="F805" t="str">
            <v>CREACION DEL PUENTE VEHICULAR SOBRE LA QUEBRADA BARCO EN EL CENTRO POBLADO LEONCIO PRADO,DISTRITO DE TINGO DE PONASA, PROVINCIA DE PICOTA - SAN MARTIN</v>
          </cell>
          <cell r="G805">
            <v>4480.549999999814</v>
          </cell>
          <cell r="H805">
            <v>0.8450804129155821</v>
          </cell>
          <cell r="I805" t="str">
            <v>No</v>
          </cell>
          <cell r="J805" t="str">
            <v>Si</v>
          </cell>
          <cell r="K805" t="str">
            <v>Proyecto en ejecución</v>
          </cell>
          <cell r="L805">
            <v>4480.549999999814</v>
          </cell>
          <cell r="M805">
            <v>0</v>
          </cell>
          <cell r="N805">
            <v>1</v>
          </cell>
        </row>
        <row r="806">
          <cell r="E806">
            <v>299365</v>
          </cell>
          <cell r="F806" t="str">
            <v>CREACION DE LA INFRAESTRUCTURA DEL SISTEMA CONTRA INUNDACIONES PARA LA PRODUCCION AGRICOLA  EN LA LOCALIDAD DE SAN FRANCISCO , DISTRITO DE AWAJUN - RIOJA - SAN MARTIN</v>
          </cell>
          <cell r="G806">
            <v>147936.3</v>
          </cell>
          <cell r="H806">
            <v>0.6360875923699283</v>
          </cell>
          <cell r="I806" t="str">
            <v>No</v>
          </cell>
          <cell r="J806" t="str">
            <v>Si</v>
          </cell>
          <cell r="K806" t="str">
            <v>Proyecto en ejecución de la segunda etapa</v>
          </cell>
          <cell r="L806">
            <v>147936</v>
          </cell>
          <cell r="M806">
            <v>0</v>
          </cell>
          <cell r="N806">
            <v>1</v>
          </cell>
        </row>
        <row r="807">
          <cell r="E807">
            <v>306431</v>
          </cell>
          <cell r="F807" t="str">
            <v>MEJORAMIENTO DE LA TROCHA CARROZABLE SEGUNDA JERUSALEN, SECTOR VISTA HERMOSA, DISTRITO DE ELIAS SOPLIN VARGAS - RIOJA - SAN MARTIN</v>
          </cell>
          <cell r="G807">
            <v>136527.74</v>
          </cell>
          <cell r="H807">
            <v>0.5429188341247656</v>
          </cell>
          <cell r="I807" t="str">
            <v>No</v>
          </cell>
          <cell r="J807" t="str">
            <v>Si</v>
          </cell>
          <cell r="K807" t="str">
            <v>Proyecto en ejecución</v>
          </cell>
          <cell r="L807">
            <v>-353905.26</v>
          </cell>
          <cell r="M807">
            <v>0</v>
          </cell>
          <cell r="N807">
            <v>1</v>
          </cell>
        </row>
        <row r="808">
          <cell r="E808">
            <v>172619</v>
          </cell>
          <cell r="F808" t="str">
            <v>AMPLIACION Y MEJORAMIENTO DE LA INFRAESTRUCTURA DEL ESTADIO IPD EN LA LOCALIDAD DE NUEVA CAJAMARCA, DISTRITO DE NUEVA CAJAMARCA - RIOJA - SAN MARTIN</v>
          </cell>
          <cell r="G808">
            <v>1692472.6500000004</v>
          </cell>
          <cell r="H808">
            <v>0.8292152250819819</v>
          </cell>
          <cell r="I808" t="str">
            <v>No</v>
          </cell>
          <cell r="J808" t="str">
            <v>Si</v>
          </cell>
          <cell r="K808" t="str">
            <v>Saldo pasó a continuidad</v>
          </cell>
          <cell r="L808">
            <v>1692473</v>
          </cell>
          <cell r="M808">
            <v>0</v>
          </cell>
          <cell r="N808">
            <v>0</v>
          </cell>
        </row>
        <row r="809">
          <cell r="E809">
            <v>314280</v>
          </cell>
          <cell r="F809" t="str">
            <v>MEJORAMIENTO DEL SISTEMA DE DRENAJE PLUVIAL Y ACCSESO PEATONAL DEL JR. ALFONSO UGARTE CUADRAS 01 AL 06, JR. SANTA ROSA CDRAS 03 AL 05 DE LA LOCALIDAD DE UCRANIA, DISTRITO DE NUEVA CAJAMARCA - RIOJA - SAN MARTIN</v>
          </cell>
          <cell r="G809">
            <v>34332.29999999999</v>
          </cell>
          <cell r="H809">
            <v>0.8740639198153805</v>
          </cell>
          <cell r="I809" t="str">
            <v>No</v>
          </cell>
          <cell r="J809" t="str">
            <v>Si</v>
          </cell>
          <cell r="K809" t="str">
            <v>Proyecto en ejecución</v>
          </cell>
          <cell r="L809">
            <v>34332.29999999999</v>
          </cell>
          <cell r="M809">
            <v>0</v>
          </cell>
          <cell r="N809">
            <v>1</v>
          </cell>
        </row>
        <row r="810">
          <cell r="E810">
            <v>316723</v>
          </cell>
          <cell r="F810" t="str">
            <v>CREACION DE LOSA DE RECREACIÓN MULTIUSOS EN EL BARRIO CENTRO DE LA LOCALIDAD DE NARANJOS, DISTRITO DE PARDO MIGUEL - RIOJA - SAN MARTIN</v>
          </cell>
          <cell r="G810">
            <v>91026</v>
          </cell>
          <cell r="H810">
            <v>0.8681006264155209</v>
          </cell>
          <cell r="I810" t="str">
            <v>No</v>
          </cell>
          <cell r="J810" t="str">
            <v>Si</v>
          </cell>
          <cell r="K810" t="str">
            <v>Proyecto en ejecución</v>
          </cell>
          <cell r="L810">
            <v>91026</v>
          </cell>
          <cell r="M810">
            <v>0</v>
          </cell>
          <cell r="N810">
            <v>1</v>
          </cell>
        </row>
        <row r="811">
          <cell r="E811">
            <v>322121</v>
          </cell>
          <cell r="F811" t="str">
            <v>CREACION DE UNA LOSA DEPORTIVA DE USOS MULTIPLES EN LA INSTITUCION EDUCATIVA N° 00109 DEL CASERIO YARINAL, DISTRITO DE PARDO MIGUEL - RIOJA - SAN MARTIN</v>
          </cell>
          <cell r="G811">
            <v>12594.449999999997</v>
          </cell>
          <cell r="H811">
            <v>0.8987750807845495</v>
          </cell>
          <cell r="I811" t="str">
            <v>No</v>
          </cell>
          <cell r="J811" t="str">
            <v>Si</v>
          </cell>
          <cell r="K811" t="str">
            <v>Proyecto en ejecución</v>
          </cell>
          <cell r="L811">
            <v>-12594.910000000003</v>
          </cell>
          <cell r="M811">
            <v>0</v>
          </cell>
          <cell r="N811">
            <v>1</v>
          </cell>
        </row>
        <row r="812">
          <cell r="E812">
            <v>219951</v>
          </cell>
          <cell r="F812" t="str">
            <v>MEJORAMIENTO DE LA COMPETITIVIDAD DE LA CADENA DE VALOR DE CAFÉS ESPECIALES  EN SIETE DISTRITOS DE LA , PROVINCIA DE RIOJA - SAN MARTIN</v>
          </cell>
          <cell r="G812">
            <v>151048.21999999997</v>
          </cell>
          <cell r="H812">
            <v>0.88494457012713</v>
          </cell>
          <cell r="I812" t="str">
            <v>No</v>
          </cell>
          <cell r="J812" t="str">
            <v>No</v>
          </cell>
          <cell r="K812" t="str">
            <v>Liquidado</v>
          </cell>
          <cell r="L812">
            <v>151048.21999999997</v>
          </cell>
          <cell r="M812">
            <v>0</v>
          </cell>
          <cell r="N812">
            <v>0</v>
          </cell>
        </row>
        <row r="813">
          <cell r="E813">
            <v>319198</v>
          </cell>
          <cell r="F813" t="str">
            <v>MEJORAMIENTO DEL SERVICIO DE TRANSITABILIDAD VEHICULAR Y PEATONAL DEL JR. VICTORIA VASQUEZ CUADRAS 02, 03 Y 04 EN LA LOCALIDAD DE MORALES, DISTRITO DE MORALES - SAN MARTIN - SAN MARTIN</v>
          </cell>
          <cell r="G813">
            <v>81624.29000000004</v>
          </cell>
          <cell r="H813">
            <v>0.8748926289697699</v>
          </cell>
          <cell r="I813" t="str">
            <v>No</v>
          </cell>
          <cell r="J813" t="str">
            <v>Si</v>
          </cell>
          <cell r="K813" t="str">
            <v>Proyecto en ejecución</v>
          </cell>
          <cell r="L813">
            <v>81624.29000000004</v>
          </cell>
          <cell r="M813">
            <v>0</v>
          </cell>
          <cell r="N813">
            <v>1</v>
          </cell>
        </row>
        <row r="814">
          <cell r="E814">
            <v>306364</v>
          </cell>
          <cell r="F814" t="str">
            <v>INSTALACION DEL SISTEMA ELECTRICO RURAL DE LA COMUNIDAD NATIVA DE SANTA SOFIA, DISTRITO DE PAPAPLAYA - SAN MARTIN - SAN MARTIN</v>
          </cell>
          <cell r="G814">
            <v>21425.600000000006</v>
          </cell>
          <cell r="H814">
            <v>0.7529466841011662</v>
          </cell>
          <cell r="I814" t="str">
            <v>No</v>
          </cell>
          <cell r="J814" t="str">
            <v>Si</v>
          </cell>
          <cell r="K814" t="str">
            <v>Proyecto en ejecución</v>
          </cell>
          <cell r="L814">
            <v>1425.6000000000058</v>
          </cell>
          <cell r="M814">
            <v>0</v>
          </cell>
          <cell r="N814">
            <v>1</v>
          </cell>
        </row>
        <row r="815">
          <cell r="E815">
            <v>175311</v>
          </cell>
          <cell r="F815" t="str">
            <v>AMPLIACION Y DESARROLLO DE CAPACIDADES PARA INCREMENTAR LA PRODUCTIVIDAD DEL CULTIVO DE CAFÉ ORGANICO, DISTRITO DE NUEVO PROGRESO - TOCACHE - SAN MARTIN</v>
          </cell>
          <cell r="G815">
            <v>338027.18999999994</v>
          </cell>
          <cell r="H815">
            <v>0.8942221825152693</v>
          </cell>
          <cell r="I815" t="str">
            <v>No</v>
          </cell>
          <cell r="J815" t="str">
            <v>Si</v>
          </cell>
          <cell r="K815" t="str">
            <v>Proyecto en ejecución</v>
          </cell>
          <cell r="L815">
            <v>338027.18999999994</v>
          </cell>
          <cell r="M815">
            <v>0</v>
          </cell>
          <cell r="N815">
            <v>1</v>
          </cell>
        </row>
        <row r="816">
          <cell r="E816">
            <v>298030</v>
          </cell>
          <cell r="F816" t="str">
            <v>AMPLIACION DE LOS SERVICIOS EDUCATIVOS DE LA INSTITUCIÓN EDUCATIVA Nº 0248 CASERIO LAS PALMERAS, DISTRITO DE NUEVO PROGRESO - TOCACHE - SAN MARTIN</v>
          </cell>
          <cell r="G816">
            <v>30722.72</v>
          </cell>
          <cell r="H816">
            <v>0.8434653220278291</v>
          </cell>
          <cell r="I816" t="str">
            <v>No</v>
          </cell>
          <cell r="J816" t="str">
            <v>Si</v>
          </cell>
          <cell r="K816" t="str">
            <v>Proyecto en ejecución</v>
          </cell>
          <cell r="L816">
            <v>30722.72</v>
          </cell>
          <cell r="M816">
            <v>0</v>
          </cell>
          <cell r="N816">
            <v>1</v>
          </cell>
        </row>
        <row r="817">
          <cell r="E817">
            <v>324591</v>
          </cell>
          <cell r="F817" t="str">
            <v>AMPLIACION DEL SISTEMA DE AGUA POTABLE E INSTALACIÓN DEL SISTEMA DE ALCANTARILLADO DEL BARRIO SAN MARTIN, DISTRITO DE NUEVO PROGRESO - TOCACHE - SAN MARTIN</v>
          </cell>
          <cell r="G817">
            <v>91913.58000000002</v>
          </cell>
          <cell r="H817">
            <v>0.6749794682084768</v>
          </cell>
          <cell r="I817" t="str">
            <v>No</v>
          </cell>
          <cell r="J817" t="str">
            <v>Si</v>
          </cell>
          <cell r="K817" t="str">
            <v>Proyecto en ejecución</v>
          </cell>
          <cell r="L817">
            <v>91913.58000000002</v>
          </cell>
          <cell r="M817">
            <v>0</v>
          </cell>
          <cell r="N817">
            <v>1</v>
          </cell>
        </row>
        <row r="818">
          <cell r="E818">
            <v>55448</v>
          </cell>
          <cell r="F818" t="str">
            <v>INSTALACION DEL SISTEMA DE AGUA POTABLE Y SISTEMA DE ALCANTARILLADO DE DESAGUE DEL  CENTRO POBLADO DE NUEVO HORIZONTE Y ANEXOS, DISTRITO POLVORA, PROVINCIA DE TOCACHE - SAN MARTIN</v>
          </cell>
          <cell r="G818">
            <v>1093514.1999999993</v>
          </cell>
          <cell r="H818">
            <v>0.8863088042424933</v>
          </cell>
          <cell r="I818" t="str">
            <v>No</v>
          </cell>
          <cell r="J818" t="str">
            <v>Si</v>
          </cell>
          <cell r="K818" t="str">
            <v>Proyecto en ejecución</v>
          </cell>
          <cell r="L818">
            <v>1093514.1999999993</v>
          </cell>
          <cell r="M818">
            <v>0</v>
          </cell>
          <cell r="N818">
            <v>1</v>
          </cell>
        </row>
        <row r="819">
          <cell r="E819">
            <v>317754</v>
          </cell>
          <cell r="F819" t="str">
            <v>MEJORAMIENTO DEL CAUCE DEL RIO LA FLORIDA EN LA LOCALIDAD DE LA FLORIDA, DISTRITO DE POLVORA - TOCACHE - SAN MARTIN</v>
          </cell>
          <cell r="G819">
            <v>20423.320000000007</v>
          </cell>
          <cell r="H819">
            <v>0.843325140309371</v>
          </cell>
          <cell r="I819" t="str">
            <v>No</v>
          </cell>
          <cell r="J819" t="str">
            <v>Si</v>
          </cell>
          <cell r="K819" t="str">
            <v>Proyecto en ejecución</v>
          </cell>
          <cell r="L819">
            <v>20423.320000000007</v>
          </cell>
          <cell r="M819">
            <v>0</v>
          </cell>
          <cell r="N819">
            <v>1</v>
          </cell>
        </row>
        <row r="820">
          <cell r="E820">
            <v>319781</v>
          </cell>
          <cell r="F820" t="str">
            <v>MEJORAMIENTO DEL CAMINO VECINAL SECTOR NUEVO HORIZONTE - SAN MIGUEL, DISTRITO DE POLVORA - TOCACHE - SAN MARTIN</v>
          </cell>
          <cell r="G820">
            <v>28485.78</v>
          </cell>
          <cell r="H820">
            <v>0.7626185</v>
          </cell>
          <cell r="I820" t="str">
            <v>No</v>
          </cell>
          <cell r="J820" t="str">
            <v>Si</v>
          </cell>
          <cell r="K820" t="str">
            <v>Proyecto en ejecución</v>
          </cell>
          <cell r="L820">
            <v>28485.78</v>
          </cell>
          <cell r="M820">
            <v>0</v>
          </cell>
          <cell r="N820">
            <v>1</v>
          </cell>
        </row>
        <row r="821">
          <cell r="E821">
            <v>311424</v>
          </cell>
          <cell r="F821" t="str">
            <v>REHABILITACION DE CALLES A NIVEL DE AFIRMADO EN EL AA.HH 28 DE JULIO Y 15 DE JULIO, DISTRITO DE TOCACHE , PROVINCIA DE TOCACHE - SAN MARTIN</v>
          </cell>
          <cell r="G821">
            <v>40361.090000000026</v>
          </cell>
          <cell r="H821">
            <v>0.8718126362966311</v>
          </cell>
          <cell r="I821" t="str">
            <v>No</v>
          </cell>
          <cell r="J821" t="str">
            <v>Si</v>
          </cell>
          <cell r="K821" t="str">
            <v>Proyecto en ejecución</v>
          </cell>
          <cell r="L821">
            <v>40361.090000000026</v>
          </cell>
          <cell r="M821">
            <v>0</v>
          </cell>
          <cell r="N821">
            <v>1</v>
          </cell>
        </row>
        <row r="822">
          <cell r="E822">
            <v>317022</v>
          </cell>
          <cell r="F822" t="str">
            <v> MEJORAMIENTO DE LAS CAPACIDADES VOCACIONALES DE LOS JOVENES DEL DISTRITO DE TOCACHE, PROVINCIA DE TOCACHE - SAN MARTIN</v>
          </cell>
          <cell r="G822">
            <v>15429.699999999997</v>
          </cell>
          <cell r="H822">
            <v>0.8767127118616982</v>
          </cell>
          <cell r="I822" t="str">
            <v>No</v>
          </cell>
          <cell r="J822" t="str">
            <v>Si</v>
          </cell>
          <cell r="K822" t="str">
            <v>Proyecto en ejecución</v>
          </cell>
          <cell r="L822">
            <v>15429.699999999997</v>
          </cell>
          <cell r="M822">
            <v>0</v>
          </cell>
          <cell r="N822">
            <v>1</v>
          </cell>
        </row>
        <row r="823">
          <cell r="E823">
            <v>292033</v>
          </cell>
          <cell r="F823" t="str">
            <v>MEJORAMIENTO DE LOCALES COMUNALES  DE ONCE LOCALIDADES, DISTRITO DE UCHIZA - TOCACHE - SAN MARTIN</v>
          </cell>
          <cell r="G823">
            <v>93655.87</v>
          </cell>
          <cell r="H823">
            <v>0.8925693395640052</v>
          </cell>
          <cell r="I823" t="str">
            <v>No</v>
          </cell>
          <cell r="J823" t="str">
            <v>Si</v>
          </cell>
          <cell r="K823" t="str">
            <v>Proyecto en ejecución</v>
          </cell>
          <cell r="L823">
            <v>93655.87</v>
          </cell>
          <cell r="M823">
            <v>0</v>
          </cell>
          <cell r="N823">
            <v>1</v>
          </cell>
        </row>
        <row r="824">
          <cell r="E824">
            <v>321551</v>
          </cell>
          <cell r="F824" t="str">
            <v>REHABILITACION DEL CAMINO VECINAL EL PORVENIR KM 09 - UNION CADENA - EMP. SANTA LUCIA, DISTRITO DE UCHIZA - TOCACHE - SAN MARTIN</v>
          </cell>
          <cell r="G824">
            <v>12811.310000000012</v>
          </cell>
          <cell r="H824">
            <v>0.8596694716027874</v>
          </cell>
          <cell r="I824" t="str">
            <v>No</v>
          </cell>
          <cell r="J824" t="str">
            <v>Si</v>
          </cell>
          <cell r="K824" t="str">
            <v>Proyecto en ejecución</v>
          </cell>
          <cell r="L824">
            <v>12811.310000000012</v>
          </cell>
          <cell r="M824">
            <v>0</v>
          </cell>
          <cell r="N824">
            <v>1</v>
          </cell>
        </row>
        <row r="825">
          <cell r="E825">
            <v>322626</v>
          </cell>
          <cell r="F825" t="str">
            <v>CONSTRUCCION DE PONTON SOBRE LA QUEBRADA IPSHUMA EN EL JR. FEDERICO VILLAREAL DEL SECTOR EL BOSQUE EN LA LOCALIDAD DE UCHIZA, DISTRITO DE UCHIZA - TOCACHE - SAN MARTIN</v>
          </cell>
          <cell r="G825">
            <v>26225.25</v>
          </cell>
          <cell r="H825">
            <v>0.8211159597489167</v>
          </cell>
          <cell r="I825" t="str">
            <v>No</v>
          </cell>
          <cell r="J825" t="str">
            <v>Si</v>
          </cell>
          <cell r="K825" t="str">
            <v>Proyecto en ejecución</v>
          </cell>
          <cell r="L825">
            <v>26225.25</v>
          </cell>
          <cell r="M825">
            <v>0</v>
          </cell>
          <cell r="N825">
            <v>1</v>
          </cell>
        </row>
        <row r="826">
          <cell r="E826" t="str">
            <v> </v>
          </cell>
          <cell r="F826" t="str">
            <v>REHABILITACION DE LA INFRAESTRUCTURA VIAL DE 05 CALLES DE LA CIUDAD DE UCHIZA, DISTRITO DE UCHIZA - TOCACHE - SAN MARTIN</v>
          </cell>
          <cell r="G826">
            <v>12312.740000000005</v>
          </cell>
          <cell r="H826">
            <v>0.8361014618998734</v>
          </cell>
          <cell r="I826" t="str">
            <v>No</v>
          </cell>
          <cell r="J826" t="str">
            <v>Si</v>
          </cell>
          <cell r="K826" t="str">
            <v>Proyecto en ejecución</v>
          </cell>
          <cell r="L826">
            <v>12312.740000000005</v>
          </cell>
          <cell r="M826">
            <v>0</v>
          </cell>
          <cell r="N826">
            <v>1</v>
          </cell>
        </row>
        <row r="827">
          <cell r="E827">
            <v>149155</v>
          </cell>
          <cell r="F827" t="str">
            <v>MEJORAMIENTO DE LA CALLE LIMA CUADRA 11 - JR. RIVAS ARAOS CUADRAS 6,7,8,9,10,11,12,13 - CALLE TENIENTE MEJÍA CUADRAS 12,13,14,15,16, VILLA ATALAYA, PROVINCIA DE ATALAYA - UCAYALI</v>
          </cell>
          <cell r="G827">
            <v>6734762.720000001</v>
          </cell>
          <cell r="H827">
            <v>0.5087013189006818</v>
          </cell>
          <cell r="I827" t="str">
            <v>Si</v>
          </cell>
          <cell r="J827" t="str">
            <v>No</v>
          </cell>
          <cell r="K827" t="str">
            <v>PIP desfinanciado</v>
          </cell>
          <cell r="L827">
            <v>6734761.720000001</v>
          </cell>
          <cell r="M827">
            <v>0</v>
          </cell>
          <cell r="N827">
            <v>0</v>
          </cell>
        </row>
        <row r="828">
          <cell r="E828">
            <v>150913</v>
          </cell>
          <cell r="F828" t="str">
            <v>MEJORAMIENTO DEL JR. PADRE PASCUAL ALEGRE CUADRAS 6,7,8,9, PROLONGACION LAS CAOBAS CUADRAS 16,17, JR. TUPAC AMARU CUADRAS 10,11, PROLONGACION CALLE LAS MOHENAS CUADRAS 18,19,20,21 - VILLA ATALAYA,, PROVINCIA DE ATALAYA - UCAYALI</v>
          </cell>
          <cell r="G828">
            <v>2816924.08</v>
          </cell>
          <cell r="H828">
            <v>0.616972929447483</v>
          </cell>
          <cell r="I828" t="str">
            <v>Si</v>
          </cell>
          <cell r="J828" t="str">
            <v>Si</v>
          </cell>
          <cell r="K828" t="str">
            <v>PIP continuidad, en proceso de ejecución </v>
          </cell>
          <cell r="L828">
            <v>2816924.08</v>
          </cell>
          <cell r="M828">
            <v>0</v>
          </cell>
          <cell r="N828">
            <v>1</v>
          </cell>
        </row>
        <row r="829">
          <cell r="E829">
            <v>252390</v>
          </cell>
          <cell r="F829" t="str">
            <v>MEJORAMIENTO DEL PASAJE FITZCARRALD CUADRA 1 Y 2, JR. BUENOS AIRES CUADRAS 1, 2, 3 Y 4, JR. RAYMONDI CUADRAS 2, 3, 4 Y 5, JR. OCOPA CUADRA 2 Y 3, CA. RIMAC CUADRA 1, JR. UCAYALI CUADRA 1 Y 2 Y JR.VARGAS HERNANDEZ CUADRA 1 EN LA CIUDAD DE ATALAYA, PROVINCIA DE ATALAYA - UCAYALI</v>
          </cell>
          <cell r="G829">
            <v>487907.98999999976</v>
          </cell>
          <cell r="H829">
            <v>0.887499234222203</v>
          </cell>
          <cell r="I829" t="str">
            <v>No</v>
          </cell>
          <cell r="J829" t="str">
            <v>No</v>
          </cell>
          <cell r="K829" t="str">
            <v>PIP desfinanciado</v>
          </cell>
          <cell r="L829">
            <v>2052944.1999999993</v>
          </cell>
          <cell r="M829">
            <v>0</v>
          </cell>
          <cell r="N829">
            <v>0</v>
          </cell>
        </row>
        <row r="830">
          <cell r="E830">
            <v>259408</v>
          </cell>
          <cell r="F830" t="str">
            <v>CONSTRUCCION DE PUENTE DE CONCRETO EN LA QUEBRADA PURUS, ENTRE EL BARRIO SR. DE LOS MILAGROS Y EL BARRIO MALDONADILLO, CPM MALDONADILLO, DISTRITO DE RAYMONDI, PROVINCIA DE ATALAYA - UCAYALI</v>
          </cell>
          <cell r="G830">
            <v>147911.1000000001</v>
          </cell>
          <cell r="H830">
            <v>0.8673193823959183</v>
          </cell>
          <cell r="I830" t="str">
            <v>No</v>
          </cell>
          <cell r="J830" t="str">
            <v>Si</v>
          </cell>
          <cell r="K830" t="str">
            <v>PIP continuidad, en proceso de ejecución </v>
          </cell>
          <cell r="L830">
            <v>2063520.6300000004</v>
          </cell>
          <cell r="M830">
            <v>0</v>
          </cell>
          <cell r="N830">
            <v>1</v>
          </cell>
        </row>
        <row r="831">
          <cell r="E831">
            <v>266791</v>
          </cell>
          <cell r="F831" t="str">
            <v>AMPLIACION DEL SERVICIO DE PROTECCION CONTRA INUNDACIONES EN LA CIUDAD DE ATALAYA, MARGEN IZQUIERDA DEL RIO TAMBO PROGRESIVA KM 00.+200-0+000 Y QUEBRADA CAMPO PLATA PROGRESIVA KM 00+200-0+000, DISTRITO DE RAYMONDI, PROVINCIA DE ATALAYA - UCAYALI</v>
          </cell>
          <cell r="G831">
            <v>1283652.1600000001</v>
          </cell>
          <cell r="H831">
            <v>0.6012164225268887</v>
          </cell>
          <cell r="I831" t="str">
            <v>Si</v>
          </cell>
          <cell r="J831" t="str">
            <v>Si</v>
          </cell>
          <cell r="K831" t="str">
            <v>PIP continuidad, en proceso de ejecución </v>
          </cell>
          <cell r="L831">
            <v>3609761.05</v>
          </cell>
          <cell r="M831">
            <v>0</v>
          </cell>
          <cell r="N831">
            <v>1</v>
          </cell>
        </row>
        <row r="832">
          <cell r="E832">
            <v>294126</v>
          </cell>
          <cell r="F832" t="str">
            <v>MEJORAMIENTO DE LA INFRAESTRUCTURA Y EQUIPAMIENTO DE LOS SERVICIOS ALIMENTARIOS DE LAS II.EE. DEL DISTRITO DE RAIMONDI, EN EL MARCO DEL PROGRAMA QALIWARMA, PROVINCIA DE ATALAYA - UCAYALI</v>
          </cell>
          <cell r="G832">
            <v>761701.2599999998</v>
          </cell>
          <cell r="H832">
            <v>0.7250010669413846</v>
          </cell>
          <cell r="I832" t="str">
            <v>No</v>
          </cell>
          <cell r="J832" t="str">
            <v>Si</v>
          </cell>
          <cell r="K832" t="str">
            <v>PIP en Continuidad, proceso de ejecución se realizó modificacion en la fase de inversión</v>
          </cell>
          <cell r="L832">
            <v>1956454.6899999995</v>
          </cell>
          <cell r="M832">
            <v>0</v>
          </cell>
          <cell r="N832">
            <v>1</v>
          </cell>
        </row>
        <row r="833">
          <cell r="E833">
            <v>301689</v>
          </cell>
          <cell r="F833" t="str">
            <v>CONSTRUCCION DE ALCANTARILLA EN LA CALLE MIGUEL GRAU - CUADRA 15, CIUDAD ATALAYA, DISTRITO RAYMONDI, PROVINCIA DE ATALAYA - UCAYALI</v>
          </cell>
          <cell r="G833">
            <v>22082.860000000015</v>
          </cell>
          <cell r="H833">
            <v>0.8735245945908641</v>
          </cell>
          <cell r="I833" t="str">
            <v>No</v>
          </cell>
          <cell r="J833" t="str">
            <v>No</v>
          </cell>
          <cell r="K833" t="str">
            <v>PIP en proceso de liquidación y cierre, desfinanciado</v>
          </cell>
          <cell r="L833">
            <v>1819807.9699999997</v>
          </cell>
          <cell r="M833">
            <v>0</v>
          </cell>
          <cell r="N833">
            <v>0</v>
          </cell>
        </row>
        <row r="834">
          <cell r="E834">
            <v>309695</v>
          </cell>
          <cell r="F834" t="str">
            <v>MEJORAMIENTO DEL  SERVICIO EDUCATIVO EN LA I.E. N° 65138-B, DE LA CC.NN. QUITERIAVO, DISTRITO DE RAIMONDI, PROVINCIA DE ATALAYA - UCAYALI</v>
          </cell>
          <cell r="G834">
            <v>42701.59999999998</v>
          </cell>
          <cell r="H834">
            <v>0.8690667859473635</v>
          </cell>
          <cell r="I834" t="str">
            <v>Si</v>
          </cell>
          <cell r="J834" t="str">
            <v>SI</v>
          </cell>
          <cell r="K834" t="str">
            <v>PIP continuidad, en proceso de ejecución </v>
          </cell>
          <cell r="L834">
            <v>1630466.1600000001</v>
          </cell>
          <cell r="M834">
            <v>0</v>
          </cell>
          <cell r="N834">
            <v>1</v>
          </cell>
        </row>
        <row r="835">
          <cell r="E835">
            <v>309908</v>
          </cell>
          <cell r="F835" t="str">
            <v>INSTALACION E IMPLEMENTACIÓN DE LOCAL COMUNAL DE USOS MULTIPLES EN LA COMUNIDAD NATIVA  MAJONTONI, DISTRITO DE RAIMONDI, PROVINCIA DE ATALAYA - UCAYALI</v>
          </cell>
          <cell r="G835">
            <v>54965.26999999996</v>
          </cell>
          <cell r="H835">
            <v>0.8662543318394642</v>
          </cell>
          <cell r="I835" t="str">
            <v>No</v>
          </cell>
          <cell r="J835" t="str">
            <v>No</v>
          </cell>
          <cell r="K835" t="str">
            <v>PIP continuidad, en proceso de ejecución</v>
          </cell>
          <cell r="L835">
            <v>1298927.73</v>
          </cell>
          <cell r="M835">
            <v>0</v>
          </cell>
          <cell r="N835">
            <v>0</v>
          </cell>
        </row>
        <row r="836">
          <cell r="E836">
            <v>310278</v>
          </cell>
          <cell r="F836" t="str">
            <v>INSTALACION E IMPLEMENTACIÓN DEL LOCAL COMUNAL DE USOS MULTIPLES EN EL CASERIO MAPALCA, DISTRITO DE RAIMONDI, PROVINCIA DE ATALAYA - UCAYALI</v>
          </cell>
          <cell r="G836">
            <v>57877.27000000002</v>
          </cell>
          <cell r="H836">
            <v>0.865938448947727</v>
          </cell>
          <cell r="I836" t="str">
            <v>No</v>
          </cell>
          <cell r="J836" t="str">
            <v>No</v>
          </cell>
          <cell r="K836" t="str">
            <v>PIP continuidad, en proceso de ejecución </v>
          </cell>
          <cell r="L836">
            <v>1266416.0600000005</v>
          </cell>
          <cell r="M836">
            <v>0</v>
          </cell>
          <cell r="N836">
            <v>0</v>
          </cell>
        </row>
        <row r="837">
          <cell r="E837">
            <v>310311</v>
          </cell>
          <cell r="F837" t="str">
            <v>INSTALACION E IMPLEMENTACIÓN DE LOCAL COMUNAL DE USOS MULTIPLES EN LA COMUNIDAD NATIVA  BAJO CHENCORENI, DISTRITO DE RAIMONDI, PROVINCIA DE ATALAYA - UCAYALI</v>
          </cell>
          <cell r="G837">
            <v>58162.78999999998</v>
          </cell>
          <cell r="H837">
            <v>0.865804176847675</v>
          </cell>
          <cell r="I837" t="str">
            <v>No</v>
          </cell>
          <cell r="J837" t="str">
            <v>No</v>
          </cell>
          <cell r="K837" t="str">
            <v>PIP continuidad, en proceso de ejecución </v>
          </cell>
          <cell r="L837">
            <v>874283.8799999999</v>
          </cell>
          <cell r="M837">
            <v>0</v>
          </cell>
          <cell r="N837">
            <v>0</v>
          </cell>
        </row>
        <row r="838">
          <cell r="E838">
            <v>311515</v>
          </cell>
          <cell r="F838" t="str">
            <v>INSTALACION E IMPLEMENTACION DE LOCAL COMUNAL DE USOS MULTIPLES EN LA CC.NN. SANTA ROSA DE LAULATE, DISTRITO DE RAYMONDI, PROVINCIA DE ATALAYA - UCAYALI</v>
          </cell>
          <cell r="G838">
            <v>148120.69</v>
          </cell>
          <cell r="H838">
            <v>0.6842805012720695</v>
          </cell>
          <cell r="I838" t="str">
            <v>SI</v>
          </cell>
          <cell r="J838" t="str">
            <v>SI</v>
          </cell>
          <cell r="K838" t="str">
            <v>PIP continuidad, en proceso de ejecución </v>
          </cell>
          <cell r="L838">
            <v>1037720.7999999998</v>
          </cell>
          <cell r="M838">
            <v>0</v>
          </cell>
          <cell r="N838">
            <v>1</v>
          </cell>
        </row>
        <row r="839">
          <cell r="E839">
            <v>311639</v>
          </cell>
          <cell r="F839" t="str">
            <v>INSTALACION E IMPLEMENTACION DE LOCAL COMUNAL DE USOS MULTIPLES DEL CASERIO SAN PEDRO DE LAGARTO, DISTRITO DE RAYMONDI, PROVINCIA DE ATALAYA - UCAYALI</v>
          </cell>
          <cell r="G839">
            <v>183975.77</v>
          </cell>
          <cell r="H839">
            <v>0.5845579685930526</v>
          </cell>
          <cell r="I839" t="str">
            <v>No</v>
          </cell>
          <cell r="J839" t="str">
            <v>SI</v>
          </cell>
          <cell r="K839" t="str">
            <v>PIP continuidad, en proceso de ejecución </v>
          </cell>
          <cell r="L839">
            <v>761701.2599999998</v>
          </cell>
          <cell r="M839">
            <v>0</v>
          </cell>
          <cell r="N839">
            <v>1</v>
          </cell>
        </row>
        <row r="840">
          <cell r="E840">
            <v>181503</v>
          </cell>
          <cell r="F840" t="str">
            <v>FORTALECIMIENTO DE LAS CAPACIDADES CULTURALES E IMPLEMENTACION CON EQUIPOS Y MODULOS EDUCATIVOS A LAS I.E DE LA, PROVINCIA DE ATALAYA - UCAYALI</v>
          </cell>
          <cell r="G840">
            <v>1956454.6899999995</v>
          </cell>
          <cell r="H840">
            <v>0.7352219351846343</v>
          </cell>
          <cell r="I840" t="str">
            <v>No</v>
          </cell>
          <cell r="J840" t="str">
            <v>SI</v>
          </cell>
          <cell r="K840" t="str">
            <v>PIP continuidad, en proceso de ejecución </v>
          </cell>
          <cell r="L840">
            <v>759393.3700000001</v>
          </cell>
          <cell r="M840">
            <v>0</v>
          </cell>
          <cell r="N840">
            <v>1</v>
          </cell>
        </row>
        <row r="841">
          <cell r="E841">
            <v>208678</v>
          </cell>
          <cell r="F841" t="str">
            <v>INSTALACION DE DEFENSA RIBEREÑA DEL CAÑO NATURAL DE LA AV. SHELL-PUENTE RISO BARRIO NUEVO SAN JUAN , DISTRITO DE SEPAHUA - ATALAYA - UCAYALI</v>
          </cell>
          <cell r="G841">
            <v>104343.54999999999</v>
          </cell>
          <cell r="H841">
            <v>0.7950773053107187</v>
          </cell>
          <cell r="I841" t="str">
            <v>No</v>
          </cell>
          <cell r="J841" t="str">
            <v>SI</v>
          </cell>
          <cell r="K841" t="str">
            <v>PIP continuidad, en proceso de ejecución </v>
          </cell>
          <cell r="L841">
            <v>742596.8600000003</v>
          </cell>
          <cell r="M841">
            <v>0</v>
          </cell>
          <cell r="N841">
            <v>1</v>
          </cell>
        </row>
        <row r="842">
          <cell r="E842">
            <v>244852</v>
          </cell>
          <cell r="F842" t="str">
            <v>MEJORAMIENTO A NIVEL DE AFIRMADO DE LAS VIAS DEL CENTRO URBANO DE VILLA SEPAHUA, DISTRITO DE SEPAHUA - ATALAYA - UCAYALI</v>
          </cell>
          <cell r="G842">
            <v>605236.1100000001</v>
          </cell>
          <cell r="H842">
            <v>0.6745550017573089</v>
          </cell>
          <cell r="I842" t="str">
            <v>No</v>
          </cell>
          <cell r="J842" t="str">
            <v>SI</v>
          </cell>
          <cell r="K842" t="str">
            <v>PIP continuidad, en proceso de ejecución </v>
          </cell>
          <cell r="L842">
            <v>733124.92</v>
          </cell>
          <cell r="M842">
            <v>0</v>
          </cell>
          <cell r="N842">
            <v>1</v>
          </cell>
        </row>
        <row r="843">
          <cell r="E843">
            <v>256555</v>
          </cell>
          <cell r="F843" t="str">
            <v>MEJORAMIENTO DEL SERVICIO EDUCATIVO PARA LOGROS BASICOS DE APRENDIZAJES EN ALUMNOS DE EDUCACION BASICA REGULAR EN EL, DISTRITO DE SEPAHUA - ATALAYA - UCAYALI</v>
          </cell>
          <cell r="G843">
            <v>1797952.4699999997</v>
          </cell>
          <cell r="H843">
            <v>0.518870397821182</v>
          </cell>
          <cell r="I843" t="str">
            <v>No</v>
          </cell>
          <cell r="J843" t="str">
            <v>SI</v>
          </cell>
          <cell r="K843" t="str">
            <v>PIP culminado en liquidación y cierre</v>
          </cell>
          <cell r="L843">
            <v>669400.4100000001</v>
          </cell>
          <cell r="M843">
            <v>0</v>
          </cell>
          <cell r="N843">
            <v>0</v>
          </cell>
        </row>
        <row r="844">
          <cell r="E844">
            <v>280331</v>
          </cell>
          <cell r="F844" t="str">
            <v>INSTALACION E IMPLEMENTACION DE LA I.E PRIMARIA N° 64830 DEL CASERIO NUEVO PROGRESO DEL RIO MISHAHUA, DISTRITO DE SEPAHUA - ATALAYA - UCAYALI</v>
          </cell>
          <cell r="G844">
            <v>63224.899999999994</v>
          </cell>
          <cell r="H844">
            <v>0.7621893613601655</v>
          </cell>
          <cell r="I844" t="str">
            <v>No</v>
          </cell>
          <cell r="J844" t="str">
            <v>SI</v>
          </cell>
          <cell r="K844" t="str">
            <v>PIP continuidad, en proceso de ejecución </v>
          </cell>
          <cell r="L844">
            <v>662750.12</v>
          </cell>
          <cell r="M844">
            <v>0</v>
          </cell>
          <cell r="N844">
            <v>1</v>
          </cell>
        </row>
        <row r="845">
          <cell r="E845">
            <v>303690</v>
          </cell>
          <cell r="F845" t="str">
            <v>RECUPERACION DEL SISTEMA OPERATIVO DE LA PLANTA DE TRATAMIENTO DE AGUA POTABLE DE VILLA SEPAHUA, DISTRITO DE SEPAHUA - ATALAYA - UCAYALI</v>
          </cell>
          <cell r="G845">
            <v>662750.12</v>
          </cell>
          <cell r="H845">
            <v>0.5258002231582672</v>
          </cell>
          <cell r="I845" t="str">
            <v>No</v>
          </cell>
          <cell r="J845" t="str">
            <v>SI</v>
          </cell>
          <cell r="K845" t="str">
            <v>PIP continuidad, en proceso de ejecución </v>
          </cell>
          <cell r="L845">
            <v>647245.6599999999</v>
          </cell>
          <cell r="M845">
            <v>0</v>
          </cell>
          <cell r="N845">
            <v>1</v>
          </cell>
        </row>
        <row r="846">
          <cell r="E846">
            <v>247988</v>
          </cell>
          <cell r="F846" t="str">
            <v>MEJORAMIENTO DEL SERVICIO DE EDUCACIÓN PRIMARIA EN LA I.E. N 64170  Y EDUCACIÓN SECUNDARIA EN LA I.E. NUEVA ITALIA EN EL C.P. NUEVO ITALIA, DISTRITO DE TAHUANIA - ATALAYA - UCAYALI</v>
          </cell>
          <cell r="G846">
            <v>1037720.7999999998</v>
          </cell>
          <cell r="H846">
            <v>0.8320246896645503</v>
          </cell>
          <cell r="I846" t="str">
            <v>No</v>
          </cell>
          <cell r="J846" t="str">
            <v>SI</v>
          </cell>
          <cell r="K846" t="str">
            <v>PIP continuidad, en proceso de ejecución </v>
          </cell>
          <cell r="L846">
            <v>605236.1100000001</v>
          </cell>
          <cell r="M846">
            <v>0</v>
          </cell>
          <cell r="N846">
            <v>1</v>
          </cell>
        </row>
        <row r="847">
          <cell r="E847">
            <v>254590</v>
          </cell>
          <cell r="F847" t="str">
            <v>INSTALACION DEL SERVICIO DE AGUA POTABLE EN LA CCNN ALTO COHENGUA, DISTRITO DE TAHUANIA - ATALAYA - UCAYALI</v>
          </cell>
          <cell r="G847">
            <v>52658.45000000001</v>
          </cell>
          <cell r="H847">
            <v>0.7913918684010781</v>
          </cell>
          <cell r="I847" t="str">
            <v>No</v>
          </cell>
          <cell r="J847" t="str">
            <v>SI</v>
          </cell>
          <cell r="K847" t="str">
            <v>PIP continuidad, en proceso de ejecución, modificación en la fase de inversión</v>
          </cell>
          <cell r="L847">
            <v>551894.52</v>
          </cell>
          <cell r="M847">
            <v>0</v>
          </cell>
          <cell r="N847">
            <v>1</v>
          </cell>
        </row>
        <row r="848">
          <cell r="E848">
            <v>269351</v>
          </cell>
          <cell r="F848" t="str">
            <v>MEJORAMIENTO DEL SERVICIO DE EDUCACIÓN PRIMARIA EN LA I.E. N 64172-B  Y EDUCACIÓN SECUNDARIA EN LA I.E. SEMPAYA-B EN LA CC.NN. SEMPAYA, DISTRITO DE TAHUANIA - ATALAYA - UCAYALI</v>
          </cell>
          <cell r="G848">
            <v>669400.4100000001</v>
          </cell>
          <cell r="H848">
            <v>0.8738006801848841</v>
          </cell>
          <cell r="I848" t="str">
            <v>No</v>
          </cell>
          <cell r="J848" t="str">
            <v>SI</v>
          </cell>
          <cell r="K848" t="str">
            <v>PIP culminado en proceso de liquidación y cierre</v>
          </cell>
          <cell r="L848">
            <v>548950.3700000001</v>
          </cell>
          <cell r="M848">
            <v>0</v>
          </cell>
          <cell r="N848">
            <v>0</v>
          </cell>
        </row>
        <row r="849">
          <cell r="E849">
            <v>304242</v>
          </cell>
          <cell r="F849" t="str">
            <v>MEJORAMIENTO Y AMPLIACIÓN DE LOS SISTEMAS ELECTRICOS RURAL DE LAS LOCALIDADES DE NUEVA ITALIA Y SAN JOSE, DISTRITO DE TAHUANIA - ATALAYA - UCAYALI</v>
          </cell>
          <cell r="G849">
            <v>381546.44999999995</v>
          </cell>
          <cell r="H849">
            <v>0.7734607113272788</v>
          </cell>
          <cell r="I849" t="str">
            <v>No</v>
          </cell>
          <cell r="J849" t="str">
            <v>SI</v>
          </cell>
          <cell r="K849" t="str">
            <v>PIP continuidad, en proceso de ejecución, </v>
          </cell>
          <cell r="L849">
            <v>492923.98</v>
          </cell>
          <cell r="M849">
            <v>0</v>
          </cell>
          <cell r="N849">
            <v>1</v>
          </cell>
        </row>
        <row r="850">
          <cell r="E850">
            <v>313381</v>
          </cell>
          <cell r="F850" t="str">
            <v>AMPLIACION DE LA CAPACIDAD TECNICA Y OPERATIVA DE LA MDT, DISTRITO DE TAHUANIA - ATALAYA - UCAYALI</v>
          </cell>
          <cell r="G850">
            <v>362438.1599999999</v>
          </cell>
          <cell r="H850">
            <v>0.7782478406831989</v>
          </cell>
          <cell r="I850" t="str">
            <v>No</v>
          </cell>
          <cell r="J850" t="str">
            <v>SI</v>
          </cell>
          <cell r="K850" t="str">
            <v>PIP culminado en proceso de liquidación y cierre</v>
          </cell>
          <cell r="L850">
            <v>487907.98999999976</v>
          </cell>
          <cell r="M850">
            <v>0</v>
          </cell>
          <cell r="N850">
            <v>0</v>
          </cell>
        </row>
        <row r="851">
          <cell r="E851">
            <v>316194</v>
          </cell>
          <cell r="F851" t="str">
            <v>RECUPERACION DE CAPACIDADES PARA LA GESTION DE RECURSOS HIDRICOS EN EL AMBITO DISTRITAL DE TAHUANIA, DISTRITO DE TAHUANIA - ATALAYA - UCAYALI</v>
          </cell>
          <cell r="G851">
            <v>463446</v>
          </cell>
          <cell r="H851">
            <v>0.6981105183645754</v>
          </cell>
          <cell r="I851" t="str">
            <v>No</v>
          </cell>
          <cell r="J851" t="str">
            <v>SI</v>
          </cell>
          <cell r="K851" t="str">
            <v>PIP culminado en proceso de liquidación y cierre</v>
          </cell>
          <cell r="L851">
            <v>469397.3999999999</v>
          </cell>
          <cell r="M851">
            <v>0</v>
          </cell>
          <cell r="N851">
            <v>0</v>
          </cell>
        </row>
        <row r="852">
          <cell r="E852">
            <v>341137</v>
          </cell>
          <cell r="F852" t="str">
            <v>MEJORAMIENTO DE LAS CAPACIDADES CULTURALES PARA DISMINUIR LA DESNUTRICION CRONICA EN LA LOCALIDAD DE BOLOGNESI, DISTRITO DE TAHUANIA - ATALAYA - UCAYALI</v>
          </cell>
          <cell r="G852">
            <v>76268.1</v>
          </cell>
          <cell r="H852">
            <v>0.7276139285714286</v>
          </cell>
          <cell r="I852" t="str">
            <v>No</v>
          </cell>
          <cell r="J852" t="str">
            <v>SI</v>
          </cell>
          <cell r="K852" t="str">
            <v>PIP culminado en proceso de liquidacion y cierre</v>
          </cell>
          <cell r="L852">
            <v>465118.2999999998</v>
          </cell>
          <cell r="M852">
            <v>0</v>
          </cell>
          <cell r="N852">
            <v>0</v>
          </cell>
        </row>
        <row r="853">
          <cell r="E853">
            <v>236531</v>
          </cell>
          <cell r="F853" t="str">
            <v>INSTALACION DE COCINAS MEJORADAS EN LAS COMUNIDADES NATIVAS DEL , DISTRITO DE YURUA - ATALAYA - UCAYALI</v>
          </cell>
          <cell r="G853">
            <v>177365.09000000008</v>
          </cell>
          <cell r="H853">
            <v>0.8673319431711712</v>
          </cell>
          <cell r="I853" t="str">
            <v>No</v>
          </cell>
          <cell r="J853" t="str">
            <v>SI</v>
          </cell>
          <cell r="K853" t="str">
            <v>PIP continuidad, en proceso de ejecución </v>
          </cell>
          <cell r="L853">
            <v>463446</v>
          </cell>
          <cell r="M853">
            <v>0</v>
          </cell>
          <cell r="N853">
            <v>1</v>
          </cell>
        </row>
        <row r="854">
          <cell r="E854">
            <v>331140</v>
          </cell>
          <cell r="F854" t="str">
            <v>MEJORAMIENTO DEL SERVICIO DE RECOLECCION DE RESIDUOS SOLIDOS DOMICILIARIOS EN LA LOCALIDAD DE BREU, DISTRITO DE YURUA - ATALAYA - UCAYALI</v>
          </cell>
          <cell r="G854">
            <v>33055</v>
          </cell>
          <cell r="H854">
            <v>0.8894998997125092</v>
          </cell>
          <cell r="I854" t="str">
            <v>No</v>
          </cell>
          <cell r="J854" t="str">
            <v>SI</v>
          </cell>
          <cell r="K854" t="str">
            <v>PIP continuidad, en proceso de ejecución </v>
          </cell>
          <cell r="L854">
            <v>381546.44999999995</v>
          </cell>
          <cell r="M854">
            <v>0</v>
          </cell>
          <cell r="N854">
            <v>1</v>
          </cell>
        </row>
        <row r="855">
          <cell r="E855">
            <v>168983</v>
          </cell>
          <cell r="F855" t="str">
            <v>MEJORAMIENTO DE LOS JR. NAPO CUADRAS 1-2, JR. PUTUMAYO CUADRAS 1-2 Y JR. MORONA CDRA 1, JR. MARAÑON CDRA 1 Y JR. HUALLAGA CDRA 1, DISTRITO DE CALLERIA, PROVINCIA DE CORONEL PORTILLO - UCAYALI</v>
          </cell>
          <cell r="G855">
            <v>465118.2999999998</v>
          </cell>
          <cell r="H855">
            <v>0.854897724765422</v>
          </cell>
          <cell r="I855" t="str">
            <v>No</v>
          </cell>
          <cell r="J855" t="str">
            <v>SI</v>
          </cell>
          <cell r="K855" t="str">
            <v>PIP en proceso de liquidación y cierre</v>
          </cell>
          <cell r="L855">
            <v>375268.8799999999</v>
          </cell>
          <cell r="M855">
            <v>0</v>
          </cell>
          <cell r="N855">
            <v>0</v>
          </cell>
        </row>
        <row r="856">
          <cell r="E856">
            <v>185968</v>
          </cell>
          <cell r="F856" t="str">
            <v>INSTALACION DEL SISTEMA DE ABASTECIMIENTO DE AGUA POTABLE Y LETRINAS SANITARIAS EN EL CASERIO NUEVO SAN MARTIN, DISTRITO DE CALLERIA, PROVINCIA DE CORONEL PORTILLO - UCAYALI</v>
          </cell>
          <cell r="G856">
            <v>44043.59999999998</v>
          </cell>
          <cell r="H856">
            <v>0.8447874355479118</v>
          </cell>
          <cell r="I856" t="str">
            <v>No</v>
          </cell>
          <cell r="J856" t="str">
            <v>SI</v>
          </cell>
          <cell r="K856" t="str">
            <v>PIP  en proceso de ejecución </v>
          </cell>
          <cell r="L856">
            <v>362438.1599999999</v>
          </cell>
          <cell r="M856">
            <v>0</v>
          </cell>
          <cell r="N856">
            <v>1</v>
          </cell>
        </row>
        <row r="857">
          <cell r="E857">
            <v>187505</v>
          </cell>
          <cell r="F857" t="str">
            <v>MEJORAMIENTO DEL SISTEMA DE ABASTECIMIENTO DE AGUA POTABLE EN EL CASERIO PUERTO CARIDAD, DISTRITO DE CALLERIA, PROVINCIA DE CORONEL PORTILLO - UCAYALI</v>
          </cell>
          <cell r="G857">
            <v>45295.72999999998</v>
          </cell>
          <cell r="H857">
            <v>0.8735620514623607</v>
          </cell>
          <cell r="I857" t="str">
            <v>No</v>
          </cell>
          <cell r="J857" t="str">
            <v>SI</v>
          </cell>
          <cell r="K857" t="str">
            <v>PIP en proceso de liquidación y cierre</v>
          </cell>
          <cell r="L857">
            <v>332006.14000000013</v>
          </cell>
          <cell r="M857">
            <v>0</v>
          </cell>
          <cell r="N857">
            <v>0</v>
          </cell>
        </row>
        <row r="858">
          <cell r="E858">
            <v>189705</v>
          </cell>
          <cell r="F858" t="str">
            <v>INSTALACION DE LA ELECTRIFICACION RURAL EN EL CASERIO TACSHITEA, DISTRITO DE CALLERIA, PROVINCIA DE CORONEL PORTILLO - UCAYALI</v>
          </cell>
          <cell r="G858">
            <v>48881.630000000005</v>
          </cell>
          <cell r="H858">
            <v>0.8648881569407718</v>
          </cell>
          <cell r="I858" t="str">
            <v>No</v>
          </cell>
          <cell r="J858" t="str">
            <v>SI</v>
          </cell>
          <cell r="K858" t="str">
            <v>PIP continuidad, en proceso de liquidación y cierre</v>
          </cell>
          <cell r="L858">
            <v>295516.9400000002</v>
          </cell>
          <cell r="M858">
            <v>0</v>
          </cell>
          <cell r="N858">
            <v>0</v>
          </cell>
        </row>
        <row r="859">
          <cell r="E859">
            <v>191924</v>
          </cell>
          <cell r="F859" t="str">
            <v>INSTALACION DEL SISTEMA DE ABASTECIMIENTO DE AGUA POTABLE EN EL CASERIO MIRAFLORES, DISTRITO DE CALLERIA, PROVINCIA DE CORONEL PORTILLO - UCAYALI</v>
          </cell>
          <cell r="G859">
            <v>46453.03999999998</v>
          </cell>
          <cell r="H859">
            <v>0.8530235878698007</v>
          </cell>
          <cell r="I859" t="str">
            <v>No</v>
          </cell>
          <cell r="J859" t="str">
            <v>SI</v>
          </cell>
          <cell r="K859" t="str">
            <v>PIP en proceso de liquidación y cierre</v>
          </cell>
          <cell r="L859">
            <v>262497.79000000004</v>
          </cell>
          <cell r="M859">
            <v>0</v>
          </cell>
          <cell r="N859">
            <v>0</v>
          </cell>
        </row>
        <row r="860">
          <cell r="E860">
            <v>192768</v>
          </cell>
          <cell r="F860" t="str">
            <v>MEJORAMIENTO DEL JR. 28 DE JULIO CDRAS. 1, 2, 3 Y  4,   DISTRITO DE CALLERIA, PROVINCIA DE CORONEL PORTILLO - UCAYALI</v>
          </cell>
          <cell r="G860">
            <v>375268.8799999999</v>
          </cell>
          <cell r="H860">
            <v>0.8882497792690558</v>
          </cell>
          <cell r="I860" t="str">
            <v>No</v>
          </cell>
          <cell r="J860" t="str">
            <v>SI</v>
          </cell>
          <cell r="K860" t="str">
            <v>PIP en proceso de liquidación y cierre</v>
          </cell>
          <cell r="L860">
            <v>230071.53000000003</v>
          </cell>
          <cell r="M860">
            <v>0</v>
          </cell>
          <cell r="N860">
            <v>0</v>
          </cell>
        </row>
        <row r="861">
          <cell r="E861">
            <v>196935</v>
          </cell>
          <cell r="F861" t="str">
            <v>INSTALACION DE TANQUE ELEVADO CON REDES DE AGUA EN EL CENTRO POBLADO SANTO DOMINGO - CUENCA DEL RIO MASHANGAY, DISTRITO DE CALLERIA, PROVINCIA DE CORONEL PORTILLO - UCAYALI</v>
          </cell>
          <cell r="G861">
            <v>25548.22999999998</v>
          </cell>
          <cell r="H861">
            <v>0.8730686088100961</v>
          </cell>
          <cell r="I861" t="str">
            <v>No</v>
          </cell>
          <cell r="J861" t="str">
            <v>SI</v>
          </cell>
          <cell r="K861" t="str">
            <v>PIP en proceso de liquidación y cierre</v>
          </cell>
          <cell r="L861">
            <v>219553.46999999997</v>
          </cell>
          <cell r="M861">
            <v>0</v>
          </cell>
          <cell r="N861">
            <v>0</v>
          </cell>
        </row>
        <row r="862">
          <cell r="E862">
            <v>200101</v>
          </cell>
          <cell r="F862" t="str">
            <v>INSTALACION E IMPLEMENTACION DEL CENTRO DE CONTROL DE LA SEGURIDAD CIUDADANA EN LA CIUDAD DE PUCALLPA, DISTRITO DE CALLERIA, PROVINCIA DE CORONEL PORTILLO - UCAYALI</v>
          </cell>
          <cell r="G862">
            <v>551894.52</v>
          </cell>
          <cell r="H862">
            <v>0.8826177135942332</v>
          </cell>
          <cell r="I862" t="str">
            <v>No</v>
          </cell>
          <cell r="J862" t="str">
            <v>SI</v>
          </cell>
          <cell r="K862" t="str">
            <v>PIP en proceso de liquidación y cierre</v>
          </cell>
          <cell r="L862">
            <v>205426.20999999996</v>
          </cell>
          <cell r="M862">
            <v>0</v>
          </cell>
          <cell r="N862">
            <v>0</v>
          </cell>
        </row>
        <row r="863">
          <cell r="E863">
            <v>238588</v>
          </cell>
          <cell r="F863" t="str">
            <v>INSTALACION ,DEL SISTEMA ELÉCTRICO RURAL (SER) DE 27 ASENTAMIENTOS HUMANOS DISTRITOS DE CALLERIA, MANANTAY Y YARINACOCHA, PROVINCIA DE CORONEL PORTILLO - UCAYALI</v>
          </cell>
          <cell r="G863">
            <v>2052944.4499999993</v>
          </cell>
          <cell r="H863">
            <v>0.765789537872115</v>
          </cell>
          <cell r="I863" t="str">
            <v>No</v>
          </cell>
          <cell r="J863" t="str">
            <v>SI</v>
          </cell>
          <cell r="K863" t="str">
            <v>PIP en proceso de ejecución</v>
          </cell>
          <cell r="L863">
            <v>183975.77</v>
          </cell>
          <cell r="M863">
            <v>0</v>
          </cell>
          <cell r="N863">
            <v>1</v>
          </cell>
        </row>
        <row r="864">
          <cell r="E864">
            <v>261769</v>
          </cell>
          <cell r="F864" t="str">
            <v>MEJORAMIENTO DEL SERVICIO EDUCATIVO DE LA INSTITUCION EDUCATIVA PUBLICA N 64790 DEL CASERIO CABO PANTOJA, DISTRITO DE CALLERIA, PROVINCIA DE CORONEL PORTILLO - UCAYALI</v>
          </cell>
          <cell r="G864">
            <v>80871.35999999999</v>
          </cell>
          <cell r="H864">
            <v>0.8284332658632916</v>
          </cell>
          <cell r="I864" t="str">
            <v>No</v>
          </cell>
          <cell r="J864" t="str">
            <v>SI</v>
          </cell>
          <cell r="K864" t="str">
            <v>PIP en proceso de liquidación y cierre</v>
          </cell>
          <cell r="L864">
            <v>182688.13000000012</v>
          </cell>
          <cell r="M864">
            <v>0</v>
          </cell>
          <cell r="N864">
            <v>0</v>
          </cell>
        </row>
        <row r="865">
          <cell r="E865">
            <v>264877</v>
          </cell>
          <cell r="F865" t="str">
            <v>MEJORAMIENTO DEL DRENAJE PLUVIAL DEL JR. OCTAVIO MONTEVERDE CDRA 8 Y JR. BUENOS AIRES CDRA 02, DISTRITO DE CALLERIA, PROVINCIA DE CORONEL PORTILLO - UCAYALI</v>
          </cell>
          <cell r="G865">
            <v>40892.159999999974</v>
          </cell>
          <cell r="H865">
            <v>0.8451046683343014</v>
          </cell>
          <cell r="I865" t="str">
            <v>No</v>
          </cell>
          <cell r="J865" t="str">
            <v>SI</v>
          </cell>
          <cell r="K865" t="str">
            <v>PIP en proceso de liquidación y cierre</v>
          </cell>
          <cell r="L865">
            <v>177365.09000000008</v>
          </cell>
          <cell r="M865">
            <v>0</v>
          </cell>
          <cell r="N865">
            <v>0</v>
          </cell>
        </row>
        <row r="866">
          <cell r="E866">
            <v>269354</v>
          </cell>
          <cell r="F866" t="str">
            <v>MEJORAMIENTO DEL JR. HUARAZ CUADRAS 01-02 Y JR. CHICLAYO CUADRA 01, DISTRITO DE CALLERIA, PROVINCIA DE CORONEL PORTILLO - UCAYALI</v>
          </cell>
          <cell r="G866">
            <v>548950.3700000001</v>
          </cell>
          <cell r="H866">
            <v>0.7085189754788985</v>
          </cell>
          <cell r="I866" t="str">
            <v>No</v>
          </cell>
          <cell r="J866" t="str">
            <v>SI</v>
          </cell>
          <cell r="K866" t="str">
            <v>PIP en proceso de liquidación y cierre</v>
          </cell>
          <cell r="L866">
            <v>171177.49</v>
          </cell>
          <cell r="M866">
            <v>0</v>
          </cell>
          <cell r="N866">
            <v>0</v>
          </cell>
        </row>
        <row r="867">
          <cell r="E867">
            <v>286743</v>
          </cell>
          <cell r="F867" t="str">
            <v>MEJORAMIENTO Y AMPLIACION DE LA II.EE. Nº 309 DEL CASERIO SANTA SOFIA, DISTRITO DE CALLERIA, PROVINCIA DE CORONEL PORTILLO - UCAYALI</v>
          </cell>
          <cell r="G867">
            <v>20021.449999999997</v>
          </cell>
          <cell r="H867">
            <v>0.8186005255854851</v>
          </cell>
          <cell r="I867" t="str">
            <v>No</v>
          </cell>
          <cell r="J867" t="str">
            <v>SI</v>
          </cell>
          <cell r="K867" t="str">
            <v>PIP en proceso de ejecución</v>
          </cell>
          <cell r="L867">
            <v>151120.47999999998</v>
          </cell>
          <cell r="M867">
            <v>0</v>
          </cell>
          <cell r="N867">
            <v>1</v>
          </cell>
        </row>
        <row r="868">
          <cell r="E868">
            <v>292493</v>
          </cell>
          <cell r="F868" t="str">
            <v>INSTALACION DEL SISTEMA DE AGUA EN EL CASERIO SAN CRISTOBAL DE AGUA BLANCA, DISTRITO DE CAMPOVERDE - CORONEL PORTILLO - UCAYALI</v>
          </cell>
          <cell r="G868">
            <v>33512.98999999999</v>
          </cell>
          <cell r="H868">
            <v>0.802382496625736</v>
          </cell>
          <cell r="I868" t="str">
            <v>No</v>
          </cell>
          <cell r="J868" t="str">
            <v>SI</v>
          </cell>
          <cell r="K868" t="str">
            <v>PIP en proceso de ejecución</v>
          </cell>
          <cell r="L868">
            <v>148120.69</v>
          </cell>
          <cell r="M868">
            <v>0</v>
          </cell>
          <cell r="N868">
            <v>1</v>
          </cell>
        </row>
        <row r="869">
          <cell r="E869">
            <v>294700</v>
          </cell>
          <cell r="F869" t="str">
            <v>INSTALACION DEL SISTEMA DE AGUA EN EL CASERIO SEÑOR DE LOS MILAGROS, DISTRITO DE CAMPOVERDE - CORONEL PORTILLO - UCAYALI</v>
          </cell>
          <cell r="G869">
            <v>19136.29999999999</v>
          </cell>
          <cell r="H869">
            <v>0.808470177524624</v>
          </cell>
          <cell r="I869" t="str">
            <v>No</v>
          </cell>
          <cell r="J869" t="str">
            <v>SI</v>
          </cell>
          <cell r="K869" t="str">
            <v>PIP en proceso de ejecución, liquidación y cierre</v>
          </cell>
          <cell r="L869">
            <v>147911.1000000001</v>
          </cell>
          <cell r="M869">
            <v>0</v>
          </cell>
          <cell r="N869">
            <v>0</v>
          </cell>
        </row>
        <row r="870">
          <cell r="E870">
            <v>294755</v>
          </cell>
          <cell r="F870" t="str">
            <v>INSTALACION DEL SISTEMA DE AGUA EN EL CASERIO SIMON BOLIVAR, DISTRITO DE CAMPOVERDE - CORONEL PORTILLO - UCAYALI</v>
          </cell>
          <cell r="G870">
            <v>11637.770000000004</v>
          </cell>
          <cell r="H870">
            <v>0.8920655480573315</v>
          </cell>
          <cell r="I870" t="str">
            <v>No</v>
          </cell>
          <cell r="J870" t="str">
            <v>SI</v>
          </cell>
          <cell r="K870" t="str">
            <v>PIP en proceso de ejecución, liquidación y cierre</v>
          </cell>
          <cell r="L870">
            <v>130184.21999999997</v>
          </cell>
          <cell r="M870">
            <v>0</v>
          </cell>
          <cell r="N870">
            <v>0</v>
          </cell>
        </row>
        <row r="871">
          <cell r="E871">
            <v>298594</v>
          </cell>
          <cell r="F871" t="str">
            <v>MEJORAMIENTO DE LAS CAPACIDADES EDUCATIVAS, CULTURALES Y DEPORTIVAS EN LA CIUDAD DE CAMPO VERDE Y CASERIOS, DISTRITO DE CAMPOVERDE - CORONEL PORTILLO - UCAYALI</v>
          </cell>
          <cell r="G871">
            <v>34441</v>
          </cell>
          <cell r="H871">
            <v>0.8761533647172116</v>
          </cell>
          <cell r="I871" t="str">
            <v>No</v>
          </cell>
          <cell r="J871" t="str">
            <v>SI</v>
          </cell>
          <cell r="K871" t="str">
            <v>PIP en proceso de ejecución, liquidación y cierre</v>
          </cell>
          <cell r="L871">
            <v>116946.69999999995</v>
          </cell>
          <cell r="M871">
            <v>0</v>
          </cell>
          <cell r="N871">
            <v>0</v>
          </cell>
        </row>
        <row r="872">
          <cell r="E872">
            <v>305137</v>
          </cell>
          <cell r="F872" t="str">
            <v>INSTALACION DEL SISTEMA DE AGUA EN EL CASERIO SANTA ROSA DE LIMA- SECTOR AA.HH GUIDO ARIAS VICUÑA, DISTRITO DE CAMPOVERDE - CORONEL PORTILLO - UCAYALI</v>
          </cell>
          <cell r="G872">
            <v>52665.82999999999</v>
          </cell>
          <cell r="H872">
            <v>0.8244396608307039</v>
          </cell>
          <cell r="I872" t="str">
            <v>No</v>
          </cell>
          <cell r="J872" t="str">
            <v>SI</v>
          </cell>
          <cell r="K872" t="str">
            <v>PIP en proceso de ejecución, liquidación y cierre</v>
          </cell>
          <cell r="L872">
            <v>104343.54999999999</v>
          </cell>
          <cell r="M872">
            <v>0</v>
          </cell>
          <cell r="N872">
            <v>0</v>
          </cell>
        </row>
        <row r="873">
          <cell r="E873">
            <v>313905</v>
          </cell>
          <cell r="F873" t="str">
            <v>INSTALACION DE LOSA DE RECREACION MULTIUSOS EN EL BARRIO SANTA ELENA, DISTRITO DE CAMPOVERDE - CORONEL PORTILLO - UCAYALI</v>
          </cell>
          <cell r="G873">
            <v>70865.5</v>
          </cell>
          <cell r="H873">
            <v>0.8125251322751322</v>
          </cell>
          <cell r="I873" t="str">
            <v>No</v>
          </cell>
          <cell r="J873" t="str">
            <v>SI</v>
          </cell>
          <cell r="K873" t="str">
            <v>PIP en proceso de ejecución, liquidación y cierre</v>
          </cell>
          <cell r="L873">
            <v>86197.35999999999</v>
          </cell>
          <cell r="M873">
            <v>0</v>
          </cell>
          <cell r="N873">
            <v>0</v>
          </cell>
        </row>
        <row r="874">
          <cell r="E874">
            <v>186710</v>
          </cell>
          <cell r="F874" t="str">
            <v>INSTALACION DEL SISTEMA DE ABASTECIMIENTO DE AGUA POTABLE Y LETRINAS SANITARIAS EN LA COMUNIDAD NATIVA SANTA ROSA DE SHESHEA, DISTRITO DE IPARIA, PROVINCIA DE CORONEL PORTILLO - UCAYALI</v>
          </cell>
          <cell r="G874">
            <v>45783.82000000001</v>
          </cell>
          <cell r="H874">
            <v>0.8784466544941157</v>
          </cell>
          <cell r="I874" t="str">
            <v>No</v>
          </cell>
          <cell r="J874" t="str">
            <v>SI</v>
          </cell>
          <cell r="K874" t="str">
            <v>PIP en proceso de ejecución, liquidación y cierre</v>
          </cell>
          <cell r="L874">
            <v>84495.26999999996</v>
          </cell>
          <cell r="M874">
            <v>0</v>
          </cell>
          <cell r="N874">
            <v>0</v>
          </cell>
        </row>
        <row r="875">
          <cell r="E875">
            <v>247258</v>
          </cell>
          <cell r="F875" t="str">
            <v>MEJORAMIENTO DE LA INFRAESTRUCTURA EDUCATIVA DE LA IEI N 403-B CC.NN. ALTO TAMAYA, DISTRITO DE MASISEA, PROVINCIA DE CORONEL PORTILLO - UCAYALI</v>
          </cell>
          <cell r="G875">
            <v>21986.600000000006</v>
          </cell>
          <cell r="H875">
            <v>0.8664672009371456</v>
          </cell>
          <cell r="I875" t="str">
            <v>No</v>
          </cell>
          <cell r="J875" t="str">
            <v>SI</v>
          </cell>
          <cell r="K875" t="str">
            <v>PIP en proceso de ejecución, liquidación y cierre</v>
          </cell>
          <cell r="L875">
            <v>83977.23000000004</v>
          </cell>
          <cell r="M875">
            <v>0</v>
          </cell>
          <cell r="N875">
            <v>0</v>
          </cell>
        </row>
        <row r="876">
          <cell r="E876">
            <v>259019</v>
          </cell>
          <cell r="F876" t="str">
            <v>MEJORAMIENTO DEL SERVICIO EDUCATIVO DE LA INSTITUCION EDUCATIVA PUBLICA N 64872-B DE LA CC.NN. NUEVO PARAISO, DISTRITO DE CALLERIA, PROVINCIA DE CORONEL PORTILLO - UCAYALI</v>
          </cell>
          <cell r="G876">
            <v>171177.49</v>
          </cell>
          <cell r="H876">
            <v>0.7883980031588965</v>
          </cell>
          <cell r="I876" t="str">
            <v>No</v>
          </cell>
          <cell r="J876" t="str">
            <v>SI</v>
          </cell>
          <cell r="K876" t="str">
            <v>PIP en proceso de ejecución, liquidación y cierre</v>
          </cell>
          <cell r="L876">
            <v>80871.35999999999</v>
          </cell>
          <cell r="M876">
            <v>0</v>
          </cell>
          <cell r="N876">
            <v>0</v>
          </cell>
        </row>
        <row r="877">
          <cell r="E877">
            <v>248983</v>
          </cell>
          <cell r="F877" t="str">
            <v>CONSTRUCCION DE VEREDAS EN VILLA NUEVA REQUENA PARTE ALTA DEL DISTRITO DE NUEVA REQUENA - CORONEL PORTILLO - UCAYALI</v>
          </cell>
          <cell r="G877">
            <v>759393.3700000001</v>
          </cell>
          <cell r="H877">
            <v>0.8773746365129008</v>
          </cell>
          <cell r="I877" t="str">
            <v>No</v>
          </cell>
          <cell r="J877" t="str">
            <v>SI</v>
          </cell>
          <cell r="K877" t="str">
            <v>PIP en proceso de ejecución, liquidación y cierre</v>
          </cell>
          <cell r="L877">
            <v>79326.63999999996</v>
          </cell>
          <cell r="M877">
            <v>0</v>
          </cell>
          <cell r="N877">
            <v>0</v>
          </cell>
        </row>
        <row r="878">
          <cell r="E878">
            <v>117484</v>
          </cell>
          <cell r="F878" t="str">
            <v>MEJORAMIENTO DE VIA A NIVEL DE AFIRMADO DEL JR. VILLA SELVA (DESDE CARRETERA FEDERICO BASADRE HASTA AV. VIA DE EVITAMIENTO NORTE ), AV. VIA DE EVITAMIENTO NORTE (DESDE JR. SEÑOR DE LOS MILAGROS HASTA JR. VILLA SELVA),   PUERTO CALLAO, DISTRITO DE YARINACOCHA - CORONEL PORTILLO - UCAYALI</v>
          </cell>
          <cell r="G878">
            <v>262497.79000000004</v>
          </cell>
          <cell r="H878">
            <v>0.8341171023933097</v>
          </cell>
          <cell r="I878" t="str">
            <v>No</v>
          </cell>
          <cell r="J878" t="str">
            <v>SI</v>
          </cell>
          <cell r="K878" t="str">
            <v>PIP en proceso de ejecución</v>
          </cell>
          <cell r="L878">
            <v>76268.1</v>
          </cell>
          <cell r="M878">
            <v>0</v>
          </cell>
          <cell r="N878">
            <v>1</v>
          </cell>
        </row>
        <row r="879">
          <cell r="E879">
            <v>142707</v>
          </cell>
          <cell r="F879" t="str">
            <v>MEJORAMIENTO DEL JR. PESCADOR CDRA.3, JR. LAS GAVIOTAS CDRA.3, JR. PERU CDRA. 6 Y JR. MARIANO MELGAR CDRA.7  PUERTO CALLAO, DISTRITO DE YARINACOCHA - CORONEL PORTILLO - UCAYALI</v>
          </cell>
          <cell r="G879">
            <v>295516.9400000002</v>
          </cell>
          <cell r="H879">
            <v>0.8618818605347273</v>
          </cell>
          <cell r="I879" t="str">
            <v>No</v>
          </cell>
          <cell r="J879" t="str">
            <v>SI</v>
          </cell>
          <cell r="K879" t="str">
            <v>PIP en proceso de ejecución, liquidación y cierre</v>
          </cell>
          <cell r="L879">
            <v>75766.41000000003</v>
          </cell>
          <cell r="M879">
            <v>0</v>
          </cell>
          <cell r="N879">
            <v>0</v>
          </cell>
        </row>
        <row r="880">
          <cell r="E880">
            <v>197090</v>
          </cell>
          <cell r="F880" t="str">
            <v>MEJORAMIENTO DEL JR. PURÚS CDRAS. 11, 12, 13, 14 Y 15; Y JR. CALLAO CDRA. 3 - PUERTO CALLAO, DISTRITO DE YARINACOCHA - CORONEL PORTILLO - UCAYALI</v>
          </cell>
          <cell r="G880">
            <v>469397.3999999999</v>
          </cell>
          <cell r="H880">
            <v>0.851888432005329</v>
          </cell>
          <cell r="I880" t="str">
            <v>No</v>
          </cell>
          <cell r="J880" t="str">
            <v>SI</v>
          </cell>
          <cell r="K880" t="str">
            <v>PIP en proceso de ejecución, liquidación y cierre</v>
          </cell>
          <cell r="L880">
            <v>75600</v>
          </cell>
          <cell r="M880">
            <v>0</v>
          </cell>
          <cell r="N880">
            <v>0</v>
          </cell>
        </row>
        <row r="881">
          <cell r="E881">
            <v>204653</v>
          </cell>
          <cell r="F881" t="str">
            <v>INSTALACION DE LOSA DEPORTIVA + TRIBUNAS EN LA I.E. JOSE GALVEZ BARRENECHEA PUERTO CALLAO, DISTRITO DE YARINACOCHA - CORONEL PORTILLO - UCAYALI</v>
          </cell>
          <cell r="G881">
            <v>24676.04999999999</v>
          </cell>
          <cell r="H881">
            <v>0.8518656035461896</v>
          </cell>
          <cell r="I881" t="str">
            <v>No</v>
          </cell>
          <cell r="J881" t="str">
            <v>SI</v>
          </cell>
          <cell r="K881" t="str">
            <v>PIP en proceso de ejecución</v>
          </cell>
          <cell r="L881">
            <v>72583.46000000002</v>
          </cell>
          <cell r="M881">
            <v>0</v>
          </cell>
          <cell r="N881">
            <v>1</v>
          </cell>
        </row>
        <row r="882">
          <cell r="E882">
            <v>238269</v>
          </cell>
          <cell r="F882" t="str">
            <v>MEJORAMIENTO DEL JR. LOBOCAÑO DESDE JR PURUS HASTA JR. DOLCI FRANCHINI - PUERTO CALLAO, DISTRITO DE YARINACOCHA - CORONEL PORTILLO - UCAYALI</v>
          </cell>
          <cell r="G882">
            <v>742596.8600000003</v>
          </cell>
          <cell r="H882">
            <v>0.8623091364975239</v>
          </cell>
          <cell r="I882" t="str">
            <v>No</v>
          </cell>
          <cell r="J882" t="str">
            <v>SI</v>
          </cell>
          <cell r="K882" t="str">
            <v>PIP en proceso de ejecución</v>
          </cell>
          <cell r="L882">
            <v>70865.5</v>
          </cell>
          <cell r="M882">
            <v>0</v>
          </cell>
          <cell r="N882">
            <v>1</v>
          </cell>
        </row>
        <row r="883">
          <cell r="E883">
            <v>261425</v>
          </cell>
          <cell r="F883" t="str">
            <v>MEJORAMIENTO  DE LA CALLE LOS CIPRESES CUADRAS 1,2, 3, PROLONGACION TUPAC AMARU CUADRAS 1,2 Y 3 Y JR. FRANCISCO DEL AGUILA Y JR. ISRAEL (ENTRE LA CALLE LOS CIPRESES Y PROLONGACION TUPAC AMARU) PUERTO CALLAO, DISTRITO DE YARINACOCHA - CORONEL PORTILLO - UCAYALI</v>
          </cell>
          <cell r="G883">
            <v>1266416.0600000005</v>
          </cell>
          <cell r="H883">
            <v>0.8398644984559316</v>
          </cell>
          <cell r="I883" t="str">
            <v>No</v>
          </cell>
          <cell r="J883" t="str">
            <v>SI</v>
          </cell>
          <cell r="K883" t="str">
            <v>PIP en proceso de ejecución</v>
          </cell>
          <cell r="L883">
            <v>70010.76000000001</v>
          </cell>
          <cell r="M883">
            <v>0</v>
          </cell>
          <cell r="N883">
            <v>1</v>
          </cell>
        </row>
        <row r="884">
          <cell r="E884">
            <v>262797</v>
          </cell>
          <cell r="F884" t="str">
            <v>CREACION DE LOSA DE RECREACION MULTIUSOS EN EL PARQUE DEL AA.HH. JORGE COQUIS HERRERA, DISTRITO DE YARINACOCHA, PROVINCIA DE CORONEL PORTILLO-UCAYALI</v>
          </cell>
          <cell r="G884">
            <v>56767.07000000001</v>
          </cell>
          <cell r="H884">
            <v>0.8578665771240811</v>
          </cell>
          <cell r="I884" t="str">
            <v>No</v>
          </cell>
          <cell r="J884" t="str">
            <v>SI</v>
          </cell>
          <cell r="K884" t="str">
            <v>PIP en proceso de ejecución</v>
          </cell>
          <cell r="L884">
            <v>67041.79999999999</v>
          </cell>
          <cell r="M884">
            <v>0</v>
          </cell>
          <cell r="N884">
            <v>1</v>
          </cell>
        </row>
        <row r="885">
          <cell r="E885">
            <v>270197</v>
          </cell>
          <cell r="F885" t="str">
            <v>MEJORAMIENTO DE LA VIA A NVEL DE AFIRMADO DE LA AV. LOS LAURELES (DESDE JR. 2 DE MAYO HASTA C.FB). ,PUERTO CALLAO, DISTRITO DE YARINACOCHA - CORONEL PORTILLO - UCAYALI</v>
          </cell>
          <cell r="G885">
            <v>205426.20999999996</v>
          </cell>
          <cell r="H885">
            <v>0.848021171101378</v>
          </cell>
          <cell r="I885" t="str">
            <v>No</v>
          </cell>
          <cell r="J885" t="str">
            <v>SI</v>
          </cell>
          <cell r="K885" t="str">
            <v>PIP en proceso de ejecución, liquidación y cierre</v>
          </cell>
          <cell r="L885">
            <v>66826.66999999998</v>
          </cell>
          <cell r="M885">
            <v>0</v>
          </cell>
          <cell r="N885">
            <v>0</v>
          </cell>
        </row>
        <row r="886">
          <cell r="E886">
            <v>279208</v>
          </cell>
          <cell r="F886" t="str">
            <v>MEJORAMIENTO DE VIAS A NIVEL DE AFIRMADO DEL JR. ESPERANZA (DESDE AV. ARBORIZACION HASTA AV. UNIVERSITARIA) JR. CAMINO REAL (DESDE CALLE JOSE BALTA HASTA AV. UNION), JR. LAUREANO DEL AGUILA (DESDE JR. ESPERANZA HASTA AV. UNION), PUERTO CALLAO, DISTRITO DE YARINACOCHA - CORONEL PORTILLO - UCAYALI</v>
          </cell>
          <cell r="G886">
            <v>37396.389999999985</v>
          </cell>
          <cell r="H886">
            <v>0.8408378914909299</v>
          </cell>
          <cell r="I886" t="str">
            <v>No</v>
          </cell>
          <cell r="J886" t="str">
            <v>SI</v>
          </cell>
          <cell r="K886" t="str">
            <v>PIP en proceso de ejecución, liquidación y cierre</v>
          </cell>
          <cell r="L886">
            <v>65214.380000000005</v>
          </cell>
          <cell r="M886">
            <v>0</v>
          </cell>
          <cell r="N886">
            <v>0</v>
          </cell>
        </row>
        <row r="887">
          <cell r="E887">
            <v>281001</v>
          </cell>
          <cell r="F887" t="str">
            <v>AMPLIACION DE 01 AULA EN LA I.E. NO 438 - AMADEUS, DISTRITO DE YARINACOCHA - CORONEL PORTILLO - UCAYALI</v>
          </cell>
          <cell r="G887">
            <v>15197.960000000006</v>
          </cell>
          <cell r="H887">
            <v>0.8470719863376702</v>
          </cell>
          <cell r="I887" t="str">
            <v>No</v>
          </cell>
          <cell r="J887" t="str">
            <v>SI</v>
          </cell>
          <cell r="K887" t="str">
            <v>PIP en proceso de ejecución, liquidación y cierre</v>
          </cell>
          <cell r="L887">
            <v>63224.899999999994</v>
          </cell>
          <cell r="M887">
            <v>0</v>
          </cell>
          <cell r="N887">
            <v>0</v>
          </cell>
        </row>
        <row r="888">
          <cell r="E888">
            <v>281813</v>
          </cell>
          <cell r="F888" t="str">
            <v>MEJORAMIENTO DE VIA A NIVEL DE AFIRMADO DE LA AV. ABELARDO QUIÑONES (DESDE JR. CIRCUNVALACION HASTA JR. 2 DE MAYO), JR. ICA (DESDE JR. ANDALUCIA HASTA AV. JOSE ABELARDO QUIÑONES), A.H. LA PAZ DE YARINACOCHA, DISTRITO DE YARINACOCHA - CORONEL PORTILLO - UCAYALI</v>
          </cell>
          <cell r="G888">
            <v>57180.53999999998</v>
          </cell>
          <cell r="H888">
            <v>0.8325183397715629</v>
          </cell>
          <cell r="I888" t="str">
            <v>No</v>
          </cell>
          <cell r="J888" t="str">
            <v>SI</v>
          </cell>
          <cell r="K888" t="str">
            <v>PIP en proceso de ejecución, liquidación y cierre</v>
          </cell>
          <cell r="L888">
            <v>62873.369999999995</v>
          </cell>
          <cell r="M888">
            <v>0</v>
          </cell>
          <cell r="N888">
            <v>0</v>
          </cell>
        </row>
        <row r="889">
          <cell r="E889">
            <v>282445</v>
          </cell>
          <cell r="F889" t="str">
            <v>MEJORAMIENTO DE VIA A NIVEL DE AFIRMADO DEL JR. COPAIBA (DESDE JR. HUASCARAN HASTA JR. 2 DE MAYO), PUERTO CALLAO, DISTRITO DE YARINACOCHA - CORONEL PORTILLO - UCAYALI</v>
          </cell>
          <cell r="G889">
            <v>84495.26999999996</v>
          </cell>
          <cell r="H889">
            <v>0.8358350014823278</v>
          </cell>
          <cell r="I889" t="str">
            <v>No</v>
          </cell>
          <cell r="J889" t="str">
            <v>SI</v>
          </cell>
          <cell r="K889" t="str">
            <v>PIP en proceso de ejecución, liquidación y cierre</v>
          </cell>
          <cell r="L889">
            <v>60807.75</v>
          </cell>
          <cell r="M889">
            <v>0</v>
          </cell>
          <cell r="N889">
            <v>0</v>
          </cell>
        </row>
        <row r="890">
          <cell r="E890">
            <v>282624</v>
          </cell>
          <cell r="F890" t="str">
            <v>AMPLIACION DE 01 AULA + SS.HH. EN LA I.E. N0 421, CASERIO SAN LORENZO, DISTRITO DE YARINACOCHA - CORONEL PORTILLO - UCAYALI</v>
          </cell>
          <cell r="G890">
            <v>16572.329999999987</v>
          </cell>
          <cell r="H890">
            <v>0.8457339328229897</v>
          </cell>
          <cell r="I890" t="str">
            <v>No</v>
          </cell>
          <cell r="J890" t="str">
            <v>SI</v>
          </cell>
          <cell r="K890" t="str">
            <v>PIP en proceso de ejecución, liquidación y cierre</v>
          </cell>
          <cell r="L890">
            <v>59678.840000000026</v>
          </cell>
          <cell r="M890">
            <v>0</v>
          </cell>
          <cell r="N890">
            <v>0</v>
          </cell>
        </row>
        <row r="891">
          <cell r="E891">
            <v>283114</v>
          </cell>
          <cell r="F891" t="str">
            <v>INSTALACION DE MURO DE CONTENCION Y ENCAUSAMIENTO DE CAÑO NATURAL YACUPATO, EN EL TRAMO ENTRE EL PUENTE JR. IQUITOS Y PUENTE JR. IPUATIA, CIUDAD DE PUERTO CALLAO, DISTRITO DE YARINACOCHA - CORONEL PORTILLO - UCAYALI</v>
          </cell>
          <cell r="G891">
            <v>492923.98</v>
          </cell>
          <cell r="H891">
            <v>0.7891715359834367</v>
          </cell>
          <cell r="I891" t="str">
            <v>No</v>
          </cell>
          <cell r="J891" t="str">
            <v>SI</v>
          </cell>
          <cell r="K891" t="str">
            <v>PIP en proceso de ejecución, liquidación y cierre</v>
          </cell>
          <cell r="L891">
            <v>59660.15000000002</v>
          </cell>
          <cell r="M891">
            <v>0</v>
          </cell>
          <cell r="N891">
            <v>0</v>
          </cell>
        </row>
        <row r="892">
          <cell r="E892">
            <v>283848</v>
          </cell>
          <cell r="F892" t="str">
            <v>INSTALACION DE 01 AULA + SS.HH. EN LA I.E. N 410, CENTRO POBLADO MENOR NUEVA UNION DE ZAPOTILLO, DISTRITO DE YARINACOCHA - CORONEL PORTILLO - UCAYALI</v>
          </cell>
          <cell r="G892">
            <v>18788.380000000005</v>
          </cell>
          <cell r="H892">
            <v>0.8570635196323713</v>
          </cell>
          <cell r="I892" t="str">
            <v>No</v>
          </cell>
          <cell r="J892" t="str">
            <v>SI</v>
          </cell>
          <cell r="K892" t="str">
            <v>PIP en proceso de ejecución, liquidación y cierre</v>
          </cell>
          <cell r="L892">
            <v>58196.47999999998</v>
          </cell>
          <cell r="M892">
            <v>0</v>
          </cell>
          <cell r="N892">
            <v>0</v>
          </cell>
        </row>
        <row r="893">
          <cell r="E893">
            <v>284286</v>
          </cell>
          <cell r="F893" t="str">
            <v>INSTALACION DE POZO Y TANQUE ELEVADO + REDES A.H LAS ALMENDRAS, DISTRITO DE YARINACOCHA - CORONEL PORTILLO - UCAYALI</v>
          </cell>
          <cell r="G893">
            <v>13642.119999999995</v>
          </cell>
          <cell r="H893">
            <v>0.867937701063614</v>
          </cell>
          <cell r="I893" t="str">
            <v>No</v>
          </cell>
          <cell r="J893" t="str">
            <v>SI</v>
          </cell>
          <cell r="K893" t="str">
            <v>PIP en proceso de ejecución, liquidación y cierre</v>
          </cell>
          <cell r="L893">
            <v>58162.78999999998</v>
          </cell>
          <cell r="M893">
            <v>0</v>
          </cell>
          <cell r="N893">
            <v>0</v>
          </cell>
        </row>
        <row r="894">
          <cell r="E894">
            <v>284290</v>
          </cell>
          <cell r="F894" t="str">
            <v>MEJORAMIENTO DE VIA A NIVEL DE AFIRMADO DEL JR. LOS  PINOS (DESDE JR. DOS DE MAYO HASTA JR. CIRCUNVALACION), JR. 17 DE SETIEMBRE (DESDE JR. JOSE ABELARDO QUIÑONES HASTA JR. PACHITEA), JR. PACHITEA (DESDE JR. 17 DE SETIEMBRE HASTA JR. TARAPOTO), JR. TARAPOTO (DESDE JR. PACHITEA HASTA AV. DOS DE MAYO), PUERTO CALLAO, DISTRITO DE YARINACOCHA - CORONEL PORTILLO - UCAYALI</v>
          </cell>
          <cell r="G894">
            <v>75766.41000000003</v>
          </cell>
          <cell r="H894">
            <v>0.8351380124718334</v>
          </cell>
          <cell r="I894" t="str">
            <v>No</v>
          </cell>
          <cell r="J894" t="str">
            <v>SI</v>
          </cell>
          <cell r="K894" t="str">
            <v>PIP en proceso de ejecución, liquidación y cierre</v>
          </cell>
          <cell r="L894">
            <v>57877.27000000002</v>
          </cell>
          <cell r="M894">
            <v>0</v>
          </cell>
          <cell r="N894">
            <v>0</v>
          </cell>
        </row>
        <row r="895">
          <cell r="E895">
            <v>285187</v>
          </cell>
          <cell r="F895" t="str">
            <v>AMPLIACION DE UNA AULA + SS.HH. I.E. N 310 SOR LILIANA FORGIARINI , DISTRITO DE YARINACOCHA - CORONEL PORTILLO - UCAYALI</v>
          </cell>
          <cell r="G895">
            <v>17100.959999999992</v>
          </cell>
          <cell r="H895">
            <v>0.8398015824466865</v>
          </cell>
          <cell r="I895" t="str">
            <v>No</v>
          </cell>
          <cell r="J895" t="str">
            <v>SI</v>
          </cell>
          <cell r="K895" t="str">
            <v>PIP en proceso de ejecución, liquidación y cierre</v>
          </cell>
          <cell r="L895">
            <v>57180.53999999998</v>
          </cell>
          <cell r="M895">
            <v>0</v>
          </cell>
          <cell r="N895">
            <v>0</v>
          </cell>
        </row>
        <row r="896">
          <cell r="E896">
            <v>285920</v>
          </cell>
          <cell r="F896" t="str">
            <v> MEJORAMIENTO DE VIA A NIVEL DE AFIRMADO DEL JR. MACHU PICCHU (DESDE JR. COPAIBA HASTA AV. LOS LAURELES) ,A.H. CARLOS ACHO MEGO, DISTRITO DE YARINACOCHA - CORONEL PORTILLO - UCAYALI</v>
          </cell>
          <cell r="G896">
            <v>26901.179999999993</v>
          </cell>
          <cell r="H896">
            <v>0.8968712374268456</v>
          </cell>
          <cell r="I896" t="str">
            <v>No</v>
          </cell>
          <cell r="J896" t="str">
            <v>SI</v>
          </cell>
          <cell r="K896" t="str">
            <v>PIP en proceso de ejecución, liquidación y cierre</v>
          </cell>
          <cell r="L896">
            <v>56767.07000000001</v>
          </cell>
          <cell r="M896">
            <v>0</v>
          </cell>
          <cell r="N896">
            <v>0</v>
          </cell>
        </row>
        <row r="897">
          <cell r="E897">
            <v>286158</v>
          </cell>
          <cell r="F897" t="str">
            <v>INSTALACION DE ALCANTARILLA EN EL JR.LUPUNA, (ENTRE JR. VILCANOTA Y JR. HUASCARAN 01), JR. PACASMAYO (ENTRE JR. COPAIBA Y AV. PLAYWOOD 01), AV. PLAYWOOD (ENTRE JR. ALPAMAYO Y JR. LOS ANGELES), JR LUPUNA (ENTRE JR. ALPAMAYO Y JR. HUANDOY 01), Y (EN JR ALPAMAYO CON AV. PLAYWOOD 01), A. H. CARLOS ACHO MEGO, DISTRITO DE YARINACOCHA - CORONEL PORTILLO - UCAYALI</v>
          </cell>
          <cell r="G897">
            <v>25135.619999999995</v>
          </cell>
          <cell r="H897">
            <v>0.8815769462785784</v>
          </cell>
          <cell r="I897" t="str">
            <v>No</v>
          </cell>
          <cell r="J897" t="str">
            <v>SI</v>
          </cell>
          <cell r="K897" t="str">
            <v>PIP en proceso de ejecución, liquidación y cierre</v>
          </cell>
          <cell r="L897">
            <v>54965.26999999996</v>
          </cell>
          <cell r="M897">
            <v>0</v>
          </cell>
          <cell r="N897">
            <v>0</v>
          </cell>
        </row>
        <row r="898">
          <cell r="E898">
            <v>286228</v>
          </cell>
          <cell r="F898" t="str">
            <v>MEJORAMIENTO DE VIA A NIVEL DE AFIRMADO DEL JR. UCAYALI (DESDE JR. PASTOR LAZO AGUIRRE HASTA JR. COPAIBA), JR COPAIBA (DESDE JR. UCAYALI HASTA JR. 02 DE MAYO), PUERTO CALLAO, DISTRITO DE YARINACOCHA - CORONEL PORTILLO - UCAYALI</v>
          </cell>
          <cell r="G898">
            <v>66826.66999999998</v>
          </cell>
          <cell r="H898">
            <v>0.8563480535728297</v>
          </cell>
          <cell r="I898" t="str">
            <v>No</v>
          </cell>
          <cell r="J898" t="str">
            <v>SI</v>
          </cell>
          <cell r="K898" t="str">
            <v>PIP en proceso de ejecución, liquidación y cierre</v>
          </cell>
          <cell r="L898">
            <v>52822.01000000001</v>
          </cell>
          <cell r="M898">
            <v>0</v>
          </cell>
          <cell r="N898">
            <v>0</v>
          </cell>
        </row>
        <row r="899">
          <cell r="E899">
            <v>286355</v>
          </cell>
          <cell r="F899" t="str">
            <v>MEJORAMIENTO DE VIA A NIVEL DE AFIRMADO DEL JR. SAN MARTIN (DESDE AV. DOS DE MAYO HASTA JR. CAPIRONA), PUERTO CALLAO, DISTRITO DE YARINACOCHA - CORONEL PORTILLO - UCAYALI</v>
          </cell>
          <cell r="G899">
            <v>116946.69999999995</v>
          </cell>
          <cell r="H899">
            <v>0.8535600273884912</v>
          </cell>
          <cell r="I899" t="str">
            <v>No</v>
          </cell>
          <cell r="J899" t="str">
            <v>SI</v>
          </cell>
          <cell r="K899" t="str">
            <v>PIP en proceso de ejecución, liquidación y cierre</v>
          </cell>
          <cell r="L899">
            <v>52665.82999999999</v>
          </cell>
          <cell r="M899">
            <v>0</v>
          </cell>
          <cell r="N899">
            <v>0</v>
          </cell>
        </row>
        <row r="900">
          <cell r="E900">
            <v>286447</v>
          </cell>
          <cell r="F900" t="str">
            <v>MEJORAMIENTO DE VEREDAS PEATONALES DEL JR. AGUAYTIA (DESDE JR. 02 DE MAYO HASTA JR. NUEVA LUZ DE FATIMA), JR. IPARIA (DESDE JR. 3 DE OCTUBRE HASTA JR. CALLAO), JR. CALLERIA (DESDE JR. 3 DE OCTUBRE HASTA EL JR. TUPAC AMARU) Y (DESDE JR. JOS GLVEZ HASTA JR. CALLAO) , DISTRITO DE YARINACOCHA - CORONEL PORTILLO - UCAYALI</v>
          </cell>
          <cell r="G900">
            <v>50769.41000000003</v>
          </cell>
          <cell r="H900">
            <v>0.8638151675936525</v>
          </cell>
          <cell r="I900" t="str">
            <v>No</v>
          </cell>
          <cell r="J900" t="str">
            <v>SI</v>
          </cell>
          <cell r="K900" t="str">
            <v>PIP en proceso de ejecución, liquidación y cierre</v>
          </cell>
          <cell r="L900">
            <v>52658.45000000001</v>
          </cell>
          <cell r="M900">
            <v>0</v>
          </cell>
          <cell r="N900">
            <v>0</v>
          </cell>
        </row>
        <row r="901">
          <cell r="E901">
            <v>286953</v>
          </cell>
          <cell r="F901" t="str">
            <v>MEJORAMIENTO DE VIA A NIVEL DE AFIRMADO DEL JR. 28 JULIO (DESDE JR. ANDALUCIA HASTA JR. SAN MARTIN), JR. TINGO MARIA (DESDE JR. 28 DE JULIO HASTA AV. 2 DE MAYO), JR. TARAPOTO (DESDE JR. 28 DE JULIO HASTA AV. 2 DE MAYO), JR. TACNA (DESDE JR. ANDALUCIA HASTA JR. SAN MARTIN) A. H. LA PAZ, DISTRITO DE YARINACOCHA - CORONEL PORTILLO - UCAYALI</v>
          </cell>
          <cell r="G901">
            <v>86197.35999999999</v>
          </cell>
          <cell r="H901">
            <v>0.8619810741755959</v>
          </cell>
          <cell r="I901" t="str">
            <v>No</v>
          </cell>
          <cell r="J901" t="str">
            <v>SI</v>
          </cell>
          <cell r="K901" t="str">
            <v>PIP en proceso de ejecución, liquidación y cierre</v>
          </cell>
          <cell r="L901">
            <v>52162.109999999986</v>
          </cell>
          <cell r="M901">
            <v>0</v>
          </cell>
          <cell r="N901">
            <v>0</v>
          </cell>
        </row>
        <row r="902">
          <cell r="E902">
            <v>287946</v>
          </cell>
          <cell r="F902" t="str">
            <v>INSTALACION DE LOCAL PARA EL VASO DE LECHE , CASERIO NUEVA ALEJANDRIA, DISTRITO DE YARINACOCHA - CORONEL PORTILLO - UCAYALI</v>
          </cell>
          <cell r="G902">
            <v>18147.680000000008</v>
          </cell>
          <cell r="H902">
            <v>0.8588576366574677</v>
          </cell>
          <cell r="I902" t="str">
            <v>No</v>
          </cell>
          <cell r="J902" t="str">
            <v>SI</v>
          </cell>
          <cell r="K902" t="str">
            <v>PIP en proceso de ejecución, liquidación y cierre</v>
          </cell>
          <cell r="L902">
            <v>50944</v>
          </cell>
          <cell r="M902">
            <v>0</v>
          </cell>
          <cell r="N902">
            <v>0</v>
          </cell>
        </row>
        <row r="903">
          <cell r="E903">
            <v>288260</v>
          </cell>
          <cell r="F903" t="str">
            <v>MEJORAMIENTO DE VIA DE LA CALLE A (DESDE AV. MIRAFLORES HASTA CALLE 2), CALLE 2 (DESDE CALLE A HASTA CALLE D), CALLE D (DESDE CALLE 2 HASTA CARRETERA ANTIGUA DE YARINACOCHA),  URBANIZACION CORONEL PORTILLO, DISTRITO DE YARINACOCHA - CORONEL PORTILLO - UCAYALI</v>
          </cell>
          <cell r="G903">
            <v>182688.13000000012</v>
          </cell>
          <cell r="H903">
            <v>0.8933732752918637</v>
          </cell>
          <cell r="I903" t="str">
            <v>No</v>
          </cell>
          <cell r="J903" t="str">
            <v>SI</v>
          </cell>
          <cell r="K903" t="str">
            <v>PIP en proceso de ejecución, liquidación y cierre</v>
          </cell>
          <cell r="L903">
            <v>50769.41000000003</v>
          </cell>
          <cell r="M903">
            <v>0</v>
          </cell>
          <cell r="N903">
            <v>0</v>
          </cell>
        </row>
        <row r="904">
          <cell r="E904">
            <v>291145</v>
          </cell>
          <cell r="F904" t="str">
            <v>MEJORAMIENTO DE LA INFRAESTRUCTURA MULTIDEPORTIVA EN LA HABILITACION URBANA EL BOSQUE, PUERTO CALLAO, DISTRITO DE YARINACOCHA - CORONEL PORTILLO - UCAYALI</v>
          </cell>
          <cell r="G904">
            <v>219553.46999999997</v>
          </cell>
          <cell r="H904">
            <v>0.897568518952837</v>
          </cell>
          <cell r="I904" t="str">
            <v>No</v>
          </cell>
          <cell r="J904" t="str">
            <v>SI</v>
          </cell>
          <cell r="K904" t="str">
            <v>PIP en proceso de ejecución, liquidación y cierre</v>
          </cell>
          <cell r="L904">
            <v>50160.169999999984</v>
          </cell>
          <cell r="M904">
            <v>0</v>
          </cell>
          <cell r="N904">
            <v>0</v>
          </cell>
        </row>
        <row r="905">
          <cell r="E905">
            <v>293885</v>
          </cell>
          <cell r="F905" t="str">
            <v> MEJORAMIENTO DE VA A NIVEL DE AFIRMADO DEL JR. LOS RENACOS (DESDE JR. NUEVA LUZ DE FATIMA HASTA JR. PERU), CALLE SIN NOMBRE (DESDE JR. LOS RENACOS HASTA JR. AGUAYTIA), JR. PERU (DESDE JR. AGUAYTIA HASTA PASAJE LOS SHIPIBOS), DISTRITO DE YARINACOCHA - CORONEL PORTILLO - UCAYALI , DISTRITO DE YARINACOCHA - CORONEL PORTILLO - UCAYALI</v>
          </cell>
          <cell r="G905">
            <v>59678.840000000026</v>
          </cell>
          <cell r="H905">
            <v>0.8747067239519443</v>
          </cell>
          <cell r="I905" t="str">
            <v>No</v>
          </cell>
          <cell r="J905" t="str">
            <v>SI</v>
          </cell>
          <cell r="K905" t="str">
            <v>PIP en proceso de ejecución, liquidación y cierre</v>
          </cell>
          <cell r="L905">
            <v>48881.630000000005</v>
          </cell>
          <cell r="M905">
            <v>0</v>
          </cell>
          <cell r="N905">
            <v>0</v>
          </cell>
        </row>
        <row r="906">
          <cell r="E906">
            <v>297424</v>
          </cell>
          <cell r="F906" t="str">
            <v>INSTALACION DE LOS SERVICIOS COMUNALES EN LA COMUNIDAD NATIVA SAN FRANCISCO, DISTRITO DE YARINACOCHA - CORONEL PORTILLO - UCAYALI</v>
          </cell>
          <cell r="G906">
            <v>22459.290000000008</v>
          </cell>
          <cell r="H906">
            <v>0.8519013930149583</v>
          </cell>
          <cell r="I906" t="str">
            <v>No</v>
          </cell>
          <cell r="J906" t="str">
            <v>SI</v>
          </cell>
          <cell r="K906" t="str">
            <v>PIP en proceso de ejecución, liquidación y cierre</v>
          </cell>
          <cell r="L906">
            <v>46453.03999999998</v>
          </cell>
          <cell r="M906">
            <v>0</v>
          </cell>
          <cell r="N906">
            <v>0</v>
          </cell>
        </row>
        <row r="907">
          <cell r="E907">
            <v>297910</v>
          </cell>
          <cell r="F907" t="str">
            <v> MEJORAMIENTO DE VIA A NIVEL DE AFIRMADO DEL JR PASEO DE LA REPUBLICA(DESDE AV. 2 DE MAYO HASTA JR. SAN MARTIN) , DISTRITO DE YARINACOCHA - CORONEL PORTILLO - UCAYALI</v>
          </cell>
          <cell r="G907">
            <v>79326.63999999996</v>
          </cell>
          <cell r="H907">
            <v>0.8598976621487445</v>
          </cell>
          <cell r="I907" t="str">
            <v>No</v>
          </cell>
          <cell r="J907" t="str">
            <v>SI</v>
          </cell>
          <cell r="K907" t="str">
            <v>PIP en proceso de ejecución, liquidación y cierre</v>
          </cell>
          <cell r="L907">
            <v>46085.619999999995</v>
          </cell>
          <cell r="M907">
            <v>0</v>
          </cell>
          <cell r="N907">
            <v>0</v>
          </cell>
        </row>
        <row r="908">
          <cell r="E908">
            <v>300842</v>
          </cell>
          <cell r="F908" t="str">
            <v>MEJORAMIENTO DE VIA A NIVEL DE AFIRMADO DEL PASAJE CASA BLANCA (DESDE JR. GUILLERMO LUMBRERAS HASTA PASAJE CASA BLANCA) A.H. JUNTA VECINAL CASA BLANCA, DISTRITO DE YARINACOCHA - CORONEL PORTILLO - UCAYALI</v>
          </cell>
          <cell r="G908">
            <v>15835.26999999999</v>
          </cell>
          <cell r="H908">
            <v>0.8611697731025867</v>
          </cell>
          <cell r="I908" t="str">
            <v>No</v>
          </cell>
          <cell r="J908" t="str">
            <v>SI</v>
          </cell>
          <cell r="K908" t="str">
            <v>PIP en proceso de ejecución, liquidación y cierre</v>
          </cell>
          <cell r="L908">
            <v>45783.82000000001</v>
          </cell>
          <cell r="M908">
            <v>0</v>
          </cell>
          <cell r="N908">
            <v>0</v>
          </cell>
        </row>
        <row r="909">
          <cell r="E909">
            <v>305771</v>
          </cell>
          <cell r="F909" t="str">
            <v>INSTALACION DE ALCANTARILLA TUBULAR EN AV. UNIVERSITARIA CON JR. AMAZONAS, A.H. SAN JUAN BAUTISTA, DISTRITO DE YARINACOCHA - CORONEL PORTILLO - UCAYALI</v>
          </cell>
          <cell r="G909">
            <v>8897.439999999999</v>
          </cell>
          <cell r="H909">
            <v>0.7362652476618671</v>
          </cell>
          <cell r="I909" t="str">
            <v>No</v>
          </cell>
          <cell r="J909" t="str">
            <v>SI</v>
          </cell>
          <cell r="K909" t="str">
            <v>PIP en proceso de ejecución, liquidación y cierre</v>
          </cell>
          <cell r="L909">
            <v>45295.72999999998</v>
          </cell>
          <cell r="M909">
            <v>0</v>
          </cell>
          <cell r="N909">
            <v>0</v>
          </cell>
        </row>
        <row r="910">
          <cell r="E910">
            <v>306874</v>
          </cell>
          <cell r="F910" t="str">
            <v>MEJORAMIENTO DE  VIA  A  NIVEL  DE   AFIRMADO  DEL  JR. RAMON FLORES (DESDE JR. SAN PABLO HASTA JR. CAPIRONA), CARLOS TORRES (DESDE JR. PADRE ABAD HASTA JR. SAN MARTIN , A.H MONTE RICO, DISTRITO DE YARINACOCHA - CORONEL PORTILLO - UCAYALI</v>
          </cell>
          <cell r="G910">
            <v>39837.06</v>
          </cell>
          <cell r="H910">
            <v>0.8429071979129722</v>
          </cell>
          <cell r="I910" t="str">
            <v>No</v>
          </cell>
          <cell r="J910" t="str">
            <v>SI</v>
          </cell>
          <cell r="K910" t="str">
            <v>PIP en proceso de ejecución, liquidación y cierre</v>
          </cell>
          <cell r="L910">
            <v>44043.59999999998</v>
          </cell>
          <cell r="M910">
            <v>0</v>
          </cell>
          <cell r="N910">
            <v>0</v>
          </cell>
        </row>
        <row r="911">
          <cell r="E911">
            <v>306887</v>
          </cell>
          <cell r="F911" t="str">
            <v>INSTALACION DE ALCANTARILLA RECTANGULAR EN  PASAJE 2 DE MAYO CON AV. UNION , A.H. SANTA ROSA DE LIMA, DISTRITO DE YARINACOCHA - CORONEL PORTILLO - UCAYALI</v>
          </cell>
          <cell r="G911">
            <v>21637.590000000026</v>
          </cell>
          <cell r="H911">
            <v>0.8606439469102499</v>
          </cell>
          <cell r="I911" t="str">
            <v>No</v>
          </cell>
          <cell r="J911" t="str">
            <v>SI</v>
          </cell>
          <cell r="K911" t="str">
            <v>PIP en proceso de ejecución, liquidación y cierre</v>
          </cell>
          <cell r="L911">
            <v>42701.59999999998</v>
          </cell>
          <cell r="M911">
            <v>0</v>
          </cell>
          <cell r="N911">
            <v>0</v>
          </cell>
        </row>
        <row r="912">
          <cell r="E912">
            <v>307320</v>
          </cell>
          <cell r="F912" t="str">
            <v>MEJORAMIENTO DEL JR. UCAYALI (DESDE JR. UNION HASTA JR. TOWNSEND), JR. MOYOBAMBA (DESDE JR. BELISARIO HASTA JR. UCAYALI), CENTRO POBLADO SAN JOSE, DISTRITO DE YARINACOCHA - CORONEL PORTILLO - UCAYALI</v>
          </cell>
          <cell r="G912">
            <v>50944</v>
          </cell>
          <cell r="H912">
            <v>0.8492609053050817</v>
          </cell>
          <cell r="I912" t="str">
            <v>No</v>
          </cell>
          <cell r="J912" t="str">
            <v>SI</v>
          </cell>
          <cell r="K912" t="str">
            <v>PIP en proceso de ejecución, liquidación y cierre</v>
          </cell>
          <cell r="L912">
            <v>40892.159999999974</v>
          </cell>
          <cell r="M912">
            <v>0</v>
          </cell>
          <cell r="N912">
            <v>0</v>
          </cell>
        </row>
        <row r="913">
          <cell r="E913">
            <v>307501</v>
          </cell>
          <cell r="F913" t="str">
            <v>MEJORAMIENTO DEL JR. ATAHUALPA (DESDE AV. SAN JUAN HASTA JR. JUAN VELASCO ALVARADO), JR. JUAN VELASCO ALVARADO (DESDE JR.ATAHUALPA HASTA JR. 28 DE JULIO), AV. SAN JUAN (DESDE JR. SANTA ROSA HASTA JR.CABO REYES), CASERIO SAN JUAN,, DISTRITO DE YARINACOCHA - CORONEL PORTILLO - UCAYALI</v>
          </cell>
          <cell r="G913">
            <v>46085.619999999995</v>
          </cell>
          <cell r="H913">
            <v>0.8583554354482906</v>
          </cell>
          <cell r="I913" t="str">
            <v>No</v>
          </cell>
          <cell r="J913" t="str">
            <v>SI</v>
          </cell>
          <cell r="K913" t="str">
            <v>PIP en proceso de ejecución, liquidación y cierre</v>
          </cell>
          <cell r="L913">
            <v>39837.06</v>
          </cell>
          <cell r="M913">
            <v>0</v>
          </cell>
          <cell r="N913">
            <v>0</v>
          </cell>
        </row>
        <row r="914">
          <cell r="E914">
            <v>307527</v>
          </cell>
          <cell r="F914" t="str">
            <v>MEJORAMIENTO DEL JR. VON HUMBOLDT (DESDE JR. ANDALUCIA HASTA JR.2 DE ENERO) , JR. JORGE CHAVEZ(DESDE JR. PROGRESO HASTA JR. 2 DE ENERO), AV. NUEVA REQUENA (DESDE JR ANDALUCIA HASTA JR 2 DE ENERO) JUNTA VECINAL BARRIO NUEVO- C.P. SAN PABLO DE TUSHMO, DISTRITO DE YARINACOCHA - CORONEL PORTILLO - UCAYALI</v>
          </cell>
          <cell r="G914">
            <v>50160.169999999984</v>
          </cell>
          <cell r="H914">
            <v>0.8206134413005969</v>
          </cell>
          <cell r="I914" t="str">
            <v>No</v>
          </cell>
          <cell r="J914" t="str">
            <v>SI</v>
          </cell>
          <cell r="K914" t="str">
            <v>PIP en proceso de ejecución, liquidación y cierre</v>
          </cell>
          <cell r="L914">
            <v>37396.389999999985</v>
          </cell>
          <cell r="M914">
            <v>0</v>
          </cell>
          <cell r="N914">
            <v>0</v>
          </cell>
        </row>
        <row r="915">
          <cell r="E915">
            <v>307612</v>
          </cell>
          <cell r="F915" t="str">
            <v>MEJORAMIENTO DE VIA A NIVEL DE AFIRMADO DEL JR. TIWINZA (DESDE JR. COPAIBA HASTA AV. LOS LAURELES) TRAMO I, JR. TIWINZA (DESDE JR. LAS ALMENDRAS HASTA JR. SEÑOR DE LOS MILAGROS) TRAMO II -PUERTO CALLAO, DISTRITO DE YARINACOCHA - CORONEL PORTILLO - UCAYALI</v>
          </cell>
          <cell r="G915">
            <v>52822.01000000001</v>
          </cell>
          <cell r="H915">
            <v>0.8481135701507883</v>
          </cell>
          <cell r="I915" t="str">
            <v>No</v>
          </cell>
          <cell r="J915" t="str">
            <v>SI</v>
          </cell>
          <cell r="K915" t="str">
            <v>PIP en proceso de ejecución, liquidación y cierre</v>
          </cell>
          <cell r="L915">
            <v>35917.130000000005</v>
          </cell>
          <cell r="M915">
            <v>0</v>
          </cell>
          <cell r="N915">
            <v>0</v>
          </cell>
        </row>
        <row r="916">
          <cell r="E916">
            <v>307669</v>
          </cell>
          <cell r="F916" t="str">
            <v>MEJORAMIENTO DEL JR. MAGDALENA (DESDE JR. MANUEL DEL AGUILA HASTA AV. DOS DE MAYO), JR. MANUEL DEL AGUILA (DESDE JR. MAGDALENA HASTA JR. SANTA ROSA), JR. SAN JUAN DE MIRAFLORES (DESDE JR. MANUEL DEL AGUILA  HASTA AV. DOS DE MAYO), JR. SANTA ROSA (DESDE JR. MANUEL DEL AGUILA  HASTA AV. DOS DE MAYO), CASERIO SANTA ROSA, DISTRITO DE YARINACOCHA - CORONEL PORTILLO - UCAYALI</v>
          </cell>
          <cell r="G916">
            <v>33765.57999999999</v>
          </cell>
          <cell r="H916">
            <v>0.8776634907062625</v>
          </cell>
          <cell r="I916" t="str">
            <v>No</v>
          </cell>
          <cell r="J916" t="str">
            <v>SI</v>
          </cell>
          <cell r="K916" t="str">
            <v>PIP en proceso de ejecución, liquidación y cierre</v>
          </cell>
          <cell r="L916">
            <v>34441</v>
          </cell>
          <cell r="M916">
            <v>0</v>
          </cell>
          <cell r="N916">
            <v>0</v>
          </cell>
        </row>
        <row r="917">
          <cell r="E917">
            <v>307747</v>
          </cell>
          <cell r="F917" t="str">
            <v>MEJORAMIENTO DEL JR. 28 DE JULIO (DESDE JR. MIRAFLORES HASTA JR. UCAYALI), JR. MIRAFLORES (DESDE JR. LIMA HASTA JR. 28 DE JULIO), JR. ARICA (DESDE JR. LIMA HASTA JR. 28 DE JULIO), C.P. SAN PABLO DE TUSHMO, DISTRITO DE YARINACOCHA - CORONEL PORTILLO - UCAYALI</v>
          </cell>
          <cell r="G917">
            <v>35917.130000000005</v>
          </cell>
          <cell r="H917">
            <v>0.8402045029716018</v>
          </cell>
          <cell r="I917" t="str">
            <v>No</v>
          </cell>
          <cell r="J917" t="str">
            <v>SI</v>
          </cell>
          <cell r="K917" t="str">
            <v>PIP en proceso de ejecución, liquidación y cierre</v>
          </cell>
          <cell r="L917">
            <v>33765.57999999999</v>
          </cell>
          <cell r="M917">
            <v>0</v>
          </cell>
          <cell r="N917">
            <v>0</v>
          </cell>
        </row>
        <row r="918">
          <cell r="E918">
            <v>307797</v>
          </cell>
          <cell r="F918" t="str">
            <v>MEJORAMIENTO DEL JR. UCAYALI (DESDE JR. LAS PALMERAS HASTA JR. 16 DE OCTUBRE), JR. LAS PALMERAS (DESDE JR. 03 DE OCTUBRE HASTA JR. UCAYALI), JR. 16 DE OCTUBRE (DESDE JR. CIRCUNVALACIN HASTA JR. ORELLANA), JUNTA VECINAL JR. CIRCUNVALACIN, DISTRITO DE YARINACOCHA - CORONEL PORTILLO - UCAYALI</v>
          </cell>
          <cell r="G918">
            <v>72583.46000000002</v>
          </cell>
          <cell r="H918">
            <v>0.8233644929180641</v>
          </cell>
          <cell r="I918" t="str">
            <v>No</v>
          </cell>
          <cell r="J918" t="str">
            <v>SI</v>
          </cell>
          <cell r="K918" t="str">
            <v>PIP en proceso de ejecución, liquidación y cierre</v>
          </cell>
          <cell r="L918">
            <v>33512.98999999999</v>
          </cell>
          <cell r="M918">
            <v>0</v>
          </cell>
          <cell r="N918">
            <v>0</v>
          </cell>
        </row>
        <row r="919">
          <cell r="E919">
            <v>308316</v>
          </cell>
          <cell r="F919" t="str">
            <v>MEJORAMIENTO DEL JR. AVIACION (DESDE JR. 17 DE SETIEMBRE HASTA PASAJE. BENA JEMA), JR. 28 DE JULIO (DESDE JR. 17 DE SETIEMBRE HASTAPASAJE. BENA JEMA), JR. CENTENARIO (DESDE JR. 17 DE SETIEMBRE HASTA JR. SANTA ROSA), JR. SANTAROSA (DESDE JR. PACHITEA HASTA JR CENTENARIO) , COMUNIDAD INTERCULTURAL BENA JEMA, DISTRITO DE YARINACOCHA - CORONEL PORTILLO - UCAYALI</v>
          </cell>
          <cell r="G919">
            <v>52162.109999999986</v>
          </cell>
          <cell r="H919">
            <v>0.8627368125108861</v>
          </cell>
          <cell r="I919" t="str">
            <v>No</v>
          </cell>
          <cell r="J919" t="str">
            <v>SI</v>
          </cell>
          <cell r="K919" t="str">
            <v>PIP en proceso de ejecución, liquidación y cierre</v>
          </cell>
          <cell r="L919">
            <v>33055</v>
          </cell>
          <cell r="M919">
            <v>0</v>
          </cell>
          <cell r="N919">
            <v>0</v>
          </cell>
        </row>
        <row r="920">
          <cell r="E920">
            <v>309923</v>
          </cell>
          <cell r="F920" t="str">
            <v>MEJORAMIENTO DE LOS JIRONES LOS ANGELES, 17 DE SETIEMBRE, PUTUMAYO, 14 DE FEBRERO, CALLERA, Y UTUQUINIA (DESDE AV. LOS LAURELES HASTA JR. PASEO DE LA REPBLICA), A.H. VILLA HERMOSA , DISTRITO DE YARINACOCHA - CORONEL PORTILLO - UCAYALI</v>
          </cell>
          <cell r="G920">
            <v>130184.21999999997</v>
          </cell>
          <cell r="H920">
            <v>0.8595002716819221</v>
          </cell>
          <cell r="I920" t="str">
            <v>No</v>
          </cell>
          <cell r="J920" t="str">
            <v>SI</v>
          </cell>
          <cell r="K920" t="str">
            <v>PIP en proceso de ejecución, liquidación y cierre</v>
          </cell>
          <cell r="L920">
            <v>29453.99000000002</v>
          </cell>
          <cell r="M920">
            <v>0</v>
          </cell>
          <cell r="N920">
            <v>0</v>
          </cell>
        </row>
        <row r="921">
          <cell r="E921">
            <v>331002</v>
          </cell>
          <cell r="F921" t="str">
            <v>MEJORAMIENTO DEL SERVICIO Y EQUIPAMIENTO DE LA MUNICIPALIDAD DISTRITAL DE CURIMANA, DISTRITO DE CURIMANA - PADRE ABAD - UCAYALI</v>
          </cell>
          <cell r="G921">
            <v>65214.380000000005</v>
          </cell>
          <cell r="H921">
            <v>0.8755083180285599</v>
          </cell>
          <cell r="I921" t="str">
            <v>No</v>
          </cell>
          <cell r="J921" t="str">
            <v>SI</v>
          </cell>
          <cell r="K921" t="str">
            <v>PIP en proceso de ejecución, liquidación y cierre</v>
          </cell>
          <cell r="L921">
            <v>28303.910000000033</v>
          </cell>
          <cell r="M921">
            <v>0</v>
          </cell>
          <cell r="N921">
            <v>0</v>
          </cell>
        </row>
        <row r="922">
          <cell r="E922">
            <v>157881</v>
          </cell>
          <cell r="F922" t="str">
            <v>CONSTRUCCION DE PUENTE CARROZABLE SOBRE EL RIO HUACAMAYO EN EL CASERIO NUEVA DELICIA, DISTRITO DE PADRE ABAD, PROVINCIA DE PADRE ABAD - UCAYALI</v>
          </cell>
          <cell r="G922">
            <v>230071.53000000003</v>
          </cell>
          <cell r="H922">
            <v>0.8024390521616511</v>
          </cell>
          <cell r="I922" t="str">
            <v>No</v>
          </cell>
          <cell r="J922" t="str">
            <v>SI</v>
          </cell>
          <cell r="K922" t="str">
            <v>PIP en proceso de ejecución, liquidación y cierre</v>
          </cell>
          <cell r="L922">
            <v>26901.179999999993</v>
          </cell>
          <cell r="M922">
            <v>0</v>
          </cell>
          <cell r="N922">
            <v>0</v>
          </cell>
        </row>
        <row r="923">
          <cell r="E923">
            <v>248444</v>
          </cell>
          <cell r="F923" t="str">
            <v>MEJORAMIENTO DE LA PRESTACION DE SERVICIOS DE LA RED DE SALUD N. 4 PARA LA LUCHA CONTRA LA MORBIMORTALIDAD MATERNO PERINATAL EN EL DISTRITO DE PADRE ABAD, PROVINCIA DE PADRE ABAD - UCAYALI</v>
          </cell>
          <cell r="G923">
            <v>75600</v>
          </cell>
          <cell r="H923">
            <v>0.8565737051792829</v>
          </cell>
          <cell r="I923" t="str">
            <v>No</v>
          </cell>
          <cell r="J923" t="str">
            <v>SI</v>
          </cell>
          <cell r="K923" t="str">
            <v>PIP en proceso de ejecución, liquidación y cierre</v>
          </cell>
          <cell r="L923">
            <v>26449.889999999985</v>
          </cell>
          <cell r="M923">
            <v>0</v>
          </cell>
          <cell r="N923">
            <v>0</v>
          </cell>
        </row>
        <row r="924">
          <cell r="E924">
            <v>254272</v>
          </cell>
          <cell r="F924" t="str">
            <v>MEJORAMIENTO DEL CAMINO VECINAL SHANANTIA - BRISAS DE SHANANTIA, SHANANTIA - ESTERO, DISTRITO DE PADRE ABAD, PROVINCIA DE PADRE ABAD - UCAYALI</v>
          </cell>
          <cell r="G924">
            <v>2012647.3599999994</v>
          </cell>
          <cell r="H924">
            <v>0.7346308999465861</v>
          </cell>
          <cell r="I924" t="str">
            <v>No</v>
          </cell>
          <cell r="J924" t="str">
            <v>SI</v>
          </cell>
          <cell r="K924" t="str">
            <v>PIP en proceso de ejecución, liquidación y cierre</v>
          </cell>
          <cell r="L924">
            <v>25548.22999999998</v>
          </cell>
          <cell r="M924">
            <v>0</v>
          </cell>
          <cell r="N924">
            <v>0</v>
          </cell>
        </row>
        <row r="925">
          <cell r="E925">
            <v>257243</v>
          </cell>
          <cell r="F925" t="str">
            <v>MEJORAMIENTO DE LOS SERVICIOS EDUCATIVOS DE LA I.E. 456, 64108 Y JOSE CARLOS MARIATEGUI, AGUAYTIA, DISTRITO DE PADRE ABAD, PROVINCIA DE PADRE ABAD - UCAYALI</v>
          </cell>
          <cell r="G925">
            <v>1149348.13</v>
          </cell>
          <cell r="H925">
            <v>0.8097785811800284</v>
          </cell>
          <cell r="I925" t="str">
            <v>No</v>
          </cell>
          <cell r="J925" t="str">
            <v>SI</v>
          </cell>
          <cell r="K925" t="str">
            <v>PIP en proceso de ejecución, liquidación y cierre</v>
          </cell>
          <cell r="L925">
            <v>25135.619999999995</v>
          </cell>
          <cell r="M925">
            <v>0</v>
          </cell>
          <cell r="N925">
            <v>0</v>
          </cell>
        </row>
        <row r="926">
          <cell r="E926">
            <v>257621</v>
          </cell>
          <cell r="F926" t="str">
            <v>INSTALACION DE POZO ARTESIANO EN EL CASERIO SHAMBO DEL CC.PP. BOQUERON, DISTRITO DE PADRE ABAD, PROVINCIA DE PADRE ABAD - UCAYALI</v>
          </cell>
          <cell r="G926">
            <v>29453.99000000002</v>
          </cell>
          <cell r="H926">
            <v>0.8571435638798237</v>
          </cell>
          <cell r="I926" t="str">
            <v>No</v>
          </cell>
          <cell r="J926" t="str">
            <v>SI</v>
          </cell>
          <cell r="K926" t="str">
            <v>PIP en proceso de ejecución, liquidación y cierre</v>
          </cell>
          <cell r="L926">
            <v>24984.54999999999</v>
          </cell>
          <cell r="M926">
            <v>0</v>
          </cell>
          <cell r="N926">
            <v>0</v>
          </cell>
        </row>
        <row r="927">
          <cell r="E927">
            <v>258227</v>
          </cell>
          <cell r="F927" t="str">
            <v>MEJORAMIENTO DE TROCHA CARROZABLE AL INTERIOR DEL CASERIO EL PORVENIR, CENTRO POBLADO DE HUIPOCA, PROVINCIA DE PADRE ABAD - UCAYALI</v>
          </cell>
          <cell r="G927">
            <v>332006.14000000013</v>
          </cell>
          <cell r="H927">
            <v>0.8916775912037096</v>
          </cell>
          <cell r="I927" t="str">
            <v>No</v>
          </cell>
          <cell r="J927" t="str">
            <v>SI</v>
          </cell>
          <cell r="K927" t="str">
            <v>PIP en proceso de ejecución, liquidación y cierre</v>
          </cell>
          <cell r="L927">
            <v>24676.04999999999</v>
          </cell>
          <cell r="M927">
            <v>0</v>
          </cell>
          <cell r="N927">
            <v>0</v>
          </cell>
        </row>
        <row r="928">
          <cell r="E928">
            <v>261782</v>
          </cell>
          <cell r="F928" t="str">
            <v>MEJORAMIENTO DE CALLES DEL JR. JIMENES PIMENTEL CDRA 1,2 JR. SANTA INES CDRA 1, PASAJE SANTA INES, PASAJES S/N, CALLE S/N, EN LA JUNTA VECINAL SANTA INES, DISTRITO DE PADRE ABAD, PROVINCIA DE PADRE ABAD - UCAYALI</v>
          </cell>
          <cell r="G928">
            <v>647245.6599999999</v>
          </cell>
          <cell r="H928">
            <v>0.7234223292818702</v>
          </cell>
          <cell r="I928" t="str">
            <v>No</v>
          </cell>
          <cell r="J928" t="str">
            <v>SI</v>
          </cell>
          <cell r="K928" t="str">
            <v>PIP en proceso de ejecución, liquidación y cierre</v>
          </cell>
          <cell r="L928">
            <v>22459.290000000008</v>
          </cell>
          <cell r="M928">
            <v>0</v>
          </cell>
          <cell r="N928">
            <v>0</v>
          </cell>
        </row>
        <row r="929">
          <cell r="E929">
            <v>292906</v>
          </cell>
          <cell r="F929" t="str">
            <v>MEJORAMIENTO DEL SISTEMA DE DRENAJE DE ESCALINATAS Y CONSTRUCCION DE MURO DE CONTENSION DE LA JUNTA VECINAL VARGAS GUERRA Y GARCILAZO DE LA VEGA B, DISTRITO DE PADRE ABAD, PROVINCIA DE PADRE ABAD - UCAYALI</v>
          </cell>
          <cell r="G929">
            <v>24984.54999999999</v>
          </cell>
          <cell r="H929">
            <v>0.8441208999736027</v>
          </cell>
          <cell r="I929" t="str">
            <v>No</v>
          </cell>
          <cell r="J929" t="str">
            <v>SI</v>
          </cell>
          <cell r="K929" t="str">
            <v>PIP en proceso de ejecución, liquidación y cierre</v>
          </cell>
          <cell r="L929">
            <v>22082.860000000015</v>
          </cell>
          <cell r="M929">
            <v>0</v>
          </cell>
          <cell r="N929">
            <v>0</v>
          </cell>
        </row>
        <row r="930">
          <cell r="E930">
            <v>293631</v>
          </cell>
          <cell r="F930" t="str">
            <v>MEJORAMIENTO DE HABILIDADES EDUCATIVAS Y CULTURALES EN LA, PROVINCIA DE PADRE ABAD - UCAYALI</v>
          </cell>
          <cell r="G930">
            <v>62873.369999999995</v>
          </cell>
          <cell r="H930">
            <v>0.7871708725895482</v>
          </cell>
          <cell r="I930" t="str">
            <v>No</v>
          </cell>
          <cell r="J930" t="str">
            <v>SI</v>
          </cell>
          <cell r="K930" t="str">
            <v>PIP en proceso de ejecución, liquidación y cierre</v>
          </cell>
          <cell r="L930">
            <v>21986.600000000006</v>
          </cell>
          <cell r="M930">
            <v>0</v>
          </cell>
          <cell r="N930">
            <v>0</v>
          </cell>
        </row>
        <row r="931">
          <cell r="E931">
            <v>297351</v>
          </cell>
          <cell r="F931" t="str">
            <v>MEJORAMIENTO DE LA I.E.I. 64117-B Y AGROPECUARIO JUAN CHÁVEZ MUQUINUY-B DEL CASERÍO DEL PUERTO AZUL DISTRITO DE PADRE ABAD, PROVINCIA DE PADRE ABAD - UCAYALI</v>
          </cell>
          <cell r="G931">
            <v>28303.910000000033</v>
          </cell>
          <cell r="H931">
            <v>0.8948041116172658</v>
          </cell>
          <cell r="I931" t="str">
            <v>No</v>
          </cell>
          <cell r="J931" t="str">
            <v>SI</v>
          </cell>
          <cell r="K931" t="str">
            <v>PIP en proceso de ejecución, liquidación y cierre</v>
          </cell>
          <cell r="L931">
            <v>21637.590000000026</v>
          </cell>
          <cell r="M931">
            <v>0</v>
          </cell>
          <cell r="N931">
            <v>0</v>
          </cell>
        </row>
        <row r="932">
          <cell r="E932">
            <v>298434</v>
          </cell>
          <cell r="F932" t="str">
            <v>INSTALACION DE RESERVORIO CON SISTEMA DE BOMBEO EN EL CASERIO MEDIACION DEL CENTRO POBLADO DE BOQUERON, PROVINCIA DE PADRE ABAD - UCAYALI</v>
          </cell>
          <cell r="G932">
            <v>59660.15000000002</v>
          </cell>
          <cell r="H932">
            <v>0.8429098778657651</v>
          </cell>
          <cell r="I932" t="str">
            <v>No</v>
          </cell>
          <cell r="J932" t="str">
            <v>SI</v>
          </cell>
          <cell r="K932" t="str">
            <v>PIP en proceso de ejecución, liquidación y cierre</v>
          </cell>
          <cell r="L932">
            <v>20021.449999999997</v>
          </cell>
          <cell r="M932">
            <v>0</v>
          </cell>
          <cell r="N932">
            <v>0</v>
          </cell>
        </row>
        <row r="933">
          <cell r="E933">
            <v>298543</v>
          </cell>
          <cell r="F933" t="str">
            <v>MEJORAMIENTO A NIVEL DE AFIRMADO DE LA JUNTA VECINAL AMPLIACION 23 DE MARZO, CIUDAD DE AGUAYTIA, DISTRITO DE PADRE ABAD, PROVINCIA DE PADRE ABAD - UCAYALI</v>
          </cell>
          <cell r="G933">
            <v>58196.47999999998</v>
          </cell>
          <cell r="H933">
            <v>0.8619767154391086</v>
          </cell>
          <cell r="I933" t="str">
            <v>No</v>
          </cell>
          <cell r="J933" t="str">
            <v>SI</v>
          </cell>
          <cell r="K933" t="str">
            <v>PIP en proceso de ejecución, liquidación y cierre</v>
          </cell>
          <cell r="L933">
            <v>19136.29999999999</v>
          </cell>
          <cell r="M933">
            <v>0</v>
          </cell>
          <cell r="N933">
            <v>0</v>
          </cell>
        </row>
        <row r="934">
          <cell r="E934">
            <v>303802</v>
          </cell>
          <cell r="F934" t="str">
            <v>INSTALACION DE REDUCTORES DE VELOCIDAD, SEÑALIZACION Y SEMAFORIZACION EN LA CARRETERA FEDERICO BASADRE KM. 157 AL 164 AGUAYTIA, PROVINCIA DE PADRE ABAD - UCAYALI</v>
          </cell>
          <cell r="G934">
            <v>26449.889999999985</v>
          </cell>
          <cell r="H934">
            <v>0.8843304042929386</v>
          </cell>
          <cell r="I934" t="str">
            <v>No</v>
          </cell>
          <cell r="J934" t="str">
            <v>SI</v>
          </cell>
          <cell r="K934" t="str">
            <v>PIP en proceso de ejecución, liquidación y cierre</v>
          </cell>
          <cell r="L934">
            <v>18788.380000000005</v>
          </cell>
          <cell r="M934">
            <v>0</v>
          </cell>
          <cell r="N934">
            <v>0</v>
          </cell>
        </row>
        <row r="935">
          <cell r="E935">
            <v>318608</v>
          </cell>
          <cell r="F935" t="str">
            <v>MEJORAMIENTO DE LOS SERVICIOS TURISTICOS PARA LA INCLUSIÓN DE LOS AGENTES SOCIALES Y ECONOMICOS EN LA CIUDAD DE AGUAYTIA, PROVINCIA DE PADRE ABAD - UCAYALI</v>
          </cell>
          <cell r="G935">
            <v>70010.76000000001</v>
          </cell>
          <cell r="H935">
            <v>0.803101628942987</v>
          </cell>
          <cell r="I935" t="str">
            <v>No</v>
          </cell>
          <cell r="J935" t="str">
            <v>SI</v>
          </cell>
          <cell r="K935" t="str">
            <v>PIP en proceso de ejecución, liquidación y cierre</v>
          </cell>
          <cell r="L935">
            <v>18147.680000000008</v>
          </cell>
          <cell r="M935">
            <v>0</v>
          </cell>
          <cell r="N935">
            <v>0</v>
          </cell>
        </row>
        <row r="936">
          <cell r="E936">
            <v>202012</v>
          </cell>
          <cell r="F936" t="str">
            <v>MEJORAMIENTO DE CAPACIDADES DE LA GESTION COMUNAL EN LA CC.NN. GASTABALA, DISTRITO DE PURUS, PROVINCIA DE PURUS - UCAYALI</v>
          </cell>
          <cell r="G936">
            <v>67041.79999999999</v>
          </cell>
          <cell r="H936">
            <v>0.8165688293033277</v>
          </cell>
          <cell r="I936" t="str">
            <v>No</v>
          </cell>
          <cell r="J936" t="str">
            <v>SI</v>
          </cell>
          <cell r="K936" t="str">
            <v>PIP en proceso de ejecución, liquidación y cierre</v>
          </cell>
          <cell r="L936">
            <v>17100.959999999992</v>
          </cell>
          <cell r="M936">
            <v>0</v>
          </cell>
          <cell r="N936">
            <v>0</v>
          </cell>
        </row>
        <row r="937">
          <cell r="E937">
            <v>202263</v>
          </cell>
          <cell r="F937" t="str">
            <v>MEJORAMIENTO DE CAPACIDADES DE LA GESTION COMUNAL EN LA CC.NN. SAN MARCOS, DISTRITO DE PURUS, PROVINCIA DE PURUS - UCAYALI</v>
          </cell>
          <cell r="G937">
            <v>60807.75</v>
          </cell>
          <cell r="H937">
            <v>0.8332194771641698</v>
          </cell>
          <cell r="I937" t="str">
            <v>No</v>
          </cell>
          <cell r="J937" t="str">
            <v>SI</v>
          </cell>
          <cell r="K937" t="str">
            <v>PIP en proceso de ejecución, liquidación y cierre</v>
          </cell>
          <cell r="L937">
            <v>16572.329999999987</v>
          </cell>
          <cell r="M937">
            <v>0</v>
          </cell>
          <cell r="N937">
            <v>0</v>
          </cell>
        </row>
        <row r="938">
          <cell r="E938">
            <v>202276</v>
          </cell>
          <cell r="F938" t="str">
            <v>MEJORAMIENTO DE CAPACIDADES DE LA GESTION COMUNAL EN LA CC.NN. SANTA REY DISTRITO DE PURUS, PROVINCIA DE PURUS - UCAYALI</v>
          </cell>
          <cell r="G938">
            <v>83977.23000000004</v>
          </cell>
          <cell r="H938">
            <v>0.777057842177391</v>
          </cell>
          <cell r="I938" t="str">
            <v>No</v>
          </cell>
          <cell r="J938" t="str">
            <v>SI</v>
          </cell>
          <cell r="K938" t="str">
            <v>PIP en proceso de ejecución, liquidación y cierre</v>
          </cell>
          <cell r="L938">
            <v>15835.26999999999</v>
          </cell>
          <cell r="M938">
            <v>0</v>
          </cell>
          <cell r="N938">
            <v>0</v>
          </cell>
        </row>
        <row r="939">
          <cell r="E939">
            <v>202965</v>
          </cell>
          <cell r="F939" t="str">
            <v>MEJORAMIENTO DE CAPACIDADES DE LA GESTION EDUCATIVA Y CULTURAL EN EL DISTRITO DE PURUS, PROVINCIA DE PURUS - UCAYALI</v>
          </cell>
          <cell r="G939">
            <v>2020886.58</v>
          </cell>
          <cell r="H939">
            <v>0.5484553020065127</v>
          </cell>
          <cell r="I939" t="str">
            <v>No</v>
          </cell>
          <cell r="J939" t="str">
            <v>SI</v>
          </cell>
          <cell r="K939" t="str">
            <v>PIP en proceso de ejecución, liquidación y cierre</v>
          </cell>
          <cell r="L939">
            <v>15197.960000000006</v>
          </cell>
          <cell r="M939">
            <v>0</v>
          </cell>
          <cell r="N939">
            <v>0</v>
          </cell>
        </row>
        <row r="940">
          <cell r="E940">
            <v>203082</v>
          </cell>
          <cell r="F940" t="str">
            <v>MEJORAMIENTO DE CAPACIDADES PARA LA GESTION DEL DEPORTE EN EL DISTRITO DE PURUS, PROVINCIA DE PURUS - UCAYALI</v>
          </cell>
          <cell r="G940">
            <v>1273224.29</v>
          </cell>
          <cell r="H940">
            <v>0.6634757141515965</v>
          </cell>
          <cell r="I940" t="str">
            <v>No</v>
          </cell>
          <cell r="J940" t="str">
            <v>SI</v>
          </cell>
          <cell r="K940" t="str">
            <v>PIP en proceso de ejecución, liquidación y cierre</v>
          </cell>
          <cell r="L940">
            <v>13642.119999999995</v>
          </cell>
          <cell r="M940">
            <v>0</v>
          </cell>
          <cell r="N940">
            <v>0</v>
          </cell>
        </row>
        <row r="941">
          <cell r="E941">
            <v>247103</v>
          </cell>
          <cell r="F941" t="str">
            <v>INSTALACION DEL CENTRO DE PROMOCION Y VIGILANCIA COMUNAL PARA EL CUIDADO INTEGRAL DE LA MADRE Y EL NIÑO EN ESCENARIOS SALUDABLES DE LAS CC.NN., PROVINCIA DE PURUS - UCAYALI</v>
          </cell>
          <cell r="G941">
            <v>151120.47999999998</v>
          </cell>
          <cell r="H941">
            <v>0.6142222174570274</v>
          </cell>
          <cell r="I941" t="str">
            <v>No</v>
          </cell>
          <cell r="J941" t="str">
            <v>SI</v>
          </cell>
          <cell r="K941" t="str">
            <v>PIP en proceso de ejecución, liquidación y cierre</v>
          </cell>
          <cell r="L941">
            <v>11637.770000000004</v>
          </cell>
          <cell r="M941">
            <v>0</v>
          </cell>
          <cell r="N941">
            <v>0</v>
          </cell>
        </row>
        <row r="942">
          <cell r="E942">
            <v>286771</v>
          </cell>
          <cell r="F942" t="str">
            <v>AMPLIACION DE LA CAPACIDAD RESOLUTIVA DEL SERVICIO DE ALBERGUE MUNICIPAL, PROVINCIA DE PURUS - UCAYALI</v>
          </cell>
          <cell r="G942">
            <v>734048.82</v>
          </cell>
          <cell r="H942">
            <v>0.5069071599506269</v>
          </cell>
          <cell r="I942" t="str">
            <v>No</v>
          </cell>
          <cell r="J942" t="str">
            <v>SI</v>
          </cell>
          <cell r="K942" t="str">
            <v>PIP en proceso de ejecución, liquidación y cierre</v>
          </cell>
          <cell r="L942">
            <v>8897.439999999999</v>
          </cell>
          <cell r="M942">
            <v>0</v>
          </cell>
          <cell r="N942">
            <v>0</v>
          </cell>
        </row>
        <row r="943">
          <cell r="E943">
            <v>196119</v>
          </cell>
          <cell r="F943" t="str">
            <v>MEJORAMIENTO, CREACION DE PISTAS  EN EL A.H. ESPERANZA BAJA, DISTRITO DE CHIMBOTE, PROVINCIA DE SANTA - ANCASH</v>
          </cell>
          <cell r="G943">
            <v>3464827.9299999997</v>
          </cell>
          <cell r="H943">
            <v>0.6547659503192279</v>
          </cell>
          <cell r="I943" t="str">
            <v>SI</v>
          </cell>
          <cell r="J943" t="str">
            <v>SI</v>
          </cell>
          <cell r="K943" t="str">
            <v>EN PLENA EJECUCIÓN</v>
          </cell>
          <cell r="L943">
            <v>3464827.9299999997</v>
          </cell>
          <cell r="M943" t="str">
            <v>Ejecutado por AI. Por culminar II etapa. No cuenta con PIM 2016.</v>
          </cell>
          <cell r="N943">
            <v>1</v>
          </cell>
        </row>
        <row r="944">
          <cell r="E944">
            <v>229040</v>
          </cell>
          <cell r="F944" t="str">
            <v>CONSTRUCCION Y MEJORAMIENTO DE PISTAS Y VEREDAS EN LOS P.J. PENSACOLA Y CESAR VALLEJO, DISTRITO DE CHIMBOTE, PROVINCIA DE SANTA - ANCASH</v>
          </cell>
          <cell r="G944">
            <v>2971702.2199999997</v>
          </cell>
          <cell r="H944">
            <v>0.5015857400863404</v>
          </cell>
          <cell r="I944" t="str">
            <v>SI</v>
          </cell>
          <cell r="J944" t="str">
            <v>SI</v>
          </cell>
          <cell r="K944" t="str">
            <v>EN PLENA EJECUCIÓN</v>
          </cell>
          <cell r="L944">
            <v>2971702.2199999997</v>
          </cell>
          <cell r="M944" t="str">
            <v>Ejecutado por AI. Por culminar II etapa. No cuenta con PIM 2016.</v>
          </cell>
          <cell r="N944">
            <v>1</v>
          </cell>
        </row>
        <row r="945">
          <cell r="E945">
            <v>271896</v>
          </cell>
          <cell r="F945" t="str">
            <v>MEJORAMIENTO DE LAS VÍAS URBANAS, VEREDAS PERIMETRALES Y ALCANTARILLADO PLUVIAL DE LA LOCALIDAD DE PAMPAS, DISTRITO DE PAMPAS - HUARAZ - ANCASH</v>
          </cell>
          <cell r="G945">
            <v>2963137.3</v>
          </cell>
          <cell r="H945">
            <v>0.5</v>
          </cell>
          <cell r="I945" t="str">
            <v>NO</v>
          </cell>
          <cell r="J945" t="str">
            <v>SI</v>
          </cell>
          <cell r="K945" t="str">
            <v>EN PLENA EJECUCIÓN</v>
          </cell>
          <cell r="L945">
            <v>2963137.3</v>
          </cell>
          <cell r="M945" t="str">
            <v>Ejecutado por AI. No se encuentra en el PIM 2016 del MVCS.</v>
          </cell>
          <cell r="N945">
            <v>1</v>
          </cell>
        </row>
        <row r="946">
          <cell r="E946">
            <v>264381</v>
          </cell>
          <cell r="F946" t="str">
            <v>MEJORAMIENTO DE LOS SERVICIOS DE SANEAMIENTO BÁSICO DE LA CIUDAD DE CHACAS, DISTRITO DE CHACAS - PROVINCIA DE ASUNCIÓN  - ANCASH</v>
          </cell>
          <cell r="G946">
            <v>2671130.87</v>
          </cell>
          <cell r="H946">
            <v>0.7202832396920279</v>
          </cell>
          <cell r="I946" t="str">
            <v>SI</v>
          </cell>
          <cell r="J946" t="str">
            <v>SI</v>
          </cell>
          <cell r="K946" t="str">
            <v>EN PLENA EJECUCIÓN</v>
          </cell>
          <cell r="L946">
            <v>2671130.87</v>
          </cell>
          <cell r="M946" t="str">
            <v>Ejecutado por AI. Presentó solicitud de continuidad de inversiones.</v>
          </cell>
          <cell r="N946">
            <v>1</v>
          </cell>
        </row>
        <row r="947">
          <cell r="E947">
            <v>187784</v>
          </cell>
          <cell r="F947" t="str">
            <v>MEJORAMIENTO DE LA PRESTACIÓN DEL SERVICIO DE LA UNIDAD DE SERENAZGO DE LA MUNICIPALIDAD PROVINCIAL DEL SANTA EN EL DISTRITO DE CHIMBOTE, PROVINCIA DE SANTA - ANCASH</v>
          </cell>
          <cell r="G947">
            <v>2591923.26</v>
          </cell>
          <cell r="H947">
            <v>0.6583120379101995</v>
          </cell>
          <cell r="I947" t="str">
            <v>NO</v>
          </cell>
          <cell r="J947" t="str">
            <v>SI</v>
          </cell>
          <cell r="K947" t="str">
            <v>EN PLENA EJECUCIÓN</v>
          </cell>
          <cell r="L947">
            <v>2591923.26</v>
          </cell>
          <cell r="M947" t="str">
            <v>Ejecutado por AD. Cuenta con PIM 2016.</v>
          </cell>
          <cell r="N947">
            <v>0</v>
          </cell>
        </row>
        <row r="948">
          <cell r="E948">
            <v>211138</v>
          </cell>
          <cell r="F948" t="str">
            <v>MEJORAMIENTO DE CALLES EN LOS A.H. VICTOR RAUL, A.H. MANUEL AREVALO Y URB. ANTUNEZ DE MAYOLO, DISTRITO DE CHIMBOTE, PROVINCIA DE SANTA - ANCASH</v>
          </cell>
          <cell r="G948">
            <v>2098325.79</v>
          </cell>
          <cell r="H948">
            <v>0.52262544008443</v>
          </cell>
          <cell r="I948" t="str">
            <v>NO</v>
          </cell>
          <cell r="J948" t="str">
            <v>SI</v>
          </cell>
          <cell r="K948" t="str">
            <v>EN PLENA EJECUCIÓN</v>
          </cell>
          <cell r="L948">
            <v>2098325.79</v>
          </cell>
          <cell r="M948" t="str">
            <v>Para ejecución de II etapa. Cuenta con PIM 2016.</v>
          </cell>
          <cell r="N948">
            <v>0</v>
          </cell>
        </row>
        <row r="949">
          <cell r="E949">
            <v>199566</v>
          </cell>
          <cell r="F949" t="str">
            <v>INSTALACION DEL SERVICIO DE AGUA DEL SISTEMA DE RIEGO DE LA LAGUNA TAMPUSH EN LA LOCALIDAD DE HUACCHIS, DISTRITO DE HUACCHIS - HUARI - ANCASH</v>
          </cell>
          <cell r="G949">
            <v>2088586.83</v>
          </cell>
          <cell r="H949">
            <v>0.7267705634233728</v>
          </cell>
          <cell r="I949" t="str">
            <v>NO</v>
          </cell>
          <cell r="J949" t="str">
            <v>SI</v>
          </cell>
          <cell r="K949" t="str">
            <v>EN PLENA EJECUCIÓN</v>
          </cell>
          <cell r="L949">
            <v>2088586.83</v>
          </cell>
          <cell r="M949" t="str">
            <v>UE responsable es la PSI-MINAG. No se encuentra en el PIM 2016 del PSI-MINAG.</v>
          </cell>
          <cell r="N949">
            <v>1</v>
          </cell>
        </row>
        <row r="950">
          <cell r="E950">
            <v>271846</v>
          </cell>
          <cell r="F950" t="str">
            <v>MEJORAMIENTO Y AMPLIACIÓN DEL SISTEMA DE RIEGO MENOR DEL DISTRITO DE JANGAS - HUARAZ - ANCASH</v>
          </cell>
          <cell r="G950">
            <v>1946415.8100000005</v>
          </cell>
          <cell r="H950">
            <v>0.8300783453637189</v>
          </cell>
          <cell r="I950" t="str">
            <v>NO</v>
          </cell>
          <cell r="J950" t="str">
            <v>SI</v>
          </cell>
          <cell r="K950" t="str">
            <v>EN PLENA EJECUCIÓN</v>
          </cell>
          <cell r="L950">
            <v>1946415.8100000005</v>
          </cell>
          <cell r="M950" t="str">
            <v>UE responsable es la PSI-MINAG. No se encuentra en el PIM 2016 del PSI-MINAG.</v>
          </cell>
          <cell r="N950">
            <v>1</v>
          </cell>
        </row>
        <row r="951">
          <cell r="E951">
            <v>81166</v>
          </cell>
          <cell r="F951" t="str">
            <v>CONSTRUCCION Y MEJORAMIENTO DE PISTAS Y VEREDAS EN EL  P.J PUEBLO LIBRE, PROVINCIA DE SANTA - ANCASH</v>
          </cell>
          <cell r="G951">
            <v>1702992.11</v>
          </cell>
          <cell r="H951">
            <v>0.5396970956081996</v>
          </cell>
          <cell r="I951" t="str">
            <v>NO</v>
          </cell>
          <cell r="J951" t="str">
            <v>SI</v>
          </cell>
          <cell r="K951" t="str">
            <v>EN PLENA EJECUCIÓN</v>
          </cell>
          <cell r="L951">
            <v>1702992.11</v>
          </cell>
          <cell r="M951" t="str">
            <v>Ejecutado por AD. Cuenta con PIM 2016.</v>
          </cell>
          <cell r="N951">
            <v>0</v>
          </cell>
        </row>
        <row r="952">
          <cell r="E952">
            <v>208827</v>
          </cell>
          <cell r="F952" t="str">
            <v>MEJORAMIENTO DE CALLES EN EL A.H. FRATERNIDAD , DISTRITO DE CHIMBOTE, PROVINCIA DE SANTA - ANCASH</v>
          </cell>
          <cell r="G952">
            <v>1348412.2399999998</v>
          </cell>
          <cell r="H952">
            <v>0.7485665894412229</v>
          </cell>
          <cell r="I952" t="str">
            <v>NO</v>
          </cell>
          <cell r="J952" t="str">
            <v>SI</v>
          </cell>
          <cell r="K952" t="str">
            <v>EN PLENA EJECUCIÓN</v>
          </cell>
          <cell r="L952">
            <v>1348412.2399999998</v>
          </cell>
          <cell r="M952" t="str">
            <v>Ejecutado por AI. Por culminar II etapa. No cuenta con PIM  2016.</v>
          </cell>
          <cell r="N952">
            <v>1</v>
          </cell>
        </row>
        <row r="953">
          <cell r="E953">
            <v>273241</v>
          </cell>
          <cell r="F953" t="str">
            <v>INSTALACION DEL SISTEMA DE RIEGO VERDECOCHA - HUANCAYOC, DE LOS SECTORES HUANCAYOC - PUCA PUCA - CENTRO PICHIU Y SHILLQUI EN EL CENTRO POBLADO DE SANTA CRUZ DE PICHIU, DISTRITO DE SAN PEDRO DE CHANA - HUARI - ANCASH</v>
          </cell>
          <cell r="G953">
            <v>1197427.2799999998</v>
          </cell>
          <cell r="H953">
            <v>0.7367515832688272</v>
          </cell>
          <cell r="I953" t="str">
            <v>NO</v>
          </cell>
          <cell r="J953" t="str">
            <v>SI</v>
          </cell>
          <cell r="K953" t="str">
            <v>EN PLENA EJECUCIÓN</v>
          </cell>
          <cell r="L953">
            <v>1197427.2799999998</v>
          </cell>
          <cell r="M953" t="str">
            <v>UE responsable es la PSI-MINAG. No se encuentra en el PIM 2016 del PSI-MINAG.</v>
          </cell>
          <cell r="N953">
            <v>1</v>
          </cell>
        </row>
        <row r="954">
          <cell r="E954">
            <v>321621</v>
          </cell>
          <cell r="F954" t="str">
            <v>MEJORAMIENTO Y AMPLIACION DE LA OFERTA DEL SERVICIO DEL SISTEMA DE ALCANTARILLADO DE LOS C.P. TAYABAMBITA - C.P. SAN MIGUEL - C.P. RAYAN, DISTRITO DE CHINGALPO - SIHUAS - ANCASH</v>
          </cell>
          <cell r="G954">
            <v>897609.5</v>
          </cell>
          <cell r="H954">
            <v>0.7980198231454547</v>
          </cell>
          <cell r="I954" t="str">
            <v>NO</v>
          </cell>
          <cell r="J954" t="str">
            <v>SI</v>
          </cell>
          <cell r="K954" t="str">
            <v>EN PLENA EJECUCIÓN</v>
          </cell>
          <cell r="L954">
            <v>897609.5</v>
          </cell>
          <cell r="M954" t="str">
            <v>Ejecutado por AI. No cuenta con PIM 2016. Para transferencia del MVCS por el 20% para este año.</v>
          </cell>
          <cell r="N954">
            <v>1</v>
          </cell>
        </row>
        <row r="955">
          <cell r="E955">
            <v>213417</v>
          </cell>
          <cell r="F955" t="str">
            <v>MEJORAMIENTO Y AMPLIACION DEL SISTEMA DE ELECTRIFICACION DE LA RED PRIMARIA Y SECUNDARIA DE LOS CENTROS POBLADOS Y CASERIOS DE JANGAS, DISTRITO DE JANGAS - HUARAZ - ANCASH</v>
          </cell>
          <cell r="G955">
            <v>888631.4499999997</v>
          </cell>
          <cell r="H955">
            <v>0.7013795484088885</v>
          </cell>
          <cell r="I955" t="str">
            <v>NO</v>
          </cell>
          <cell r="J955" t="str">
            <v>SI</v>
          </cell>
          <cell r="K955" t="str">
            <v>EN PLENA EJECUCIÓN</v>
          </cell>
          <cell r="L955">
            <v>888631.4499999997</v>
          </cell>
          <cell r="M955" t="str">
            <v>Ejecutado por AI. En ejecución por la DGER-MINEM. Se encuentra en el PIM 2016 (S/ 385,056.00) del MINEM.</v>
          </cell>
          <cell r="N955">
            <v>1</v>
          </cell>
        </row>
        <row r="956">
          <cell r="E956">
            <v>271891</v>
          </cell>
          <cell r="F956" t="str">
            <v>INSTALACION DEL SISTEMA DE SANEAMIENTO BÁSICO DE LA LOCALIDAD DE PAMPAS, DISTRITO DE PAMPAS - HUARAZ - ANCASH</v>
          </cell>
          <cell r="G956">
            <v>699564.79</v>
          </cell>
          <cell r="H956">
            <v>0.7954385315520615</v>
          </cell>
          <cell r="I956" t="str">
            <v>NO</v>
          </cell>
          <cell r="J956" t="str">
            <v>SI</v>
          </cell>
          <cell r="K956" t="str">
            <v>EN PLENA EJECUCIÓN</v>
          </cell>
          <cell r="L956">
            <v>699564.79</v>
          </cell>
          <cell r="M956" t="str">
            <v>Ejecutado por AI. No se encuentra en el PIM 2016 del MVCyS.</v>
          </cell>
          <cell r="N956">
            <v>1</v>
          </cell>
        </row>
        <row r="957">
          <cell r="E957">
            <v>272986</v>
          </cell>
          <cell r="F957" t="str">
            <v>INSTALACION DEL SISTEMA DE RIEGO HUISHLLAG - VISTOSO, DE LOS SECTORES VISTOSO - HUISHLLAG Y CASHAPATAC EN EL CENTRO POBLADO DE SANTA CRUZ DE PICHIU, DISTRITO DE SAN PEDRO DE CHANA - HUARI - ANCASH</v>
          </cell>
          <cell r="G957">
            <v>675946.8700000001</v>
          </cell>
          <cell r="H957">
            <v>0.8667414675109876</v>
          </cell>
          <cell r="I957" t="str">
            <v>NO</v>
          </cell>
          <cell r="J957" t="str">
            <v>SI</v>
          </cell>
          <cell r="K957" t="str">
            <v>EN PLENA EJECUCIÓN</v>
          </cell>
          <cell r="L957">
            <v>675946.8700000001</v>
          </cell>
          <cell r="M957" t="str">
            <v>UE responsable es la PSI-MINAG. No se encuentra en el PIM 2016 del PSI-MINAG.</v>
          </cell>
          <cell r="N957">
            <v>1</v>
          </cell>
        </row>
        <row r="958">
          <cell r="E958">
            <v>252509</v>
          </cell>
          <cell r="F958" t="str">
            <v>MEJORAMIENTO DEL CANAL DE IRRIGACIÓN CASHAPAMPA - SHUYO - HUARIPAMPA, DISTRITO DE SANTA CRUZ - HUAYLAS - ANCASH</v>
          </cell>
          <cell r="G958">
            <v>573132.6699999999</v>
          </cell>
          <cell r="H958">
            <v>0.867696388085746</v>
          </cell>
          <cell r="I958" t="str">
            <v>NO</v>
          </cell>
          <cell r="J958" t="str">
            <v>SI</v>
          </cell>
          <cell r="K958" t="str">
            <v>EN PLENA EJECUCIÓN</v>
          </cell>
          <cell r="L958">
            <v>573132.6699999999</v>
          </cell>
          <cell r="M958" t="str">
            <v>UE responsable es AGRORURAL-MINAG. Se encuentra en el PIM 2016 (S/ 573,132.00) del MINAG.</v>
          </cell>
          <cell r="N958">
            <v>0</v>
          </cell>
        </row>
        <row r="959">
          <cell r="E959">
            <v>284361</v>
          </cell>
          <cell r="F959" t="str">
            <v>MEJORAMIENTO DE LOS SERVICIOS EDUCATIVOS  DE LA I.E ZACARIAS MORENO JIMENEZ - N 84008 EN LA LOCALIDAD DE CHUYAS, DISTRITO DE POMABAMBA, PROVINCIA DE POMABAMBA - ANCASH</v>
          </cell>
          <cell r="G959">
            <v>573035.8500000001</v>
          </cell>
          <cell r="H959">
            <v>0.8443974784736157</v>
          </cell>
          <cell r="I959" t="str">
            <v>NO</v>
          </cell>
          <cell r="J959" t="str">
            <v>SI</v>
          </cell>
          <cell r="K959" t="str">
            <v>EN PLENA EJECUCIÓN</v>
          </cell>
          <cell r="L959">
            <v>573035.8500000001</v>
          </cell>
          <cell r="M959" t="str">
            <v>Ejecutado por AI, cuenta con PIM 2016.</v>
          </cell>
          <cell r="N959">
            <v>0</v>
          </cell>
        </row>
        <row r="960">
          <cell r="E960">
            <v>286545</v>
          </cell>
          <cell r="F960" t="str">
            <v>MEJORAMIENTO DE LOS SERVICIOS EDUCATIVOS DE LA I.E.I N 452 EN EL DISTRITO DE CHIQUIAN, PROVINCIA DE BOLOGNESI - ANCASH</v>
          </cell>
          <cell r="G960">
            <v>522680.8300000001</v>
          </cell>
          <cell r="H960">
            <v>0.8796511460946743</v>
          </cell>
          <cell r="I960" t="str">
            <v>NO</v>
          </cell>
          <cell r="J960" t="str">
            <v>SI</v>
          </cell>
          <cell r="K960" t="str">
            <v>EN PLENA EJECUCIÓN</v>
          </cell>
          <cell r="L960">
            <v>522680.8300000001</v>
          </cell>
          <cell r="M960" t="str">
            <v>Ejecutado por AI. Presentó solicitud de continuidad.</v>
          </cell>
          <cell r="N960">
            <v>1</v>
          </cell>
        </row>
        <row r="961">
          <cell r="E961">
            <v>126452</v>
          </cell>
          <cell r="F961" t="str">
            <v>CONSTRUCCION DE PAVIMENTO, VEREDAS Y AREAS VERDES EN EL BARRIO ZONA CENTRO DEL C.P. SAN JACINTO, DISTRITO DE NEPENA - SANTA - ANCASH</v>
          </cell>
          <cell r="G961">
            <v>510604.5099999998</v>
          </cell>
          <cell r="H961">
            <v>0.8098801827164137</v>
          </cell>
          <cell r="I961" t="str">
            <v>NO</v>
          </cell>
          <cell r="J961" t="str">
            <v>NO</v>
          </cell>
          <cell r="K961" t="str">
            <v>EN ARBITRAJE</v>
          </cell>
          <cell r="L961">
            <v>510604.5099999998</v>
          </cell>
          <cell r="M961">
            <v>0</v>
          </cell>
          <cell r="N961">
            <v>0</v>
          </cell>
        </row>
        <row r="962">
          <cell r="E962">
            <v>280991</v>
          </cell>
          <cell r="F962" t="str">
            <v>MEJORAMIENTO DEL SISTEMA DE AGUA POTABLE Y SANEAMIENTO BÁSICO EN LA LOCALIDAD DE HUAYLLAPAMPA, DISTRITO DE HUAYLLAPAMPA - RECUAY - ANCASH</v>
          </cell>
          <cell r="G962">
            <v>433521.8400000001</v>
          </cell>
          <cell r="H962">
            <v>0.763061651957845</v>
          </cell>
          <cell r="I962" t="str">
            <v>NO</v>
          </cell>
          <cell r="J962" t="str">
            <v>SI</v>
          </cell>
          <cell r="K962" t="str">
            <v>EN PLENA EJECUCIÓN</v>
          </cell>
          <cell r="L962">
            <v>433521.8400000001</v>
          </cell>
          <cell r="M962" t="str">
            <v>Ejecutado por AI. Solicitó continuidad. No se encuentra en el PIM 2016 del MVCyS.</v>
          </cell>
          <cell r="N962">
            <v>1</v>
          </cell>
        </row>
        <row r="963">
          <cell r="E963">
            <v>252265</v>
          </cell>
          <cell r="F963" t="str">
            <v>MEJORAMIENTO DEL SISTEMA DE RIEGO  WIRACOCHA, DISTRITO DE PAMPAS - HUARAZ - ANCASH</v>
          </cell>
          <cell r="G963">
            <v>296885.4000000004</v>
          </cell>
          <cell r="H963">
            <v>0.8899835844397149</v>
          </cell>
          <cell r="I963" t="str">
            <v>NO</v>
          </cell>
          <cell r="J963" t="str">
            <v>SI</v>
          </cell>
          <cell r="K963" t="str">
            <v>EN PLENA EJECUCIÓN</v>
          </cell>
          <cell r="L963">
            <v>296885.4000000004</v>
          </cell>
          <cell r="M963" t="str">
            <v>UE responsable es la PSI-MINAG. No se encuentra en el PIM 2016 del PSI-MINAG.</v>
          </cell>
          <cell r="N963">
            <v>1</v>
          </cell>
        </row>
        <row r="964">
          <cell r="E964">
            <v>214458</v>
          </cell>
          <cell r="F964" t="str">
            <v>AMPLIACION DE LAS REDES ELECTRICAS DEL COMITÉ DE ELECTRIFICACION DE PUEBLO LIBRE, SUBSISTEMA DE DISTRIBUCION PRIMARIA Y SECUNDARIA, INSTALACIONES DE ALUMBRADO PÙBLICO Y CONEXIONES DOMICILIARIAS COCHATANCA, DISTRITO DE PUEBLO LIBRE - HUAYLAS - ANCASH</v>
          </cell>
          <cell r="G964">
            <v>283506.53</v>
          </cell>
          <cell r="H964">
            <v>0.6989986068256413</v>
          </cell>
          <cell r="I964" t="str">
            <v>NO</v>
          </cell>
          <cell r="J964" t="str">
            <v>SI</v>
          </cell>
          <cell r="K964" t="str">
            <v>EN PLENA EJECUCIÓN</v>
          </cell>
          <cell r="L964">
            <v>283506.53</v>
          </cell>
          <cell r="M964" t="str">
            <v>Ejecutado por AI. No se encuentra en el PIM 2016 de la MD.</v>
          </cell>
          <cell r="N964">
            <v>1</v>
          </cell>
        </row>
        <row r="965">
          <cell r="E965">
            <v>208994</v>
          </cell>
          <cell r="F965" t="str">
            <v>MEJORAMIENTO DE LAS CALLES 28 DE JULIO, 7 DE JUNIO, SN, TUPAC AMARU, ANDRES AVELINO CACERES, ATUSPARIA, GUILLERMO MOORE, JOSE GALVEZ Y ENRIQUE PALACIOS DEL CENTRO POBLADO SAN CARLOS, DISTRITO DE SANTA - SANTA - ANCASH</v>
          </cell>
          <cell r="G965">
            <v>265793.30000000005</v>
          </cell>
          <cell r="H965">
            <v>0.7869294654140369</v>
          </cell>
          <cell r="I965" t="str">
            <v>NO</v>
          </cell>
          <cell r="J965" t="str">
            <v>SI</v>
          </cell>
          <cell r="K965" t="str">
            <v>EN PLENA EJECUCIÓN</v>
          </cell>
          <cell r="L965">
            <v>265793.30000000005</v>
          </cell>
          <cell r="M965" t="str">
            <v>Ejecutado por AI. En liquidación.</v>
          </cell>
          <cell r="N965">
            <v>0</v>
          </cell>
        </row>
        <row r="966">
          <cell r="E966">
            <v>262232</v>
          </cell>
          <cell r="F966" t="str">
            <v>CREACION DE PISTAS Y VEREDAS  EN LAS CALLES  DEL CASERIO  DE  HUALCAYAN, DISTRITO DE SANTA CRUZ - HUAYLAS - ANCASH</v>
          </cell>
          <cell r="G966">
            <v>220290.34000000008</v>
          </cell>
          <cell r="H966">
            <v>0.8817597685434267</v>
          </cell>
          <cell r="I966" t="str">
            <v>NO</v>
          </cell>
          <cell r="J966" t="str">
            <v>SI</v>
          </cell>
          <cell r="K966" t="str">
            <v>EN PLENA EJECUCIÓN</v>
          </cell>
          <cell r="L966">
            <v>220290.34000000008</v>
          </cell>
          <cell r="M966" t="str">
            <v>Ejecutado por AI. No se encuentra en el PIM 2016 del MVCyS.</v>
          </cell>
          <cell r="N966">
            <v>1</v>
          </cell>
        </row>
        <row r="967">
          <cell r="E967">
            <v>268949</v>
          </cell>
          <cell r="F967" t="str">
            <v>MEJORAMIENTO DEL SERVICIO DE AGUA  DEL SISTEMA DE RIEGO PIKSHIMIN - QUISHUA, DISTRITO DE TICLLOS - BOLOGNESI - ANCASH</v>
          </cell>
          <cell r="G967">
            <v>214374.34999999986</v>
          </cell>
          <cell r="H967">
            <v>0.8616502045776159</v>
          </cell>
          <cell r="I967" t="str">
            <v>NO</v>
          </cell>
          <cell r="J967" t="str">
            <v>SI</v>
          </cell>
          <cell r="K967" t="str">
            <v>EN PLENA EJECUCIÓN</v>
          </cell>
          <cell r="L967">
            <v>214374.34999999986</v>
          </cell>
          <cell r="M967" t="str">
            <v>Ejecutado por AI. Cofinananciado por Foniprel (2013).</v>
          </cell>
          <cell r="N967">
            <v>0</v>
          </cell>
        </row>
        <row r="968">
          <cell r="E968">
            <v>299349</v>
          </cell>
          <cell r="F968" t="str">
            <v>CREACION DE INFRAESTRUCTURA VEHICULAR Y PEATONAL EN EL JR. ALFONSO UGARTE CUADRA 01, 06 Y 07 DE LA CIUDAD DE CHIQUIAN - DISTRITO DE CHIQUIAN, PROVINCIA DE BOLOGNESI - ANCASH</v>
          </cell>
          <cell r="G968">
            <v>164585.51000000007</v>
          </cell>
          <cell r="H968">
            <v>0.7438163679672471</v>
          </cell>
          <cell r="I968" t="str">
            <v>NO</v>
          </cell>
          <cell r="J968" t="str">
            <v>SI</v>
          </cell>
          <cell r="K968" t="str">
            <v>PARALIZADA</v>
          </cell>
          <cell r="L968">
            <v>164585.51000000007</v>
          </cell>
          <cell r="M968" t="str">
            <v>Ejecutado por Trabaja Peru. Ejecutó una I etapa, pero no se concluyó y el 2015 se continuó la ejecución mediante ADirecta. Por el PIP de saneamiento que se viene ejecutando a la fecha no se puede continuar con la cuadra faltante.</v>
          </cell>
          <cell r="N968">
            <v>1</v>
          </cell>
        </row>
        <row r="969">
          <cell r="E969">
            <v>266213</v>
          </cell>
          <cell r="F969" t="str">
            <v>INSTALACION DE LOS SERVICIOS DE SALUD DEL PUESTO DE SALUD DE RAYAN, DISTRITO DE YAUYA, PROVINCIA DE CARLOS FERMIN FITZCARRALD - ANCASH</v>
          </cell>
          <cell r="G969">
            <v>164157.99</v>
          </cell>
          <cell r="H969">
            <v>0.7629362044937108</v>
          </cell>
          <cell r="I969" t="str">
            <v>NO</v>
          </cell>
          <cell r="J969" t="str">
            <v>SI</v>
          </cell>
          <cell r="K969" t="str">
            <v>EN PLENA EJECUCIÓN</v>
          </cell>
          <cell r="L969">
            <v>164157.99</v>
          </cell>
          <cell r="M969" t="str">
            <v>Ejecutado por AI. No se encuentra en el PIM 2016 de la MD.</v>
          </cell>
          <cell r="N969">
            <v>1</v>
          </cell>
        </row>
        <row r="970">
          <cell r="E970">
            <v>205435</v>
          </cell>
          <cell r="F970" t="str">
            <v>CREACION DE GRADERIAS DEL ACCESO PEATONAL DEL TRAMO VILLA OLLEROS AL CENTRO POBLADO DE HUARIPAMPA, DISTRITO DE OLLEROS - HUARAZ - ANCASH</v>
          </cell>
          <cell r="G970">
            <v>158936.57999999996</v>
          </cell>
          <cell r="H970">
            <v>0.6738537221962729</v>
          </cell>
          <cell r="I970" t="str">
            <v>NO</v>
          </cell>
          <cell r="J970" t="str">
            <v>SI</v>
          </cell>
          <cell r="K970">
            <v>0</v>
          </cell>
          <cell r="L970">
            <v>158936.57999999996</v>
          </cell>
          <cell r="M970" t="str">
            <v>Concluyó ejecucion, en proceso de liquidación.</v>
          </cell>
          <cell r="N970">
            <v>0</v>
          </cell>
        </row>
        <row r="971">
          <cell r="E971">
            <v>175926</v>
          </cell>
          <cell r="F971" t="str">
            <v>MEJORAMIENTO DE LA INFRAESTRUCTURA VIAL DEL JR. LLAMELLIN - BARRIO DE ALLAUCA - DISTRITO DE LLAMELLIN  , PROVINCIA DE ANTONIO RAYMONDI - ANCASH</v>
          </cell>
          <cell r="G971">
            <v>146024.8799999999</v>
          </cell>
          <cell r="H971">
            <v>0.8286571470873499</v>
          </cell>
          <cell r="I971" t="str">
            <v>NO</v>
          </cell>
          <cell r="J971" t="str">
            <v>SI</v>
          </cell>
          <cell r="K971" t="str">
            <v>EN PLENA EJECUCIÓN</v>
          </cell>
          <cell r="L971">
            <v>146024.8799999999</v>
          </cell>
          <cell r="M971" t="str">
            <v>Ejecutado por AI. No se encuentra en el PIM 2016 de la MP.</v>
          </cell>
          <cell r="N971">
            <v>1</v>
          </cell>
        </row>
        <row r="972">
          <cell r="E972">
            <v>189150</v>
          </cell>
          <cell r="F972" t="str">
            <v>MEJORAMIENTO DEL SISTEMA DE AGUA POTABLE DEL CASERIO DE QUITASOMBRERO, DISTRITO DE CULEBRAS - HUARMEY - ANCASH</v>
          </cell>
          <cell r="G972">
            <v>128003.72999999998</v>
          </cell>
          <cell r="H972">
            <v>0.6198851130293618</v>
          </cell>
          <cell r="I972" t="str">
            <v>NO</v>
          </cell>
          <cell r="J972" t="str">
            <v>SI</v>
          </cell>
          <cell r="K972" t="str">
            <v>EN PLENA EJECUCIÓN</v>
          </cell>
          <cell r="L972">
            <v>128003.72999999998</v>
          </cell>
          <cell r="M972" t="str">
            <v>Ejecutado por AD, en liquidación.</v>
          </cell>
          <cell r="N972">
            <v>0</v>
          </cell>
        </row>
        <row r="973">
          <cell r="E973">
            <v>232154</v>
          </cell>
          <cell r="F973" t="str">
            <v>AMPLIACION DEL SERVICIO DE AGUA POTABLE E INSTALACION DEL SISTEMA DE DESAGUE DEL SECTOR PARIAGAGA-CARDONPAMPA, PROVINCIA DE POMABAMBA - ANCASH</v>
          </cell>
          <cell r="G973">
            <v>106487.85999999999</v>
          </cell>
          <cell r="H973">
            <v>0.7924340950876395</v>
          </cell>
          <cell r="I973" t="str">
            <v>NO</v>
          </cell>
          <cell r="J973" t="str">
            <v>SI</v>
          </cell>
          <cell r="K973" t="str">
            <v>EN PLENA EJECUCIÓN</v>
          </cell>
          <cell r="L973">
            <v>106487.85999999999</v>
          </cell>
          <cell r="M973" t="str">
            <v>Ejecutado por AI, no cuenta con PIM 2016.</v>
          </cell>
          <cell r="N973">
            <v>1</v>
          </cell>
        </row>
        <row r="974">
          <cell r="E974">
            <v>271901</v>
          </cell>
          <cell r="F974" t="str">
            <v>INSTALACION DEL MURO DE CONTENCION EN LA LOCALIDAD DE PAUCHOS Y URBANIZACION LAS PALMERAS, DISTRITO DE POMABAMBA, PROVINCIA DE POMABAMBA - ANCASH</v>
          </cell>
          <cell r="G974">
            <v>92697.34999999998</v>
          </cell>
          <cell r="H974">
            <v>0.8153421071514131</v>
          </cell>
          <cell r="I974" t="str">
            <v>NO</v>
          </cell>
          <cell r="J974" t="str">
            <v>SI</v>
          </cell>
          <cell r="K974" t="str">
            <v>EN ELABORACIÓN DE ET OED</v>
          </cell>
          <cell r="L974">
            <v>92697.34999999998</v>
          </cell>
          <cell r="M974" t="str">
            <v>Para ejecución de II etapa, no cuenta con PIM 2016.</v>
          </cell>
          <cell r="N974">
            <v>0</v>
          </cell>
        </row>
        <row r="975">
          <cell r="E975">
            <v>195783</v>
          </cell>
          <cell r="F975" t="str">
            <v>MEJORAMIENTO, AMPLIACION DEL SISTEMA DE TRATAMIENTO DE AGUAS RESIDUALES DOMESTICA EN LA LOCALIDAD DE PACLLON, PROVINCIA DE BOLOGNESI - ANCASH</v>
          </cell>
          <cell r="G975">
            <v>90569</v>
          </cell>
          <cell r="H975">
            <v>0.8054233370654997</v>
          </cell>
          <cell r="I975" t="str">
            <v>NO</v>
          </cell>
          <cell r="J975" t="str">
            <v>SI</v>
          </cell>
          <cell r="K975" t="str">
            <v>EN PLENA EJECUCIÓN</v>
          </cell>
          <cell r="L975">
            <v>90569</v>
          </cell>
          <cell r="M975" t="str">
            <v>Ejecutado por AD. No se encuentra en el PIA 2016 de la MD.</v>
          </cell>
          <cell r="N975">
            <v>1</v>
          </cell>
        </row>
        <row r="976">
          <cell r="E976">
            <v>302889</v>
          </cell>
          <cell r="F976" t="str">
            <v>MEJORAMIENTO DE LA PLAZA PRINCIPAL DE LA LOCALIDAD DE RAGASH, DISTRITO DE RAGASH - SIHUAS - ANCASH</v>
          </cell>
          <cell r="G976">
            <v>86342.25</v>
          </cell>
          <cell r="H976">
            <v>0.8295311888294467</v>
          </cell>
          <cell r="I976" t="str">
            <v>NO</v>
          </cell>
          <cell r="J976" t="str">
            <v>SI</v>
          </cell>
          <cell r="K976" t="str">
            <v>EN PLENA EJECUCIÓN</v>
          </cell>
          <cell r="L976">
            <v>86342.25</v>
          </cell>
          <cell r="M976" t="str">
            <v>Ejecutado por AD, en liquidación, cuenta con PIM 2016.</v>
          </cell>
          <cell r="N976">
            <v>0</v>
          </cell>
        </row>
        <row r="977">
          <cell r="E977">
            <v>326222</v>
          </cell>
          <cell r="F977" t="str">
            <v>MEJORAMIENTO DEL SERVICIO DE AGUA DEL SISTEMA DE RIEGO CANAL LUCUMAVALLE EN EL CENTRO POBLADO PAMPAS, DISTRITO DE PAMPAS - PALLASCA - ANCASH</v>
          </cell>
          <cell r="G977">
            <v>80039.27999999997</v>
          </cell>
          <cell r="H977">
            <v>0.7595928323778385</v>
          </cell>
          <cell r="I977" t="str">
            <v>NO</v>
          </cell>
          <cell r="J977" t="str">
            <v>SI</v>
          </cell>
          <cell r="K977" t="str">
            <v>EN PLENA EJECUCIÓN</v>
          </cell>
          <cell r="L977">
            <v>80039.27999999997</v>
          </cell>
          <cell r="M977" t="str">
            <v>Ejecutado por AI , no cuenta con PIM 2016.</v>
          </cell>
          <cell r="N977">
            <v>1</v>
          </cell>
        </row>
        <row r="978">
          <cell r="E978">
            <v>215769</v>
          </cell>
          <cell r="F978" t="str">
            <v>MEJORAMIENTO DEL CANAL DE RIEGO MAHUACANCHA DE LA LOCALIDAD DE MAHUACANCHA, DISTRITO DE HUANCHAY - HUARAZ - ANCASH</v>
          </cell>
          <cell r="G978">
            <v>67597.85</v>
          </cell>
          <cell r="H978">
            <v>0.7062212880302879</v>
          </cell>
          <cell r="I978" t="str">
            <v>NO</v>
          </cell>
          <cell r="J978" t="str">
            <v>SI</v>
          </cell>
          <cell r="K978" t="str">
            <v>EN PLENA EJECUCIÓN</v>
          </cell>
          <cell r="L978">
            <v>67597.85</v>
          </cell>
          <cell r="M978" t="str">
            <v>Ejecutado por AI. No se encuentra en el PIM 2016 de la MD.</v>
          </cell>
          <cell r="N978">
            <v>1</v>
          </cell>
        </row>
        <row r="979">
          <cell r="E979">
            <v>164727</v>
          </cell>
          <cell r="F979" t="str">
            <v>MEJORAMIENTO DEL TRAMO I Y TRAMO III DEL CANAL DE RIEGO CUMBREC, DISTRITO DE HUANCHAY - HUARAZ - ANCASH</v>
          </cell>
          <cell r="G979">
            <v>63880.07000000001</v>
          </cell>
          <cell r="H979">
            <v>0.5636013153976493</v>
          </cell>
          <cell r="I979" t="str">
            <v>NO</v>
          </cell>
          <cell r="J979" t="str">
            <v>SI</v>
          </cell>
          <cell r="K979" t="str">
            <v>EN PLENA EJECUCIÓN</v>
          </cell>
          <cell r="L979">
            <v>63880.07000000001</v>
          </cell>
          <cell r="M979" t="str">
            <v>Ejecutado por AD. Se encuentra en el PIM 2016 (S/ 26,961) de la MD.</v>
          </cell>
          <cell r="N979">
            <v>0</v>
          </cell>
        </row>
        <row r="980">
          <cell r="E980">
            <v>164798</v>
          </cell>
          <cell r="F980" t="str">
            <v>MEJORAMIENTO DEL TRAMO I Y CANAL LATERAL DEL CANAL DE RIEGO PISHAN, DISTRITO DE HUANCHAY - HUARAZ - ANCASH</v>
          </cell>
          <cell r="G980">
            <v>63047.41</v>
          </cell>
          <cell r="H980">
            <v>0.6602086226910955</v>
          </cell>
          <cell r="I980" t="str">
            <v>NO</v>
          </cell>
          <cell r="J980" t="str">
            <v>SI</v>
          </cell>
          <cell r="K980" t="str">
            <v>EN PLENA EJECUCIÓN</v>
          </cell>
          <cell r="L980">
            <v>63047.41</v>
          </cell>
          <cell r="M980" t="str">
            <v>Ejecutado por AI.  Se encuentra en el PIM 2016 (S/ 26,960) de la MD.</v>
          </cell>
          <cell r="N980">
            <v>0</v>
          </cell>
        </row>
        <row r="981">
          <cell r="E981">
            <v>252894</v>
          </cell>
          <cell r="F981" t="str">
            <v>INSTALACION DEL SISTEMA DE DESAGÜE EN EL CASERÍO DE RAMPAC CHICO, DISTRITO DE CARHUAZ, PROVINCIA DE CARHUAZ - ANCASH</v>
          </cell>
          <cell r="G981">
            <v>60341.17999999999</v>
          </cell>
          <cell r="H981">
            <v>0.8939753375362839</v>
          </cell>
          <cell r="I981" t="str">
            <v>NO</v>
          </cell>
          <cell r="J981" t="str">
            <v>SI</v>
          </cell>
          <cell r="K981" t="str">
            <v>EN PLENA EJECUCIÓN</v>
          </cell>
          <cell r="L981">
            <v>60341.17999999999</v>
          </cell>
          <cell r="M981" t="str">
            <v>Ejecutado por AD. No se encuentra en el PIM 2016 de la MP.</v>
          </cell>
          <cell r="N981">
            <v>1</v>
          </cell>
        </row>
        <row r="982">
          <cell r="E982">
            <v>334955</v>
          </cell>
          <cell r="F982" t="str">
            <v>MEJORAMIENTO DE LA TROCHA CARROZABLE YANAGAGA, TUCUSH, COLLOTA, DISTRITO DE RAGASH - SIHUAS - ANCASH</v>
          </cell>
          <cell r="G982">
            <v>55372.490000000005</v>
          </cell>
          <cell r="H982">
            <v>0.6548565428390597</v>
          </cell>
          <cell r="I982" t="str">
            <v>NO</v>
          </cell>
          <cell r="J982" t="str">
            <v>SI</v>
          </cell>
          <cell r="K982" t="str">
            <v>EN PLENA EJECUCIÓN</v>
          </cell>
          <cell r="L982">
            <v>55372.490000000005</v>
          </cell>
          <cell r="M982" t="str">
            <v>Ejecutado por AD, cuenta con PIM 2016.</v>
          </cell>
          <cell r="N982">
            <v>0</v>
          </cell>
        </row>
        <row r="983">
          <cell r="E983">
            <v>302851</v>
          </cell>
          <cell r="F983" t="str">
            <v>INSTALACION DE RESERVORIOS PARA EL SISTEMA DE RIEGO EN EL CASERIO CASGA, DISTRITO DE PAMPAS - PALLASCA - ANCASH</v>
          </cell>
          <cell r="G983">
            <v>51077.65000000002</v>
          </cell>
          <cell r="H983">
            <v>0.805613854630835</v>
          </cell>
          <cell r="I983" t="str">
            <v>NO</v>
          </cell>
          <cell r="J983" t="str">
            <v>SI</v>
          </cell>
          <cell r="K983" t="str">
            <v>EN PLENA EJECUCIÓN</v>
          </cell>
          <cell r="L983">
            <v>51077.65000000002</v>
          </cell>
          <cell r="M983" t="str">
            <v>Ejecutado por AD, en liquidacion </v>
          </cell>
          <cell r="N983">
            <v>0</v>
          </cell>
        </row>
        <row r="984">
          <cell r="E984">
            <v>196134</v>
          </cell>
          <cell r="F984" t="str">
            <v>INSTALACION DE DEFENZA RIBEREÑA AL MARGEN DERECHO DEL RIO PURISIMA CHASQUITAMBO, DISTRITO DE COLQUIOC - BOLOGNESI - ANCASH</v>
          </cell>
          <cell r="G984">
            <v>44621.59999999998</v>
          </cell>
          <cell r="H984">
            <v>0.8462600656510066</v>
          </cell>
          <cell r="I984" t="str">
            <v>NO</v>
          </cell>
          <cell r="J984" t="str">
            <v>SI</v>
          </cell>
          <cell r="K984" t="str">
            <v>EN PLENA EJECUCIÓN</v>
          </cell>
          <cell r="L984">
            <v>44621.59999999998</v>
          </cell>
          <cell r="M984" t="str">
            <v>Ejecutado por AD. No se encuentra en el PIM 2016 de la MP.</v>
          </cell>
          <cell r="N984">
            <v>1</v>
          </cell>
        </row>
        <row r="985">
          <cell r="E985">
            <v>243352</v>
          </cell>
          <cell r="F985" t="str">
            <v>MEJORAMIENTO DE LOS SERVICIOS EDUCATIVOS DE LA I.E. N° 86295 DE PONQUEZ, DISTRITO DE CARHUAZ, PROVINCIA DE CARHUAZ - ANCASH</v>
          </cell>
          <cell r="G985">
            <v>44481.31000000003</v>
          </cell>
          <cell r="H985">
            <v>0.8379963314970909</v>
          </cell>
          <cell r="I985" t="str">
            <v>NO</v>
          </cell>
          <cell r="J985" t="str">
            <v>SI</v>
          </cell>
          <cell r="K985" t="str">
            <v>EN PLENA EJECUCIÓN</v>
          </cell>
          <cell r="L985">
            <v>44481.31000000003</v>
          </cell>
          <cell r="M985" t="str">
            <v>Ejecutado por AD. No se encuentra en el PIM 2016 de la MP.</v>
          </cell>
          <cell r="N985">
            <v>1</v>
          </cell>
        </row>
        <row r="986">
          <cell r="E986">
            <v>196717</v>
          </cell>
          <cell r="F986" t="str">
            <v>MEJORAMIENTO DEL JR. PRIMAVERA, JR. GARCILAZO DE LA VEGA Y JR. IDILIOS, DISTRITO DE CONCHUCOS - PALLASCA - ANCASH</v>
          </cell>
          <cell r="G986">
            <v>43229.01000000001</v>
          </cell>
          <cell r="H986">
            <v>0.8730675314989415</v>
          </cell>
          <cell r="I986" t="str">
            <v>NO</v>
          </cell>
          <cell r="J986" t="str">
            <v>SI</v>
          </cell>
          <cell r="K986" t="str">
            <v>EN PLENA EJECUCIÓN</v>
          </cell>
          <cell r="L986">
            <v>43229.01000000001</v>
          </cell>
          <cell r="M986" t="str">
            <v>Ejecutado por AD, no cuenta con  PIM  2016</v>
          </cell>
          <cell r="N986">
            <v>1</v>
          </cell>
        </row>
        <row r="987">
          <cell r="E987">
            <v>202597</v>
          </cell>
          <cell r="F987" t="str">
            <v>MEJORAMIENTO DE VEREDAS Y PAVIMENTACION DE LAS CALLES DE CAJAMARQUILLA CARHUAPAMPA, DISTRITO DE CAJAMARQUILLA - OCROS - ANCASH</v>
          </cell>
          <cell r="G987">
            <v>42919.41000000003</v>
          </cell>
          <cell r="H987">
            <v>0.8860554149443881</v>
          </cell>
          <cell r="I987" t="str">
            <v>NO</v>
          </cell>
          <cell r="J987" t="str">
            <v>SI</v>
          </cell>
          <cell r="K987" t="str">
            <v>EN PLENA EJECUCIÓN</v>
          </cell>
          <cell r="L987">
            <v>42919.41000000003</v>
          </cell>
          <cell r="M987" t="str">
            <v>Ejecutado por AD, en liquidacion </v>
          </cell>
          <cell r="N987">
            <v>0</v>
          </cell>
        </row>
        <row r="988">
          <cell r="E988">
            <v>262846</v>
          </cell>
          <cell r="F988" t="str">
            <v>CREACION DE LA LOSA MULTIDEPORTIVA EN EL CASERÍO DE RANRACANCHA, DISTRITO DE SAN LUIS, PROVINCIA DE CARLOS FERMIN FITZCARRALD - ANCASH</v>
          </cell>
          <cell r="G988">
            <v>38327.70000000001</v>
          </cell>
          <cell r="H988">
            <v>0.8237672230402158</v>
          </cell>
          <cell r="I988" t="str">
            <v>NO</v>
          </cell>
          <cell r="J988" t="str">
            <v>SI</v>
          </cell>
          <cell r="K988" t="str">
            <v>EN PLENA EJECUCIÓN</v>
          </cell>
          <cell r="L988">
            <v>38327.70000000001</v>
          </cell>
          <cell r="M988" t="str">
            <v>Ejecutado por AI. Se encuentra en el PIM 2016 (S/ 26,722) de la MP.</v>
          </cell>
          <cell r="N988">
            <v>0</v>
          </cell>
        </row>
        <row r="989">
          <cell r="E989">
            <v>314669</v>
          </cell>
          <cell r="F989" t="str">
            <v>CREACION DEL SERVICIO DE TRANSITABILIDAD PEATONAL EN EL CASERIO DE COLCABAMBA, DISTRITO DE YANAMA, PROVINCIA DE YUNGAY - ANCASH</v>
          </cell>
          <cell r="G989">
            <v>33992.08</v>
          </cell>
          <cell r="H989">
            <v>0.7379663050992538</v>
          </cell>
          <cell r="I989" t="str">
            <v>NO</v>
          </cell>
          <cell r="J989" t="str">
            <v>SI</v>
          </cell>
          <cell r="K989" t="str">
            <v>EN PLENA EJECUCIÓN</v>
          </cell>
          <cell r="L989">
            <v>33992.08</v>
          </cell>
          <cell r="M989" t="str">
            <v>Ejecutado por AD. No se encuentra en el PIM 2016 de la MD</v>
          </cell>
          <cell r="N989">
            <v>1</v>
          </cell>
        </row>
        <row r="990">
          <cell r="E990">
            <v>212622</v>
          </cell>
          <cell r="F990" t="str">
            <v>INSTALACION DEL SERVICIO DE ENERGIA ELECTRICA MEDIANTE SISTEMA CONVENCIONAL DEL CASERIO CANTARILLA, DISTRITO DE HUARMEY, PROVINCIA DE HUARMEY - ANCASH</v>
          </cell>
          <cell r="G990">
            <v>30138.73000000001</v>
          </cell>
          <cell r="H990">
            <v>0.8748013259654921</v>
          </cell>
          <cell r="I990" t="str">
            <v>NO</v>
          </cell>
          <cell r="J990" t="str">
            <v>SI</v>
          </cell>
          <cell r="K990" t="str">
            <v>EN PLENA EJECUCIÓN</v>
          </cell>
          <cell r="L990">
            <v>30138.73000000001</v>
          </cell>
          <cell r="M990" t="str">
            <v>En liquidación </v>
          </cell>
          <cell r="N990">
            <v>0</v>
          </cell>
        </row>
        <row r="991">
          <cell r="E991">
            <v>229269</v>
          </cell>
          <cell r="F991" t="str">
            <v>AMPLIACION Y MEJORAMIENTO DEL SERVICIO DE AGUA POTABLE EN EL C.P EX HACIENDA, DISTRITO DE HUARMEY, PROVINCIA DE HUARMEY - ANCASH</v>
          </cell>
          <cell r="G991">
            <v>25572.059999999998</v>
          </cell>
          <cell r="H991">
            <v>0.8948210122873875</v>
          </cell>
          <cell r="I991" t="str">
            <v>NO</v>
          </cell>
          <cell r="J991" t="str">
            <v>SI</v>
          </cell>
          <cell r="K991" t="str">
            <v>EN PLENA EJECUCIÓN</v>
          </cell>
          <cell r="L991">
            <v>25572.059999999998</v>
          </cell>
          <cell r="M991" t="str">
            <v>Ejecutado por AI, en liquidación.</v>
          </cell>
          <cell r="N991">
            <v>0</v>
          </cell>
        </row>
        <row r="992">
          <cell r="E992">
            <v>293530</v>
          </cell>
          <cell r="F992" t="str">
            <v>MEJORAMIENTO DEL RESERVORIO DE RIEGO QUILLQUI EN LA LOCALIDAD DE QUILLQUI, DISTRITO DE HUANCHAY - HUARAZ - ANCASH</v>
          </cell>
          <cell r="G992">
            <v>19024.01999999999</v>
          </cell>
          <cell r="H992">
            <v>0.8927214477311124</v>
          </cell>
          <cell r="I992" t="str">
            <v>NO</v>
          </cell>
          <cell r="J992" t="str">
            <v>SI</v>
          </cell>
          <cell r="K992" t="str">
            <v>EN PLENA EJECUCIÓN</v>
          </cell>
          <cell r="L992">
            <v>19024.01999999999</v>
          </cell>
          <cell r="M992" t="str">
            <v>Ejecutado por AD.  Se encuentra en el PIM 2016 (S/ 19,025) de la MD.</v>
          </cell>
          <cell r="N992">
            <v>0</v>
          </cell>
        </row>
        <row r="993">
          <cell r="E993">
            <v>168878</v>
          </cell>
          <cell r="F993" t="str">
            <v>MEJORAMIENTO DEL TRAMO II Y REHABILITACION DEL TRAMO III DEL CANAL DE RIEGO JAQUI, DISTRITO DE HUANCHAY - HUARAZ - ANCASH</v>
          </cell>
          <cell r="G993">
            <v>18235.570000000007</v>
          </cell>
          <cell r="H993">
            <v>0.8704267158615266</v>
          </cell>
          <cell r="I993" t="str">
            <v>NO</v>
          </cell>
          <cell r="J993" t="str">
            <v>SI</v>
          </cell>
          <cell r="K993" t="str">
            <v>EN PLENA EJECUCIÓN</v>
          </cell>
          <cell r="L993">
            <v>18235.570000000007</v>
          </cell>
          <cell r="M993" t="str">
            <v>Ejecutado por AI. No se encuentra en el PIM 2016 de la MD.</v>
          </cell>
          <cell r="N993">
            <v>1</v>
          </cell>
        </row>
        <row r="994">
          <cell r="E994">
            <v>209923</v>
          </cell>
          <cell r="F994" t="str">
            <v>MEJORAMIENTO LA CONSTRUCCION DE ESCALERA Y RAMPA DE ACCESO A LA I.E.N 20508 Y AL CENTRO DE SALUD RAJAN, DISTRITO DE SAN CRISTOBAL DE RAJAN - OCROS - ANCASH</v>
          </cell>
          <cell r="G994">
            <v>16330.140000000014</v>
          </cell>
          <cell r="H994">
            <v>0.8916043834200866</v>
          </cell>
          <cell r="I994" t="str">
            <v>NO</v>
          </cell>
          <cell r="J994" t="str">
            <v>SI</v>
          </cell>
          <cell r="K994" t="str">
            <v>EN PLENA EJECUCIÓN</v>
          </cell>
          <cell r="L994">
            <v>16330.140000000014</v>
          </cell>
          <cell r="M994" t="str">
            <v>Ejecutado por AD , no cuenta con PIM 2016</v>
          </cell>
          <cell r="N994">
            <v>1</v>
          </cell>
        </row>
        <row r="995">
          <cell r="E995">
            <v>326196</v>
          </cell>
          <cell r="F995" t="str">
            <v>MEJORAMIENTO DE LOS SERVICIOS DE LA ESCUELA DEL DEPORTE EN EL DISTRITO DE CARHUAZ, PROVINCIA DE CARHUAZ - ANCASH</v>
          </cell>
          <cell r="G995">
            <v>16251.419999999998</v>
          </cell>
          <cell r="H995">
            <v>0.7097960714285715</v>
          </cell>
          <cell r="I995" t="str">
            <v>NO</v>
          </cell>
          <cell r="J995" t="str">
            <v>SI</v>
          </cell>
          <cell r="K995" t="str">
            <v>EN PLENA EJECUCIÓN</v>
          </cell>
          <cell r="L995">
            <v>16251.419999999998</v>
          </cell>
          <cell r="M995" t="str">
            <v>Ejecutado por AD. No se encuentra en el PIM 2016 de la MP.</v>
          </cell>
          <cell r="N995">
            <v>1</v>
          </cell>
        </row>
        <row r="996">
          <cell r="E996">
            <v>168793</v>
          </cell>
          <cell r="F996" t="str">
            <v>MEJORAMIENTO DEL TRAMO I Y TRAMO III DEL CANAL DE IRRIGACION LLAHUAS, DISTRITO DE HUANCHAY - HUARAZ - ANCASH</v>
          </cell>
          <cell r="G996">
            <v>13662.230000000003</v>
          </cell>
          <cell r="H996">
            <v>0.7567363332973067</v>
          </cell>
          <cell r="I996" t="str">
            <v>NO</v>
          </cell>
          <cell r="J996" t="str">
            <v>SI</v>
          </cell>
          <cell r="K996" t="str">
            <v>EN PLENA EJECUCIÓN</v>
          </cell>
          <cell r="L996">
            <v>13662.230000000003</v>
          </cell>
          <cell r="M996" t="str">
            <v>Ejecutado por AI. Se encuentra en el PIM 2016 (S/ 26,960) de la MD.</v>
          </cell>
          <cell r="N996">
            <v>0</v>
          </cell>
        </row>
        <row r="997">
          <cell r="E997">
            <v>338136</v>
          </cell>
          <cell r="F997" t="str">
            <v>CREACION DEL SERVICIO DE TRANSITABILIDAD VEHICULAR DEL TRAMO: PUENTE PUNYA - SAN CRISTOBAL DE WIRARAN - PACCHAPAMPA - YUPANAPAMPA, DISTRITO DE OLLEROS - HUARAZ - ANCASH</v>
          </cell>
          <cell r="G997">
            <v>12170.259999999995</v>
          </cell>
          <cell r="H997">
            <v>0.8747685144930482</v>
          </cell>
          <cell r="I997" t="str">
            <v>NO</v>
          </cell>
          <cell r="J997" t="str">
            <v>SI</v>
          </cell>
          <cell r="K997" t="str">
            <v>EN PLENA EJECUCIÓN</v>
          </cell>
          <cell r="L997">
            <v>12170.259999999995</v>
          </cell>
          <cell r="M997" t="str">
            <v>Ejecutado por AD.  No se encuentra en el PIM 2016 de la MD.</v>
          </cell>
          <cell r="N997">
            <v>1</v>
          </cell>
        </row>
        <row r="998">
          <cell r="E998">
            <v>330477</v>
          </cell>
          <cell r="F998" t="str">
            <v>CREACION DEL COMEDOR EN LA IE 84182 JORGE ESDRAS QUIÑONES MORENO DE LA LOCALIDAD DE QUICHES, DISTRITO DE QUICHES - SIHUAS - ANCASH</v>
          </cell>
          <cell r="G998">
            <v>10730.5</v>
          </cell>
          <cell r="H998">
            <v>0.8456043165467626</v>
          </cell>
          <cell r="I998" t="str">
            <v>NO</v>
          </cell>
          <cell r="J998" t="str">
            <v>SI</v>
          </cell>
          <cell r="K998" t="str">
            <v>EN PLENA EJECUCIÓN</v>
          </cell>
          <cell r="L998">
            <v>10730.5</v>
          </cell>
          <cell r="M998" t="str">
            <v>Ejecutado por AI, en liquidación, no cuenta con PIM 2016.</v>
          </cell>
          <cell r="N998">
            <v>1</v>
          </cell>
        </row>
        <row r="999">
          <cell r="E999">
            <v>335805</v>
          </cell>
          <cell r="F999" t="str">
            <v>CREACION DE LA TROCHA CARROZABLE DEL TRAMO CARRETERA CHINCHURACRA HASTA LA PLAZA DE ARMAS DE CHINCHURACRA DISTRITO DE ACOCHACA, PROVINCIA DE ASUNCION - ANCASH</v>
          </cell>
          <cell r="G999">
            <v>7867.629999999999</v>
          </cell>
          <cell r="H999">
            <v>0.5504211428571429</v>
          </cell>
          <cell r="I999" t="str">
            <v>NO</v>
          </cell>
          <cell r="J999" t="str">
            <v>SI</v>
          </cell>
          <cell r="K999" t="str">
            <v>EN PLENA EJECUCIÓN</v>
          </cell>
          <cell r="L999">
            <v>7867.629999999999</v>
          </cell>
          <cell r="M999" t="str">
            <v>Ejecutado por AD. No se encuentra en el PIM 2016 de la MP.</v>
          </cell>
          <cell r="N999">
            <v>1</v>
          </cell>
        </row>
        <row r="1000">
          <cell r="E1000">
            <v>212369</v>
          </cell>
          <cell r="F1000" t="str">
            <v>CREACION DE PISTAS Y VEREDAS EN EL CENTRO URBANO DE CANGALLO, DISTRITO DE CANGALLO, PROVINCIA DE CANGALLO - AYACUCHO</v>
          </cell>
          <cell r="G1000">
            <v>641824.02</v>
          </cell>
          <cell r="H1000">
            <v>0.7314115716623341</v>
          </cell>
          <cell r="I1000" t="str">
            <v>NO</v>
          </cell>
          <cell r="J1000" t="str">
            <v>SI</v>
          </cell>
          <cell r="K1000" t="str">
            <v>EN PLENA EJECUCIÓN</v>
          </cell>
          <cell r="L1000">
            <v>274888.02</v>
          </cell>
          <cell r="M1000" t="str">
            <v>Se solicitó continuidad de inversiones el 15/01/2016; PIM 2016 S/. 516,936</v>
          </cell>
          <cell r="N1000">
            <v>1</v>
          </cell>
        </row>
        <row r="1001">
          <cell r="E1001">
            <v>239155</v>
          </cell>
          <cell r="F1001" t="str">
            <v>CREACION DE PISTAS Y VEREDAS EN EL JR. ADORACION CUADRA 4,5,6, JR. LUCANAS CUADRA 2 Y JR. DOS DE MAYO CUADRA 03, EN LA LOCALIDAD DE CHUSCHI, DISTRITO DE CHUSCHI - CANGALLO - AYACUCHO</v>
          </cell>
          <cell r="G1001">
            <v>131691.28999999998</v>
          </cell>
          <cell r="H1001">
            <v>0.6827541965819696</v>
          </cell>
          <cell r="I1001" t="str">
            <v>NO</v>
          </cell>
          <cell r="J1001" t="str">
            <v>SI</v>
          </cell>
          <cell r="K1001" t="str">
            <v>EN PLENA EJECUCIÓN</v>
          </cell>
          <cell r="L1001">
            <v>131691.28999999998</v>
          </cell>
          <cell r="M1001" t="str">
            <v>Ejecución Por AD Con RD y D&amp;T</v>
          </cell>
          <cell r="N1001">
            <v>1</v>
          </cell>
        </row>
        <row r="1002">
          <cell r="E1002">
            <v>240171</v>
          </cell>
          <cell r="F1002" t="str">
            <v>MEJORAMIENTO DEL SERVICIO EDUCATIVO DEL NIVEL PRIMARIO DE ONCE INSTITUCIONES EDUCATIVAS EN LOS DISTRITOS DE LOS MOROCHUCOS  Y CANGALLO, PROVINCIA DE CANGALLO - AYACUCHO</v>
          </cell>
          <cell r="G1002">
            <v>7451677.719999999</v>
          </cell>
          <cell r="H1002">
            <v>0.5790932439723989</v>
          </cell>
          <cell r="I1002" t="str">
            <v>SI</v>
          </cell>
          <cell r="J1002" t="str">
            <v>SI</v>
          </cell>
          <cell r="K1002" t="str">
            <v>EN PLENA EJECUCIÓN</v>
          </cell>
          <cell r="L1002">
            <v>7451677.719999999</v>
          </cell>
          <cell r="M1002" t="str">
            <v>En ejecución con Recursos ROOC; PIM 2016 S/. 36,400</v>
          </cell>
          <cell r="N1002">
            <v>1</v>
          </cell>
        </row>
        <row r="1003">
          <cell r="E1003">
            <v>254939</v>
          </cell>
          <cell r="F1003" t="str">
            <v>MEJORAMIENTO Y AMPLIACION DEL SERVICO DE EDUCACION SECUNDARIA EN LA I.E. JOSE MARIA ARGUEDAS PAMPAMARCA, DISTRITO DE CHUSCHI - CANGALLO - AYACUCHO</v>
          </cell>
          <cell r="G1003">
            <v>1689294.27</v>
          </cell>
          <cell r="H1003">
            <v>0.6813589528243794</v>
          </cell>
          <cell r="I1003" t="str">
            <v>NO</v>
          </cell>
          <cell r="J1003" t="str">
            <v>SI</v>
          </cell>
          <cell r="K1003" t="str">
            <v>EN PLENA EJECUCIÓN</v>
          </cell>
          <cell r="L1003">
            <v>1689294.27</v>
          </cell>
          <cell r="M1003" t="str">
            <v>Se solicitó continuidad de inversiones el 18/01/2016</v>
          </cell>
          <cell r="N1003">
            <v>1</v>
          </cell>
        </row>
        <row r="1004">
          <cell r="E1004">
            <v>149879</v>
          </cell>
          <cell r="F1004" t="str">
            <v>MEJORAMIENTO DEL SERVICIO EDUCATIVO EN LA I.E NRO 38653 MX-P NIVEL PRIMARIO EN LA COMUNIDAD DE MUNAYPATA DISTRITO LOS MOROCHUCOS, PROVINCIA DE CANGALLO - AYACUCHO</v>
          </cell>
          <cell r="G1004">
            <v>109765.82000000007</v>
          </cell>
          <cell r="H1004">
            <v>0.6122160822612918</v>
          </cell>
          <cell r="I1004" t="str">
            <v>NO</v>
          </cell>
          <cell r="J1004" t="str">
            <v>SI</v>
          </cell>
          <cell r="K1004" t="str">
            <v>EN PLENA EJECUCIÓN</v>
          </cell>
          <cell r="L1004">
            <v>61430.820000000065</v>
          </cell>
          <cell r="M1004" t="str">
            <v>PIM 2016: Entidad S/. 105,423; MINEDU S/. 316,268</v>
          </cell>
          <cell r="N1004">
            <v>1</v>
          </cell>
        </row>
        <row r="1005">
          <cell r="E1005">
            <v>253248</v>
          </cell>
          <cell r="F1005" t="str">
            <v>MEJORAMIENTO DEL SERVICIO EDUCATIVO DEL NIVEL INICIAL EN LAS I.E.I. N 306/MX-P PAMPA CANGALLO Y N 414-2/MX-P  CHANQUIL, DISTRITO DE LOS MOROCHUCOS - CANGALLO - AYACUCHO</v>
          </cell>
          <cell r="G1005">
            <v>323365.6000000001</v>
          </cell>
          <cell r="H1005">
            <v>0.8511668307350269</v>
          </cell>
          <cell r="I1005" t="str">
            <v>NO</v>
          </cell>
          <cell r="J1005" t="str">
            <v>SI</v>
          </cell>
          <cell r="K1005" t="str">
            <v>PARALIZADA</v>
          </cell>
          <cell r="L1005">
            <v>323365.6000000001</v>
          </cell>
          <cell r="M1005" t="str">
            <v>Tiene  pendientes de pago al contratista por falta de cumplimiento del convenio de bonos soberanos de MEF</v>
          </cell>
          <cell r="N1005">
            <v>0</v>
          </cell>
        </row>
        <row r="1006">
          <cell r="E1006">
            <v>254747</v>
          </cell>
          <cell r="F1006" t="str">
            <v>AMPLIACION Y MEJORAMIENTO DE LA GESTIÓN INTEGRAL DE LOS RESIDUOS SÓLIDOS DE LA CIUDAD DE PAMPA CANGALLO Y COMUNIDADES DE CORASPAMPA, HUALLCHANCCA, JATUMPAMPA Y PACOPATA, DISTRITO DE LOS MOROCHUCOS - CANGALLO - AYACUCHO</v>
          </cell>
          <cell r="G1006">
            <v>323203.79000000004</v>
          </cell>
          <cell r="H1006">
            <v>0.7120340965451036</v>
          </cell>
          <cell r="I1006" t="str">
            <v>NO</v>
          </cell>
          <cell r="J1006" t="str">
            <v>SI</v>
          </cell>
          <cell r="K1006" t="str">
            <v>EN PLENA EJECUCIÓN</v>
          </cell>
          <cell r="L1006">
            <v>313397.79000000004</v>
          </cell>
          <cell r="M1006" t="str">
            <v>Esta concluido el avance físico al 100%</v>
          </cell>
          <cell r="N1006">
            <v>0</v>
          </cell>
        </row>
        <row r="1007">
          <cell r="E1007">
            <v>314811</v>
          </cell>
          <cell r="F1007" t="str">
            <v>MEJORAMIENTO GENETICO DE GANADO VACUNO LECHERO, MEDIANTE BIOTECNOLOGIA REPRODUCTIVA EN EL, DISTRITO DE LOS MOROCHUCOS - CANGALLO - AYACUCHO</v>
          </cell>
          <cell r="G1007">
            <v>46626</v>
          </cell>
          <cell r="H1007">
            <v>0.6413384615384615</v>
          </cell>
          <cell r="I1007" t="str">
            <v>NO</v>
          </cell>
          <cell r="J1007" t="str">
            <v>SI</v>
          </cell>
          <cell r="K1007" t="str">
            <v>EN PLENA EJECUCIÓN</v>
          </cell>
          <cell r="L1007">
            <v>46626</v>
          </cell>
          <cell r="M1007" t="str">
            <v>En ejecución por AD con RD </v>
          </cell>
          <cell r="N1007">
            <v>1</v>
          </cell>
        </row>
        <row r="1008">
          <cell r="E1008">
            <v>219313</v>
          </cell>
          <cell r="F1008" t="str">
            <v>MEJORAMIENTO DEL SERVICIO DE EDUCACION SECUNDARIA EN LA I.E. MARIANO BELLIDO DE LA LOCALIDAD DE POMABAMBA, DISTRITO DE MARIA PARADO DE BELLIDO, PROVINCIA DE CANGALLO - AYACUCHO</v>
          </cell>
          <cell r="G1008">
            <v>580302.1000000001</v>
          </cell>
          <cell r="H1008">
            <v>0.8287557093740591</v>
          </cell>
          <cell r="I1008" t="str">
            <v>NO</v>
          </cell>
          <cell r="J1008" t="str">
            <v>SI</v>
          </cell>
          <cell r="K1008" t="str">
            <v>EN PLENA EJECUCIÓN</v>
          </cell>
          <cell r="L1008">
            <v>580302.1000000001</v>
          </cell>
          <cell r="M1008" t="str">
            <v>UE Gobierno Regional de Ayacucho, Modalidad AD</v>
          </cell>
          <cell r="N1008">
            <v>1</v>
          </cell>
        </row>
        <row r="1009">
          <cell r="E1009">
            <v>116135</v>
          </cell>
          <cell r="F1009" t="str">
            <v>INSTALACION DEL DERVICIO DE AGUA PARA RIEGO EN LA COMUNIDAD DE IGLESIAHUASI DEL, DISTRITO DE PARAS - CANGALLO - AYACUCHO</v>
          </cell>
          <cell r="G1009">
            <v>4623308.68</v>
          </cell>
          <cell r="H1009">
            <v>0.5002835271998771</v>
          </cell>
          <cell r="I1009" t="str">
            <v>NO</v>
          </cell>
          <cell r="J1009" t="str">
            <v>SI</v>
          </cell>
          <cell r="K1009" t="str">
            <v>EN PLENA EJECUCIÓN</v>
          </cell>
          <cell r="L1009">
            <v>4623308.68</v>
          </cell>
          <cell r="M1009" t="str">
            <v>UE  Ministerio De Agricultura,  Programa Subsectorial De Irrigación - PSI</v>
          </cell>
          <cell r="N1009">
            <v>1</v>
          </cell>
        </row>
        <row r="1010">
          <cell r="E1010">
            <v>255607</v>
          </cell>
          <cell r="F1010" t="str">
            <v>AMPLIACION Y MEJORAMIENTO DEL SERVICIO DE TELEFONIA FIJA INALAMBRICA Y TELEFONIA MOVIL PARA LAS LOCALIDADES RURALES DE LA MANCOMUNIDAD CUENCA ALTA DEL RIO PAMPAS, EN VILCANCHOS, PARAS Y PILLPICHACA, VICTOR FAJARDO, CANGALLO, HUAYTARA, DISTRITO DE VILCANCHOS - VICTOR FAJARDO - AYACUCHO</v>
          </cell>
          <cell r="G1010">
            <v>520623.89</v>
          </cell>
          <cell r="H1010">
            <v>0.8821056967226242</v>
          </cell>
          <cell r="I1010" t="str">
            <v>NO</v>
          </cell>
          <cell r="J1010" t="str">
            <v>SI</v>
          </cell>
          <cell r="K1010" t="str">
            <v>EN PLENA EJECUCIÓN</v>
          </cell>
          <cell r="L1010">
            <v>216693.89000000013</v>
          </cell>
          <cell r="M1010" t="str">
            <v>Considerado en PIM 2016, por S/.292,930</v>
          </cell>
          <cell r="N1010">
            <v>1</v>
          </cell>
        </row>
        <row r="1011">
          <cell r="E1011">
            <v>273166</v>
          </cell>
          <cell r="F1011" t="str">
            <v>MEJORAMIENTO Y AMPLIACION DEL SERVICIO DE AGU APOTABLE Y INSTALACION DEL SISTEMA DE ALCANTARRILLADO EN LA LOCALIDAD DE CCARHUACCOCCO, DISTRITO DE PARAS - CANGALLO - AYACUCHO</v>
          </cell>
          <cell r="G1011">
            <v>1083902.87</v>
          </cell>
          <cell r="H1011">
            <v>0.6921813986941449</v>
          </cell>
          <cell r="I1011" t="str">
            <v>NO</v>
          </cell>
          <cell r="J1011" t="str">
            <v>SI</v>
          </cell>
          <cell r="K1011" t="str">
            <v>EN PLENA EJECUCIÓN</v>
          </cell>
          <cell r="L1011">
            <v>69998.87000000011</v>
          </cell>
          <cell r="M1011" t="str">
            <v>Considerado en PIM 2016, por  S/.1,013,904 </v>
          </cell>
          <cell r="N1011">
            <v>1</v>
          </cell>
        </row>
        <row r="1012">
          <cell r="E1012">
            <v>320106</v>
          </cell>
          <cell r="F1012" t="str">
            <v>MEJORAMIENTO DE  LOS SERVICIOS DE ATENCION COMUNAL E IMPLEMENTACION DE UN SISTEMA DE PROTECCION SOCIAL PARA LA POBLACION DE PARAS, DISTRITO DE PARAS - CANGALLO - AYACUCHO</v>
          </cell>
          <cell r="G1012">
            <v>100900.98000000001</v>
          </cell>
          <cell r="H1012">
            <v>0.6603873606356356</v>
          </cell>
          <cell r="I1012" t="str">
            <v>NO</v>
          </cell>
          <cell r="J1012" t="str">
            <v>SI</v>
          </cell>
          <cell r="K1012" t="str">
            <v>EN PLENA EJECUCIÓN</v>
          </cell>
          <cell r="L1012">
            <v>99100.98000000001</v>
          </cell>
          <cell r="M1012" t="str">
            <v>En ejecución por AD con RD ; PIM 2016 S/. 900 (se devengó)</v>
          </cell>
          <cell r="N1012">
            <v>1</v>
          </cell>
        </row>
        <row r="1013">
          <cell r="E1013">
            <v>324381</v>
          </cell>
          <cell r="F1013" t="str">
            <v>MEJORAMIENTO DE CAMINO VECINAL HACIA LAS COMUNIDADES DE CCARHUACCOCCO, SAN MARTIN, CHAUCHURA Y OLIVOS DE PARAS, DISTRITO DE PARAS - CANGALLO - AYACUCHO</v>
          </cell>
          <cell r="G1013">
            <v>170758.38</v>
          </cell>
          <cell r="H1013">
            <v>0.6269075939489064</v>
          </cell>
          <cell r="I1013" t="str">
            <v>NO</v>
          </cell>
          <cell r="J1013" t="str">
            <v>SI</v>
          </cell>
          <cell r="K1013" t="str">
            <v>EN PLENA EJECUCIÓN</v>
          </cell>
          <cell r="L1013">
            <v>170758.38</v>
          </cell>
          <cell r="M1013" t="str">
            <v>En ejecución por AD con RD </v>
          </cell>
          <cell r="N1013">
            <v>1</v>
          </cell>
        </row>
        <row r="1014">
          <cell r="E1014">
            <v>336349</v>
          </cell>
          <cell r="F1014" t="str">
            <v>MEJORAMIENTO Y FORTALECIMIENTO DE CAPACIDADES EN GESTION COMUNAL-LOCAL MULTIUSO EN EL CENTRO POBLADO DE LLOCCLLASCCA, DISTRITO DE TOTOS - CANGALLO - AYACUCHO</v>
          </cell>
          <cell r="G1014">
            <v>89063.44</v>
          </cell>
          <cell r="H1014">
            <v>0.5271096012051496</v>
          </cell>
          <cell r="I1014" t="str">
            <v>NO</v>
          </cell>
          <cell r="J1014" t="str">
            <v>SI</v>
          </cell>
          <cell r="K1014" t="str">
            <v>EN PLENA EJECUCIÓN</v>
          </cell>
          <cell r="L1014">
            <v>66131.44</v>
          </cell>
          <cell r="M1014" t="str">
            <v>Considerado en PIM 2016, por  S/.22,932</v>
          </cell>
          <cell r="N1014">
            <v>1</v>
          </cell>
        </row>
        <row r="1015">
          <cell r="E1015">
            <v>277304</v>
          </cell>
          <cell r="F1015" t="str">
            <v>INSTALACION DE UN PUENTE CARROZABLE RAYAN - QUINUAS, DISTRITO DE ACOCRO - HUAMANGA - AYACUCHO</v>
          </cell>
          <cell r="G1015">
            <v>71899.10999999999</v>
          </cell>
          <cell r="H1015">
            <v>0.8884924160178921</v>
          </cell>
          <cell r="I1015" t="str">
            <v>NO</v>
          </cell>
          <cell r="J1015" t="str">
            <v>SI</v>
          </cell>
          <cell r="K1015" t="str">
            <v>EN PLENA EJECUCIÓN</v>
          </cell>
          <cell r="L1015">
            <v>71899.10999999999</v>
          </cell>
          <cell r="M1015" t="str">
            <v>En ejecución por AD con RD </v>
          </cell>
          <cell r="N1015">
            <v>1</v>
          </cell>
        </row>
        <row r="1016">
          <cell r="E1016">
            <v>287039</v>
          </cell>
          <cell r="F1016" t="str">
            <v>AMPLIACION Y MEJORAMIENTO DEL SERVICIO EDUCATIVO SECUNDARIO EN LA COMUNIDAD DE CCENHUAPAMPA, DISTRITO DE ACOCRO - HUAMANGA - AYACUCHO</v>
          </cell>
          <cell r="G1016">
            <v>48142.119999999995</v>
          </cell>
          <cell r="H1016">
            <v>0.8242988321167883</v>
          </cell>
          <cell r="I1016" t="str">
            <v>NO</v>
          </cell>
          <cell r="J1016" t="str">
            <v>SI</v>
          </cell>
          <cell r="K1016" t="str">
            <v>PARALIZADA</v>
          </cell>
          <cell r="L1016">
            <v>48142.119999999995</v>
          </cell>
          <cell r="M1016" t="str">
            <v>La entidad no dispone de recursos</v>
          </cell>
          <cell r="N1016">
            <v>1</v>
          </cell>
        </row>
        <row r="1017">
          <cell r="E1017">
            <v>324027</v>
          </cell>
          <cell r="F1017" t="str">
            <v>CREACION DE LOS SERVICIOS AMBIENTALES DE ECOSISTEMAS FORESTALES EN LOS CENTROS POBLADOS DE ACOS VINCHOS, URPAY Y HUAYCHAO, DISTRITO DE ACOS VINCHOS - HUAMANGA - AYACUCHO</v>
          </cell>
          <cell r="G1017">
            <v>69174.26000000001</v>
          </cell>
          <cell r="H1017">
            <v>0.5817696409093461</v>
          </cell>
          <cell r="I1017" t="str">
            <v>NO</v>
          </cell>
          <cell r="J1017" t="str">
            <v>SI</v>
          </cell>
          <cell r="K1017" t="str">
            <v>EN PLENA EJECUCIÓN</v>
          </cell>
          <cell r="L1017">
            <v>69174.26000000001</v>
          </cell>
          <cell r="M1017" t="str">
            <v>En ejecución por AD con RD </v>
          </cell>
          <cell r="N1017">
            <v>1</v>
          </cell>
        </row>
        <row r="1018">
          <cell r="E1018">
            <v>89319</v>
          </cell>
          <cell r="F1018" t="str">
            <v>CONSTRUCCION Y MEJORAMIENTO DEL SISTEMA DE DRENAJE PLUVIAL DE LA MARGEN IZQUIERDA DEL RIO ALAMEDA Y CENTRO HISTORICO DE LA CIUDAD DE AYACUCHO, DISTRITO DE AYACUCHO, PROVINCIA DE HUAMANGA - AYACUCHO</v>
          </cell>
          <cell r="G1018">
            <v>20289075.240000002</v>
          </cell>
          <cell r="H1018">
            <v>0.6575895539949148</v>
          </cell>
          <cell r="I1018" t="str">
            <v>SI</v>
          </cell>
          <cell r="J1018" t="str">
            <v>SI</v>
          </cell>
          <cell r="K1018" t="str">
            <v>EN PLENA EJECUCIÓN</v>
          </cell>
          <cell r="L1018">
            <v>20289075.240000002</v>
          </cell>
          <cell r="M1018" t="str">
            <v>Concluido hasta 4ta etapa; se requiere financiamiento para la V etapa</v>
          </cell>
          <cell r="N1018">
            <v>1</v>
          </cell>
        </row>
        <row r="1019">
          <cell r="E1019">
            <v>118627</v>
          </cell>
          <cell r="F1019" t="str">
            <v>CONSTRUCCION DEL CENTRO DE ATENCION DE DESARROLLO SOCIO EMOCIONAL Y DE CAPACIDADES PARA VICTIMAS DE VIOLENCIA FAMILIAR Y SEXUAL EN SITUACION DE RIESGO DEL AREA  METROPOLITANA, PROVINCIA DE HUAMANGA - AYACUCHO</v>
          </cell>
          <cell r="G1019">
            <v>536774.0599999996</v>
          </cell>
          <cell r="H1019">
            <v>0.8993082861546033</v>
          </cell>
          <cell r="I1019" t="str">
            <v>NO</v>
          </cell>
          <cell r="J1019" t="str">
            <v>SI</v>
          </cell>
          <cell r="K1019" t="str">
            <v>EN PLENA EJECUCIÓN</v>
          </cell>
          <cell r="L1019">
            <v>536774.0599999996</v>
          </cell>
          <cell r="M1019" t="str">
            <v>En ejecución por AD con RD, UE Gobierno Regional de Ayacucho</v>
          </cell>
          <cell r="N1019">
            <v>1</v>
          </cell>
        </row>
        <row r="1020">
          <cell r="E1020">
            <v>150057</v>
          </cell>
          <cell r="F1020" t="str">
            <v>FORTALECIMIENTO DE LA CAPACIDAD OPERATIVA Y RESOLUTIVA DE LA SUB GERENCIA DE SUPERVISIÓN Y LIQUIDACIÓN DE OBRAS DE LA MUNICIPALIDAD PROV. DE HUAMANGA, PROVINCIA DE HUAMANGA - AYACUCHO</v>
          </cell>
          <cell r="G1020">
            <v>61810</v>
          </cell>
          <cell r="H1020">
            <v>0.7933910870955388</v>
          </cell>
          <cell r="I1020" t="str">
            <v>NO</v>
          </cell>
          <cell r="J1020" t="str">
            <v>SI</v>
          </cell>
          <cell r="K1020" t="str">
            <v>EN PLENA EJECUCIÓN</v>
          </cell>
          <cell r="L1020">
            <v>61810</v>
          </cell>
          <cell r="M1020" t="str">
            <v>En ejecución por AD con RD. PIM 2016 S/. 270,074</v>
          </cell>
          <cell r="N1020">
            <v>1</v>
          </cell>
        </row>
        <row r="1021">
          <cell r="E1021">
            <v>170086</v>
          </cell>
          <cell r="F1021" t="str">
            <v>AMPLIACION DE INFRAESTRUCTURA Y EQUIPAMIENTO DE LA INSTITUCION EDUCATIVA INICIAL 432-25MX-U SEÑOR DE LA PICOTA, DISTRITO DE AYACUCHO, PROVINCIA DE HUAMANGA - AYACUCHO</v>
          </cell>
          <cell r="G1021">
            <v>6511.380000000005</v>
          </cell>
          <cell r="H1021">
            <v>0.5981789640814015</v>
          </cell>
          <cell r="I1021" t="str">
            <v>NO</v>
          </cell>
          <cell r="J1021" t="str">
            <v>SI</v>
          </cell>
          <cell r="K1021" t="str">
            <v>EN PLENA EJECUCIÓN</v>
          </cell>
          <cell r="L1021">
            <v>6511.380000000005</v>
          </cell>
          <cell r="M1021" t="str">
            <v>Considerado en PIM 2016, por   S/.248,288</v>
          </cell>
          <cell r="N1021">
            <v>1</v>
          </cell>
        </row>
        <row r="1022">
          <cell r="E1022">
            <v>207892</v>
          </cell>
          <cell r="F1022" t="str">
            <v>CREACION DE PISTAS,  VEREDAS Y ÁREAS VERDES EN JR. PARINACOCHAS DEL BARRIO DE SANTA ELENA EN EL DISTRITO DE AYACUCHO, PROVINCIA DE HUAMANGA - AYACUCHO</v>
          </cell>
          <cell r="G1022">
            <v>113255.26000000001</v>
          </cell>
          <cell r="H1022">
            <v>0.8648641192777385</v>
          </cell>
          <cell r="I1022" t="str">
            <v>NO</v>
          </cell>
          <cell r="J1022" t="str">
            <v>SI</v>
          </cell>
          <cell r="K1022" t="str">
            <v>PARALIZADA</v>
          </cell>
          <cell r="L1022">
            <v>113255.26000000001</v>
          </cell>
          <cell r="M1022" t="str">
            <v>La entidad no dispone de recursos</v>
          </cell>
          <cell r="N1022">
            <v>1</v>
          </cell>
        </row>
        <row r="1023">
          <cell r="E1023">
            <v>211909</v>
          </cell>
          <cell r="F1023" t="str">
            <v>INSTALACION Y MEJORAMIENTO DEL SISTEMA DE REAPROVECHAMIENTO DE RESIDUOS SOLIDOS ORGANICOS Y DISPOSICION FINAL DE RESIDUOS SOLIDOS MUNICIPALES EN LA CIUDAD DE  AYACUCHO, PROVINCIA DE HUAMANGA - AYACUCHO</v>
          </cell>
          <cell r="G1023">
            <v>678597.4500000002</v>
          </cell>
          <cell r="H1023">
            <v>0.8435516333423015</v>
          </cell>
          <cell r="I1023" t="str">
            <v>NO</v>
          </cell>
          <cell r="J1023" t="str">
            <v>SI</v>
          </cell>
          <cell r="K1023" t="str">
            <v>EN PLENA EJECUCIÓN</v>
          </cell>
          <cell r="L1023">
            <v>86397.45000000019</v>
          </cell>
          <cell r="M1023" t="str">
            <v>Considerado en PIM 2016, por   S/.600,000</v>
          </cell>
          <cell r="N1023">
            <v>1</v>
          </cell>
        </row>
        <row r="1024">
          <cell r="E1024">
            <v>216602</v>
          </cell>
          <cell r="F1024" t="str">
            <v>MEJORAMIENTO Y AMPLIACION DEL SERVICIO DE AGUA POTABLE Y ALCANTARILLADO, EN LA OCTAVA CUADRA DEL JIRON GARCILAZO DE LA VEGA, DISTRITO DE AYACUCHO, PROVINCIA DE HUAMANGA - AYACUCHO</v>
          </cell>
          <cell r="G1024">
            <v>87977.68</v>
          </cell>
          <cell r="H1024">
            <v>0.737238482226991</v>
          </cell>
          <cell r="I1024" t="str">
            <v>NO</v>
          </cell>
          <cell r="J1024" t="str">
            <v>SI</v>
          </cell>
          <cell r="K1024" t="str">
            <v>EN PLENA EJECUCIÓN</v>
          </cell>
          <cell r="L1024">
            <v>87037.68</v>
          </cell>
          <cell r="M1024" t="str">
            <v>La entidad no dispone de recursos</v>
          </cell>
          <cell r="N1024">
            <v>1</v>
          </cell>
        </row>
        <row r="1025">
          <cell r="E1025">
            <v>291048</v>
          </cell>
          <cell r="F1025" t="str">
            <v>MEJORAMIENTO DEL SERVICIO DE CATASTRO MUNICIPAL EN LA ZONA URBANA DEL DISTRITO DE AYACUCHO, PROVINCIA DE HUAMANGA - AYACUCHO</v>
          </cell>
          <cell r="G1025">
            <v>352494.17000000004</v>
          </cell>
          <cell r="H1025">
            <v>0.6558114037143378</v>
          </cell>
          <cell r="I1025" t="str">
            <v>NO</v>
          </cell>
          <cell r="J1025" t="str">
            <v>SI</v>
          </cell>
          <cell r="K1025" t="str">
            <v>EN PLENA EJECUCIÓN</v>
          </cell>
          <cell r="L1025">
            <v>352494.17000000004</v>
          </cell>
          <cell r="M1025" t="str">
            <v>En ejecución por AD</v>
          </cell>
          <cell r="N1025">
            <v>1</v>
          </cell>
        </row>
        <row r="1026">
          <cell r="E1026">
            <v>305301</v>
          </cell>
          <cell r="F1026" t="str">
            <v>INSTALACION DEL SERVICIO DE ALCANTARILLADO PLUVIAL EN LA QUINTA CUADRA DEL JIRON SUCRE DEL DISTRITO DE AYACUCHO, PROVINCIA DE HUAMANGA - AYACUCHO</v>
          </cell>
          <cell r="G1026">
            <v>7679.790000000001</v>
          </cell>
          <cell r="H1026">
            <v>0.8747659339023268</v>
          </cell>
          <cell r="I1026" t="str">
            <v>NO</v>
          </cell>
          <cell r="J1026" t="str">
            <v>SI</v>
          </cell>
          <cell r="K1026" t="str">
            <v>EN PLENA EJECUCIÓN</v>
          </cell>
          <cell r="L1026">
            <v>7679.790000000001</v>
          </cell>
          <cell r="M1026" t="str">
            <v>En ejecución por AD</v>
          </cell>
          <cell r="N1026">
            <v>1</v>
          </cell>
        </row>
        <row r="1027">
          <cell r="E1027">
            <v>144733</v>
          </cell>
          <cell r="F1027" t="str">
            <v>CONSTRUCCION DE PISTAS, VEREDAS Y GRADERIAS DEL SECTOR ACUCHIMAY II, DISTRITO DE CARMEN ALTO - HUAMANGA - AYACUCHO</v>
          </cell>
          <cell r="G1027">
            <v>454450.9199999999</v>
          </cell>
          <cell r="H1027">
            <v>0.8431002756554612</v>
          </cell>
          <cell r="I1027" t="str">
            <v>NO</v>
          </cell>
          <cell r="J1027" t="str">
            <v>SI</v>
          </cell>
          <cell r="K1027" t="str">
            <v>EN PLENA EJECUCIÓN</v>
          </cell>
          <cell r="L1027">
            <v>454450.9199999999</v>
          </cell>
          <cell r="M1027" t="str">
            <v>Considerado en PIM 2016, por   S/.200,000 </v>
          </cell>
          <cell r="N1027">
            <v>1</v>
          </cell>
        </row>
        <row r="1028">
          <cell r="E1028">
            <v>210558</v>
          </cell>
          <cell r="F1028" t="str">
            <v>CREACION DE PISTAS, VEREDAS Y AREAS VERDES EN EL  JR. TAHUANTINSUYO Y JR. MANCO CAPAC, DISTRITO DE CARMEN ALTO - HUAMANGA - AYACUCHO</v>
          </cell>
          <cell r="G1028">
            <v>473516.6699999999</v>
          </cell>
          <cell r="H1028">
            <v>0.7618688388560049</v>
          </cell>
          <cell r="I1028" t="str">
            <v>NO</v>
          </cell>
          <cell r="J1028" t="str">
            <v>SI</v>
          </cell>
          <cell r="K1028" t="str">
            <v>EN PLENA EJECUCIÓN</v>
          </cell>
          <cell r="L1028">
            <v>473516.6699999999</v>
          </cell>
          <cell r="M1028" t="str">
            <v>Se solicitó continuidad de inversiones el 27/01/2016</v>
          </cell>
          <cell r="N1028">
            <v>1</v>
          </cell>
        </row>
        <row r="1029">
          <cell r="E1029">
            <v>255438</v>
          </cell>
          <cell r="F1029" t="str">
            <v>CONSTRUCCION PISTAS Y VEREDAS  EN LAS ASOCIACIONES DE INGENIERIA Y GUAMAN POMA DE AYALA, DISTRITO DE JESUS NAZARENO - HUAMANGA - AYACUCHO</v>
          </cell>
          <cell r="G1029">
            <v>608767.2100000002</v>
          </cell>
          <cell r="H1029">
            <v>0.733342656038374</v>
          </cell>
          <cell r="I1029" t="str">
            <v>NO</v>
          </cell>
          <cell r="J1029" t="str">
            <v>SI</v>
          </cell>
          <cell r="K1029" t="str">
            <v>EN PLENA EJECUCIÓN</v>
          </cell>
          <cell r="L1029">
            <v>608767.2100000002</v>
          </cell>
          <cell r="M1029" t="str">
            <v>Se solicitó continuidad de inversiones el 27/01/2016</v>
          </cell>
          <cell r="N1029">
            <v>1</v>
          </cell>
        </row>
        <row r="1030">
          <cell r="E1030">
            <v>182945</v>
          </cell>
          <cell r="F1030" t="str">
            <v>REHABILITACION DE CANAL DE  IRRIGACION CCACCAMARCA-CHUMBES, DISTRITO DE OCROS - HUAMANGA - AYACUCHO</v>
          </cell>
          <cell r="G1030">
            <v>1544482.1600000001</v>
          </cell>
          <cell r="H1030">
            <v>0.506421731968156</v>
          </cell>
          <cell r="I1030" t="str">
            <v>NO</v>
          </cell>
          <cell r="J1030" t="str">
            <v>SI</v>
          </cell>
          <cell r="K1030" t="str">
            <v>EN PLENA EJECUCIÓN</v>
          </cell>
          <cell r="L1030">
            <v>1544482.1600000001</v>
          </cell>
          <cell r="M1030" t="str">
            <v>UE  Ministerio De Agricultura,  Programa Subsectorial De Irrigación - PSI, AF 18% a diciembre</v>
          </cell>
          <cell r="N1030">
            <v>1</v>
          </cell>
        </row>
        <row r="1031">
          <cell r="E1031">
            <v>38190</v>
          </cell>
          <cell r="F1031" t="str">
            <v>CONSTRUCCION DEL SISTEMA DE IRRIGACION - REPRESA PALLCCA EN EL DISTRITO DE QUINUA, PROVINCIA DE HUAMANGA - AYACUCHO</v>
          </cell>
          <cell r="G1031">
            <v>4245310.059999999</v>
          </cell>
          <cell r="H1031">
            <v>0.7491131863878067</v>
          </cell>
          <cell r="I1031" t="str">
            <v>NO</v>
          </cell>
          <cell r="J1031" t="str">
            <v>SI</v>
          </cell>
          <cell r="K1031" t="str">
            <v>EN PLENA EJECUCIÓN</v>
          </cell>
          <cell r="L1031">
            <v>4245310.059999999</v>
          </cell>
          <cell r="M1031" t="str">
            <v>Considerado en PIM 2016, por S/.2,199,884, UE PRIDER</v>
          </cell>
          <cell r="N1031">
            <v>1</v>
          </cell>
        </row>
        <row r="1032">
          <cell r="E1032">
            <v>228839</v>
          </cell>
          <cell r="F1032" t="str">
            <v>RECUPERACION DEL SERVICIO DE AGUA DEL SISTEMA DE RIEGO EN LAS LOCALIDADES DE AQCHAPA, BAÑOS SANTA ANA, YUCAES Y MAIZONDO, DISTRITO DE QUINUA - HUAMANGA - AYACUCHO</v>
          </cell>
          <cell r="G1032">
            <v>530453.8199999998</v>
          </cell>
          <cell r="H1032">
            <v>0.8755637111544907</v>
          </cell>
          <cell r="I1032" t="str">
            <v>NO</v>
          </cell>
          <cell r="J1032" t="str">
            <v>SI</v>
          </cell>
          <cell r="K1032" t="str">
            <v>EN PLENA EJECUCIÓN</v>
          </cell>
          <cell r="L1032">
            <v>-0.18000000016763806</v>
          </cell>
          <cell r="M1032" t="str">
            <v>UE Ministerio de Agricultura  a- AGRO RURAL; Considerado en PIM 2016 por S/.530,454</v>
          </cell>
          <cell r="N1032">
            <v>1</v>
          </cell>
        </row>
        <row r="1033">
          <cell r="E1033">
            <v>297129</v>
          </cell>
          <cell r="F1033" t="str">
            <v>MEJORAMIENTO DE LOS SERVICIOS DE EDUCACION EN LA I.E.I N 303 - QUINUA, DISTRITO DE QUINUA - HUAMANGA - AYACUCHO</v>
          </cell>
          <cell r="G1033">
            <v>365492.17999999993</v>
          </cell>
          <cell r="H1033">
            <v>0.7917707106618896</v>
          </cell>
          <cell r="I1033" t="str">
            <v>NO</v>
          </cell>
          <cell r="J1033" t="str">
            <v>SI</v>
          </cell>
          <cell r="K1033" t="str">
            <v>EN PLENA EJECUCIÓN</v>
          </cell>
          <cell r="L1033">
            <v>365492.17999999993</v>
          </cell>
          <cell r="M1033" t="str">
            <v>En ejecución por AD con RD</v>
          </cell>
          <cell r="N1033">
            <v>1</v>
          </cell>
        </row>
        <row r="1034">
          <cell r="E1034">
            <v>209303</v>
          </cell>
          <cell r="F1034" t="str">
            <v>AMPLIACION Y MEJORAMIENTO DEL SISTEMA DE AGUA POTABLE Y SANEAMIENTO EN LAS COMUNIDADES DE  CAMPI, SANTA ROSA, INCAPAMPA, CARMEN ALTO, CCOCHAPAMPA Y ATAMPARO, DISTRITO DE SAN JOSE DE TICLLAS - HUAMANGA - AYACUCHO</v>
          </cell>
          <cell r="G1034">
            <v>450013.61</v>
          </cell>
          <cell r="H1034">
            <v>0.5682693829312212</v>
          </cell>
          <cell r="I1034" t="str">
            <v>NO</v>
          </cell>
          <cell r="J1034" t="str">
            <v>SI</v>
          </cell>
          <cell r="K1034" t="str">
            <v>EN PLENA EJECUCIÓN</v>
          </cell>
          <cell r="L1034">
            <v>450013.61</v>
          </cell>
          <cell r="M1034" t="str">
            <v>En ejecución por AD con RD</v>
          </cell>
          <cell r="N1034">
            <v>1</v>
          </cell>
        </row>
        <row r="1035">
          <cell r="E1035">
            <v>219354</v>
          </cell>
          <cell r="F1035" t="str">
            <v>INSTALACION DE LA RED DE AGUA Y DESAGUE EN LAS ASOCIACIONES LAS AMERICAS SECTOR I PARTE BAJA, LAS AMERICAS SECTOR I EMERGENCIA, SANTA LEONOR Y LA VICTORIA, DISTRITO DE SAN JUAN BAUTISTA - HUAMANGA - AYACUCHO</v>
          </cell>
          <cell r="G1035">
            <v>719234.75</v>
          </cell>
          <cell r="H1035">
            <v>0.7742384348498497</v>
          </cell>
          <cell r="I1035" t="str">
            <v>NO</v>
          </cell>
          <cell r="J1035" t="str">
            <v>SI</v>
          </cell>
          <cell r="K1035" t="str">
            <v>EN PLENA EJECUCIÓN</v>
          </cell>
          <cell r="L1035">
            <v>719234.75</v>
          </cell>
          <cell r="M1035" t="str">
            <v>En Ejecución por AI, con AF 14.75% a diciembre, con recursos ROOC</v>
          </cell>
          <cell r="N1035">
            <v>1</v>
          </cell>
        </row>
        <row r="1036">
          <cell r="E1036">
            <v>207491</v>
          </cell>
          <cell r="F1036" t="str">
            <v>MEJORAMIENTO DEL SERVICIO DE AGUA DEL SISTEMA DE RIEGO EN LAS LOCALIDADES DE TAMBILLO, PACUARO, TAMBOBAMBA Y VIOLETA VELASQUEZ, DISTRITO DE TAMBILLO - HUAMANGA - AYACUCHO</v>
          </cell>
          <cell r="G1036">
            <v>356424.7400000002</v>
          </cell>
          <cell r="H1036">
            <v>0.8884291868571091</v>
          </cell>
          <cell r="I1036" t="str">
            <v>NO</v>
          </cell>
          <cell r="J1036" t="str">
            <v>SI</v>
          </cell>
          <cell r="K1036" t="str">
            <v>EN PLENA EJECUCIÓN</v>
          </cell>
          <cell r="L1036">
            <v>356424.7400000002</v>
          </cell>
          <cell r="M1036" t="str">
            <v>UE  Ministerio De Agricultura,  Programa Subsectorial De Irrigación - PSI, con AF 5% a diciembre </v>
          </cell>
          <cell r="N1036">
            <v>1</v>
          </cell>
        </row>
        <row r="1037">
          <cell r="E1037">
            <v>163245</v>
          </cell>
          <cell r="F1037" t="str">
            <v>CONSTRUCCION DEL PARQUE RECREACIONAL DE ROSASPATA, DISTRITO DE VINCHOS, PROVINCIA DE HUAMANGA - AYACUCHO</v>
          </cell>
          <cell r="G1037">
            <v>36658.44</v>
          </cell>
          <cell r="H1037">
            <v>0.8934761383369715</v>
          </cell>
          <cell r="I1037" t="str">
            <v>NO</v>
          </cell>
          <cell r="J1037" t="str">
            <v>SI</v>
          </cell>
          <cell r="K1037" t="str">
            <v>EN PLENA EJECUCIÓN</v>
          </cell>
          <cell r="L1037">
            <v>36658.44</v>
          </cell>
          <cell r="M1037" t="str">
            <v>En ejecución por AD con RD</v>
          </cell>
          <cell r="N1037">
            <v>1</v>
          </cell>
        </row>
        <row r="1038">
          <cell r="E1038">
            <v>201381</v>
          </cell>
          <cell r="F1038" t="str">
            <v>INSTALACION DEL SISTEMA DE RIEGO PUCACCACCA - CHAKIQPAMPA, DISTRITO DE VINCHOS - HUAMANGA - AYACUCHO</v>
          </cell>
          <cell r="G1038">
            <v>1250311.0499999998</v>
          </cell>
          <cell r="H1038">
            <v>0.7815658721660637</v>
          </cell>
          <cell r="I1038" t="str">
            <v>NO</v>
          </cell>
          <cell r="J1038" t="str">
            <v>SI</v>
          </cell>
          <cell r="K1038" t="str">
            <v>EN PLENA EJECUCIÓN</v>
          </cell>
          <cell r="L1038">
            <v>1250311.0499999998</v>
          </cell>
          <cell r="M1038" t="str">
            <v>UE  Ministerio de Agricultura,  Programa Subsectorial De Irrigación - PSI.</v>
          </cell>
          <cell r="N1038">
            <v>1</v>
          </cell>
        </row>
        <row r="1039">
          <cell r="E1039">
            <v>287354</v>
          </cell>
          <cell r="F1039" t="str">
            <v>MEJORAMIENTO DEL SERVICIO DE EDUCACIÓN BASICA REGULAR EN EL NIVEL SECUNDARIO DE LAS INSTITUCIONES EDUCATIVAS JUSTINIANO QUICAÑA MAGALLANES, WALTER EBERTZ Y PABLO VALERIANO MESAHUAMAN, DISTRITO DE VINCHOS - HUAMANGA - AYACUCHO</v>
          </cell>
          <cell r="G1039">
            <v>2713880.5999999987</v>
          </cell>
          <cell r="H1039">
            <v>0.6274554211691612</v>
          </cell>
          <cell r="I1039" t="str">
            <v>NO</v>
          </cell>
          <cell r="J1039" t="str">
            <v>SI</v>
          </cell>
          <cell r="K1039" t="str">
            <v>EN PLENA EJECUCIÓN</v>
          </cell>
          <cell r="L1039">
            <v>832906.5999999987</v>
          </cell>
          <cell r="M1039" t="str">
            <v>Considerado en PIM 2016, por  S/. 2,337,149</v>
          </cell>
          <cell r="N1039">
            <v>1</v>
          </cell>
        </row>
        <row r="1040">
          <cell r="E1040">
            <v>288937</v>
          </cell>
          <cell r="F1040" t="str">
            <v>MEJORAMIENTO Y AMPLIACIÓN DEL SERVICIO DE SEGURIDAD CIUDADANA EN EL, DISTRITO DE VINCHOS - HUAMANGA - AYACUCHO</v>
          </cell>
          <cell r="G1040">
            <v>493990.3799999999</v>
          </cell>
          <cell r="H1040">
            <v>0.6940130353728687</v>
          </cell>
          <cell r="I1040" t="str">
            <v>NO</v>
          </cell>
          <cell r="J1040" t="str">
            <v>SI</v>
          </cell>
          <cell r="K1040" t="str">
            <v>EN PLENA EJECUCIÓN</v>
          </cell>
          <cell r="L1040">
            <v>493990.3799999999</v>
          </cell>
          <cell r="M1040" t="str">
            <v>PIP con cofinanciamiento FONIPREL 2014</v>
          </cell>
          <cell r="N1040">
            <v>0</v>
          </cell>
        </row>
        <row r="1041">
          <cell r="E1041">
            <v>316783</v>
          </cell>
          <cell r="F1041" t="str">
            <v>MEJORAMIENTO Y DESARROLLO DE CAPACIDADES, EN PRACTICAS SALUDABLES PARA LA REDUCCION DE LA DESNUTRICION  INFANTIL DE LA COMUNIDAD DE VINCHOS, DISTRITO DE VINCHOS - HUAMANGA - AYACUCHO</v>
          </cell>
          <cell r="G1041">
            <v>95733.38</v>
          </cell>
          <cell r="H1041">
            <v>0.708349343900587</v>
          </cell>
          <cell r="I1041" t="str">
            <v>NO</v>
          </cell>
          <cell r="J1041" t="str">
            <v>SI</v>
          </cell>
          <cell r="K1041" t="str">
            <v>EN PLENA EJECUCIÓN</v>
          </cell>
          <cell r="L1041">
            <v>95733.38</v>
          </cell>
          <cell r="M1041" t="str">
            <v>En ejecución por AD con RD</v>
          </cell>
          <cell r="N1041">
            <v>1</v>
          </cell>
        </row>
        <row r="1042">
          <cell r="E1042">
            <v>237316</v>
          </cell>
          <cell r="F1042" t="str">
            <v>MEJORAMIENTO DE LA PRESTACIÓN DE SERVICIOS EDUCATIVOS DE EDUCACIÓN INICIAL EN LAS LOCALIDADES DE CARAPO, MANCHIRI Y TAULLI, DISTRITO DE CARAPO - HUANCA SANCOS - AYACUCHO</v>
          </cell>
          <cell r="G1042">
            <v>309573.25</v>
          </cell>
          <cell r="H1042">
            <v>0.865450085752558</v>
          </cell>
          <cell r="I1042" t="str">
            <v>NO</v>
          </cell>
          <cell r="J1042" t="str">
            <v>SI</v>
          </cell>
          <cell r="K1042" t="str">
            <v>EN PLENA EJECUCIÓN</v>
          </cell>
          <cell r="L1042">
            <v>309573.25</v>
          </cell>
          <cell r="M1042" t="str">
            <v>En ejecución por AI con RD, AF 70.35%</v>
          </cell>
          <cell r="N1042">
            <v>1</v>
          </cell>
        </row>
        <row r="1043">
          <cell r="E1043">
            <v>246698</v>
          </cell>
          <cell r="F1043" t="str">
            <v>MEJORAMIENTO Y AMPLIACIÓN DEL SERVICIO DE AGUA POTABLE E INSTALACIÓN DE LETRINAS SANITARIAS EN LA COMUNIDAD DE SAN ANTONIO DE JULO, DISTRITO DE SANTIAGO DE LUCANAMARCA - HUANCA SANCOS - AYACUCHO</v>
          </cell>
          <cell r="G1043">
            <v>243322.06000000006</v>
          </cell>
          <cell r="H1043">
            <v>0.8491162404944932</v>
          </cell>
          <cell r="I1043" t="str">
            <v>NO</v>
          </cell>
          <cell r="J1043" t="str">
            <v>SI</v>
          </cell>
          <cell r="K1043" t="str">
            <v>EN PLENA EJECUCIÓN</v>
          </cell>
          <cell r="L1043">
            <v>995428.8500000001</v>
          </cell>
          <cell r="M1043" t="str">
            <v>En ejecución por AI con ROOC, PIM 2016  S/. 36,000 por el MINEDU</v>
          </cell>
          <cell r="N1043">
            <v>0</v>
          </cell>
        </row>
        <row r="1044">
          <cell r="E1044">
            <v>220235</v>
          </cell>
          <cell r="F1044" t="str">
            <v>CREACION DE PISTAS Y VEREDAS EN LAS CALLES PRINCIPALES DEL CENTRO POBLADO VIRACOCHAN, DISTRITO DE AYAHUANCO - HUANTA - AYACUCHO</v>
          </cell>
          <cell r="G1044">
            <v>498785.48</v>
          </cell>
          <cell r="H1044">
            <v>0.7422484733591005</v>
          </cell>
          <cell r="I1044" t="str">
            <v>NO</v>
          </cell>
          <cell r="J1044" t="str">
            <v>SI</v>
          </cell>
          <cell r="K1044" t="str">
            <v>EN PLENA EJECUCIÓN</v>
          </cell>
          <cell r="L1044">
            <v>498785.48</v>
          </cell>
          <cell r="M1044" t="str">
            <v>En ejecución por AI con RD y RO avance financiero 100%, AF 35.32% a diciembre </v>
          </cell>
          <cell r="N1044">
            <v>1</v>
          </cell>
        </row>
        <row r="1045">
          <cell r="E1045">
            <v>282273</v>
          </cell>
          <cell r="F1045" t="str">
            <v>INSTALACION DEL LOCAL  COMUNAL MULTIUSOS  EN EL CENTRO POBLADO HUALLHUA, DISTRITO DE AYAHUANCO - HUANTA - AYACUCHO</v>
          </cell>
          <cell r="G1045">
            <v>32247.95000000001</v>
          </cell>
          <cell r="H1045">
            <v>0.7956500152559337</v>
          </cell>
          <cell r="I1045" t="str">
            <v>NO</v>
          </cell>
          <cell r="J1045" t="str">
            <v>SI</v>
          </cell>
          <cell r="K1045" t="str">
            <v>PARALIZADA</v>
          </cell>
          <cell r="L1045">
            <v>498785.48</v>
          </cell>
          <cell r="M1045" t="str">
            <v>La entidad no dispone de recursos</v>
          </cell>
          <cell r="N1045">
            <v>1</v>
          </cell>
        </row>
        <row r="1046">
          <cell r="E1046">
            <v>204432</v>
          </cell>
          <cell r="F1046" t="str">
            <v>MEJORAMIENTO DE LAS CALLES INGENIEROS, LA MAR Y LA PAZ EN LA LOCALIDAD DE ICHUPATA, DISTRITO DE HUAMANGUILLA - HUANTA - AYACUCHO</v>
          </cell>
          <cell r="G1046">
            <v>59116.07000000001</v>
          </cell>
          <cell r="H1046">
            <v>0.8233521351907374</v>
          </cell>
          <cell r="I1046" t="str">
            <v>NO</v>
          </cell>
          <cell r="J1046" t="str">
            <v>SI</v>
          </cell>
          <cell r="K1046" t="str">
            <v>PARALIZADA</v>
          </cell>
          <cell r="L1046">
            <v>59116.07000000001</v>
          </cell>
          <cell r="M1046" t="str">
            <v>La entidad no dispone de recursos</v>
          </cell>
          <cell r="N1046">
            <v>1</v>
          </cell>
        </row>
        <row r="1047">
          <cell r="E1047">
            <v>204577</v>
          </cell>
          <cell r="F1047" t="str">
            <v>MEJORAMIENTO DE LAS CALLES RAZWILLCA, IGUAIN Y QUINUA EN LA LOCALIDAD DE ICHUPATA, DISTRITO DE HUAMANGUILLA - HUANTA - AYACUCHO</v>
          </cell>
          <cell r="G1047">
            <v>37235.369999999966</v>
          </cell>
          <cell r="H1047">
            <v>0.8693611989249378</v>
          </cell>
          <cell r="I1047" t="str">
            <v>NO</v>
          </cell>
          <cell r="J1047" t="str">
            <v>SI</v>
          </cell>
          <cell r="K1047" t="str">
            <v>PARALIZADA</v>
          </cell>
          <cell r="L1047">
            <v>37235.369999999966</v>
          </cell>
          <cell r="M1047" t="str">
            <v>La entidad no dispone de recursos</v>
          </cell>
          <cell r="N1047">
            <v>1</v>
          </cell>
        </row>
        <row r="1048">
          <cell r="E1048">
            <v>124245</v>
          </cell>
          <cell r="F1048" t="str">
            <v>CONSTRUCCION PEQUEÑO SISTEMA DE RIEGO IMPAO, DISTRITO DE HUANTA, PROVINCIA DE HUANTA - AYACUCHO</v>
          </cell>
          <cell r="G1048">
            <v>344762.11999999965</v>
          </cell>
          <cell r="H1048">
            <v>0.8996989885541907</v>
          </cell>
          <cell r="I1048" t="str">
            <v>NO</v>
          </cell>
          <cell r="J1048" t="str">
            <v>SI</v>
          </cell>
          <cell r="K1048" t="str">
            <v>PARALIZADA</v>
          </cell>
          <cell r="L1048">
            <v>344762.11999999965</v>
          </cell>
          <cell r="M1048" t="str">
            <v>UE Ministerio de Agricultura- a través MINAG - Sierra Centro Sur</v>
          </cell>
          <cell r="N1048">
            <v>1</v>
          </cell>
        </row>
        <row r="1049">
          <cell r="E1049">
            <v>285871</v>
          </cell>
          <cell r="F1049" t="str">
            <v>CONSTRUCCION DEL PUENTE COLGANTE PEATONAL EN LA COMUNIDAD DE CHOLA VALDIVIA, DISTRITO DE LLOCHEGUA, PROVINCIA DE HUANTA - AYACUCHO</v>
          </cell>
          <cell r="G1049">
            <v>57346.02000000002</v>
          </cell>
          <cell r="H1049">
            <v>0.811424663709188</v>
          </cell>
          <cell r="I1049" t="str">
            <v>NO</v>
          </cell>
          <cell r="J1049" t="str">
            <v>SI</v>
          </cell>
          <cell r="K1049" t="str">
            <v>PARALIZADA</v>
          </cell>
          <cell r="L1049">
            <v>57346.02000000002</v>
          </cell>
          <cell r="M1049" t="str">
            <v>UE MP Huanta, considerado en PIM 2016, por  S/. 38,644 </v>
          </cell>
          <cell r="N1049">
            <v>1</v>
          </cell>
        </row>
        <row r="1050">
          <cell r="E1050">
            <v>328193</v>
          </cell>
          <cell r="F1050" t="str">
            <v>INSTALACION DE SERVICIOS HIGIENICOS EN EL CENTRO URBANO DE LA LOCALIDAD DE LLOCHEGUA, DISTRITO DE LLOCHEGUA - HUANTA - AYACUCHO</v>
          </cell>
          <cell r="G1050">
            <v>104096.9</v>
          </cell>
          <cell r="H1050">
            <v>0.5566750919362292</v>
          </cell>
          <cell r="I1050" t="str">
            <v>NO</v>
          </cell>
          <cell r="J1050" t="str">
            <v>SI</v>
          </cell>
          <cell r="K1050" t="str">
            <v>EN PLENA EJECUCIÓN</v>
          </cell>
          <cell r="L1050">
            <v>104096.9</v>
          </cell>
          <cell r="M1050" t="str">
            <v>En ejecución por AI con RD, AF 55.80%</v>
          </cell>
          <cell r="N1050">
            <v>1</v>
          </cell>
        </row>
        <row r="1051">
          <cell r="E1051">
            <v>267901</v>
          </cell>
          <cell r="F1051" t="str">
            <v>MEJORAMIENTO DE LOS SERVICIOS DE EDUCACIÓN SECUNDARIA EN LA I.E.P. NUESTRA SEÑORA DEL PERPETUO SOCORRO  DE LURICOCHA, DISTRITO DE LURICOCHA - HUANTA - AYACUCHO</v>
          </cell>
          <cell r="G1051">
            <v>940899.2999999998</v>
          </cell>
          <cell r="H1051">
            <v>0.7967702231941495</v>
          </cell>
          <cell r="I1051" t="str">
            <v>NO</v>
          </cell>
          <cell r="J1051" t="str">
            <v>SI</v>
          </cell>
          <cell r="K1051" t="str">
            <v>EN PLENA EJECUCIÓN</v>
          </cell>
          <cell r="L1051">
            <v>218083.81999999983</v>
          </cell>
          <cell r="M1051" t="str">
            <v>PIP con cofinanciamiento FONIPREL 2014; PIM 2016 s/. 1,899,190.92, No presentó sus informes trimestrales.</v>
          </cell>
          <cell r="N1051">
            <v>0</v>
          </cell>
        </row>
        <row r="1052">
          <cell r="E1052">
            <v>218228</v>
          </cell>
          <cell r="F1052" t="str">
            <v>INSTALACION DEL SISTEMA DE AGUA POTABLE Y LETRINAS EN LA COMUNIDAD DE MASINGANA, DISTRITO DE SANTILLANA - HUANTA - AYACUCHO</v>
          </cell>
          <cell r="G1052">
            <v>100586.65000000002</v>
          </cell>
          <cell r="H1052">
            <v>0.7815731642436021</v>
          </cell>
          <cell r="I1052" t="str">
            <v>NO</v>
          </cell>
          <cell r="J1052" t="str">
            <v>SI</v>
          </cell>
          <cell r="K1052" t="str">
            <v>EN PLENA EJECUCIÓN</v>
          </cell>
          <cell r="L1052">
            <v>100586.65000000002</v>
          </cell>
          <cell r="M1052" t="str">
            <v>AF 100% a diciembre 2015</v>
          </cell>
          <cell r="N1052">
            <v>1</v>
          </cell>
        </row>
        <row r="1053">
          <cell r="E1053">
            <v>228926</v>
          </cell>
          <cell r="F1053" t="str">
            <v>MEJORAMIENTO DE LA PRESTACIÓN DE SERVICIOS DEL LOCAL MULTIUSO EN EL CENTRO POBLADO DE CHACA, DISTRITO DE SANTILLANA, PROVINCIA DE HUANTA - AYACUCHO</v>
          </cell>
          <cell r="G1053">
            <v>372543.14</v>
          </cell>
          <cell r="H1053">
            <v>0.6106988509087707</v>
          </cell>
          <cell r="I1053" t="str">
            <v>NO</v>
          </cell>
          <cell r="J1053" t="str">
            <v>SI</v>
          </cell>
          <cell r="K1053" t="str">
            <v>EN PLENA EJECUCIÓN</v>
          </cell>
          <cell r="L1053">
            <v>372543.14</v>
          </cell>
          <cell r="M1053" t="str">
            <v>UE Ministerio de Agricultura  a- AGRO RURAL</v>
          </cell>
          <cell r="N1053">
            <v>1</v>
          </cell>
        </row>
        <row r="1054">
          <cell r="E1054">
            <v>229427</v>
          </cell>
          <cell r="F1054" t="str">
            <v>MEJORAMIENTO Y AMPLIACIÓN DEL SERVICIO DE AGUA DEL SISTEMA DE RIEGO HUANHUA-QOCHACC EN LOS CENTROS POBLADOS DE ARANHUAY Y SANTA ROSA DE ARAUJO; DISTRITO DE SANTILLANA, PROVINCIA DE HUANTA - AYACUCHO</v>
          </cell>
          <cell r="G1054">
            <v>251570.33000000007</v>
          </cell>
          <cell r="H1054">
            <v>0.8997040481923868</v>
          </cell>
          <cell r="I1054" t="str">
            <v>NO</v>
          </cell>
          <cell r="J1054" t="str">
            <v>SI</v>
          </cell>
          <cell r="K1054" t="str">
            <v>EN PLENA EJECUCIÓN</v>
          </cell>
          <cell r="L1054">
            <v>251570.33000000007</v>
          </cell>
          <cell r="M1054" t="str">
            <v>UE Ministerio de Agricultura  a- AGRO RURAL</v>
          </cell>
          <cell r="N1054">
            <v>1</v>
          </cell>
        </row>
        <row r="1055">
          <cell r="E1055">
            <v>311727</v>
          </cell>
          <cell r="F1055" t="str">
            <v>MEJORAMIENTO DEL SERVICIO DE AGUA PARA RIEGO EN LA LOCALIDAD DE PICAS, DISTRITO DE SANTILLANA - HUANTA - AYACUCHO</v>
          </cell>
          <cell r="G1055">
            <v>152128.12</v>
          </cell>
          <cell r="H1055">
            <v>0.6280102250158819</v>
          </cell>
          <cell r="I1055" t="str">
            <v>NO</v>
          </cell>
          <cell r="J1055" t="str">
            <v>SI</v>
          </cell>
          <cell r="K1055" t="str">
            <v>EN PLENA EJECUCIÓN</v>
          </cell>
          <cell r="L1055">
            <v>172128.12</v>
          </cell>
          <cell r="M1055" t="str">
            <v>AF 100% a diciembre 2015</v>
          </cell>
          <cell r="N1055">
            <v>1</v>
          </cell>
        </row>
        <row r="1056">
          <cell r="E1056">
            <v>182366</v>
          </cell>
          <cell r="F1056" t="str">
            <v>CONSTRUCCION DEL CENTRO CIVICO EN LA LOCALIDAD DE ARWIMAYO, DISTRITO DE ANCO - LA MAR - AYACUCHO</v>
          </cell>
          <cell r="G1056">
            <v>201184.03999999998</v>
          </cell>
          <cell r="H1056">
            <v>0.7003757127922824</v>
          </cell>
          <cell r="I1056" t="str">
            <v>NO</v>
          </cell>
          <cell r="J1056" t="str">
            <v>SI</v>
          </cell>
          <cell r="K1056" t="str">
            <v>PARALIZADA</v>
          </cell>
          <cell r="L1056">
            <v>201184.03999999998</v>
          </cell>
          <cell r="M1056" t="str">
            <v>La entidad no dispone de recursos</v>
          </cell>
          <cell r="N1056">
            <v>1</v>
          </cell>
        </row>
        <row r="1057">
          <cell r="E1057">
            <v>291064</v>
          </cell>
          <cell r="F1057" t="str">
            <v>CONSTRUCCION DEL CAMINO VECINAL DE LA  COMUNIDAD CUCULIPAMPA AL SECTOR  KANCURIPAMPA,  DEL CENTRO POBLADO DE LECHE MAYO, DEL DISTRITO DE ANCO, PROVINCIA DE LA MAR - AYACUCHO</v>
          </cell>
          <cell r="G1057">
            <v>629216</v>
          </cell>
          <cell r="H1057">
            <v>0.8618390233063078</v>
          </cell>
          <cell r="I1057" t="str">
            <v>NO</v>
          </cell>
          <cell r="J1057" t="str">
            <v>SI</v>
          </cell>
          <cell r="K1057" t="str">
            <v>EN PLENA EJECUCIÓN</v>
          </cell>
          <cell r="L1057">
            <v>629216.06</v>
          </cell>
          <cell r="M1057" t="str">
            <v>UE MP La Mar, Financiado por MTC, La MP La Mar, se solicitó continuidad de inversiones el 29/01/2016</v>
          </cell>
          <cell r="N1057">
            <v>1</v>
          </cell>
        </row>
        <row r="1058">
          <cell r="E1058">
            <v>168263</v>
          </cell>
          <cell r="F1058" t="str">
            <v>FORTALECIMIENTO DE LA CAPACIDAD RESOLUTIVA DE LOS ESTABLECIMIENTOS QUE CUMPLEN FUNCIONES OBSTETRICAS Y NEONATALES DE LA RED SAN FRANCISCO VRAE-DIRES AYACUCHO, DISTRITO DE AYNA - LA MAR - AYACUCHO</v>
          </cell>
          <cell r="G1058">
            <v>277994.52</v>
          </cell>
          <cell r="H1058">
            <v>0.8237950912020993</v>
          </cell>
          <cell r="I1058" t="str">
            <v>NO</v>
          </cell>
          <cell r="J1058" t="str">
            <v>SI</v>
          </cell>
          <cell r="K1058" t="str">
            <v>EN PLENA EJECUCIÓN</v>
          </cell>
          <cell r="L1058">
            <v>277994.52</v>
          </cell>
          <cell r="M1058" t="str">
            <v>PIP en ejecución por AD, con AF a diciembre 2015: 61.1% </v>
          </cell>
          <cell r="N1058">
            <v>1</v>
          </cell>
        </row>
        <row r="1059">
          <cell r="E1059">
            <v>205327</v>
          </cell>
          <cell r="F1059" t="str">
            <v>MEJORAMIENTO Y AMPLIACIÓN DE PISTAS, VEREDAS Y GRADERÍAS EN LOS PRINCIPALES JIRONES Y PASAJES EN LA CIUDAD DE SAN FRANCISCO, DISTRITO DE AYNA - LA MAR - AYACUCHO</v>
          </cell>
          <cell r="G1059">
            <v>1532922.2999999998</v>
          </cell>
          <cell r="H1059">
            <v>0.6842062656365405</v>
          </cell>
          <cell r="I1059" t="str">
            <v>NO</v>
          </cell>
          <cell r="J1059" t="str">
            <v>SI</v>
          </cell>
          <cell r="K1059" t="str">
            <v>EN PLENA EJECUCIÓN</v>
          </cell>
          <cell r="L1059">
            <v>1532922.2999999998</v>
          </cell>
          <cell r="M1059" t="str">
            <v>PIP en ejecución por AD, con AF a diciembre 2015: 49.48% ; PIM 2016 S/. 500,100</v>
          </cell>
          <cell r="N1059">
            <v>1</v>
          </cell>
        </row>
        <row r="1060">
          <cell r="E1060">
            <v>263507</v>
          </cell>
          <cell r="F1060" t="str">
            <v>MEJORAMIENTO Y REHABILITACION DEL CAMINO VECINAL,  CARMEN PAMPA - SOL NACIENTE - SANQUIRHUATO- CAPILLAPATA, DISTRITO DE AYNA - LA MAR - AYACUCHO</v>
          </cell>
          <cell r="G1060">
            <v>453259.55000000005</v>
          </cell>
          <cell r="H1060">
            <v>0.7055218246999684</v>
          </cell>
          <cell r="I1060" t="str">
            <v>NO</v>
          </cell>
          <cell r="J1060" t="str">
            <v>SI</v>
          </cell>
          <cell r="K1060" t="str">
            <v>EN PLENA EJECUCIÓN</v>
          </cell>
          <cell r="L1060">
            <v>453259.55000000005</v>
          </cell>
          <cell r="M1060" t="str">
            <v>PIP en ejecución por AI, con AF a diciembre 2015: 60.9% </v>
          </cell>
          <cell r="N1060">
            <v>1</v>
          </cell>
        </row>
        <row r="1061">
          <cell r="E1061">
            <v>266696</v>
          </cell>
          <cell r="F1061" t="str">
            <v>CONSTRUCCION DE PISTAS Y VEREDAS EN LOS PRINCIPALES JIRONES DEL CC.PP. DE MACHENTE, DISTRITO DE AYNA - LA MAR - AYACUCHO</v>
          </cell>
          <cell r="G1061">
            <v>716789.8199999998</v>
          </cell>
          <cell r="H1061">
            <v>0.7891831738419238</v>
          </cell>
          <cell r="I1061" t="str">
            <v>NO</v>
          </cell>
          <cell r="J1061" t="str">
            <v>SI</v>
          </cell>
          <cell r="K1061" t="str">
            <v>EN PLENA EJECUCIÓN</v>
          </cell>
          <cell r="L1061">
            <v>716789.8199999998</v>
          </cell>
          <cell r="M1061" t="str">
            <v>PIP en ejecución por AI, con AF a diciembre 2015: 55.53% </v>
          </cell>
          <cell r="N1061">
            <v>1</v>
          </cell>
        </row>
        <row r="1062">
          <cell r="E1062">
            <v>271678</v>
          </cell>
          <cell r="F1062" t="str">
            <v>REHABILITACION Y MEJORAMIENTO DEL SERVICIO DE AGUA POTABLE Y ALCANTARILLADO EN LA CIUDAD DE SAN FRANCISCO, DISTRITO DE AYNA - LA MAR - AYACUCHO</v>
          </cell>
          <cell r="G1062">
            <v>184058.20999999996</v>
          </cell>
          <cell r="H1062">
            <v>0.8689631346270869</v>
          </cell>
          <cell r="I1062" t="str">
            <v>NO</v>
          </cell>
          <cell r="J1062" t="str">
            <v>SI</v>
          </cell>
          <cell r="K1062" t="str">
            <v>EN PLENA EJECUCIÓN</v>
          </cell>
          <cell r="L1062">
            <v>202815.20999999996</v>
          </cell>
          <cell r="M1062" t="str">
            <v>PIP en ejecución por AD, con AF a diciembre 2015: 64.14% </v>
          </cell>
          <cell r="N1062">
            <v>1</v>
          </cell>
        </row>
        <row r="1063">
          <cell r="E1063">
            <v>230216</v>
          </cell>
          <cell r="F1063" t="str">
            <v>INSTALACION DE LOS SERVICIOS EDUCATIVOS EN LA I.E.I Nº 421 MX/P EN LA COMUNIDAD DE QARIN, DISTRITO DE CHUNGUI - LA MAR - AYACUCHO</v>
          </cell>
          <cell r="G1063">
            <v>230049.67000000004</v>
          </cell>
          <cell r="H1063">
            <v>0.7637421906309435</v>
          </cell>
          <cell r="I1063" t="str">
            <v>NO</v>
          </cell>
          <cell r="J1063" t="str">
            <v>SI</v>
          </cell>
          <cell r="K1063" t="str">
            <v>EN PLENA EJECUCIÓN</v>
          </cell>
          <cell r="L1063">
            <v>230049.67000000004</v>
          </cell>
          <cell r="M1063" t="str">
            <v>Se solicitó continuidad de inversiones el 13/01/2016</v>
          </cell>
          <cell r="N1063">
            <v>1</v>
          </cell>
        </row>
        <row r="1064">
          <cell r="E1064">
            <v>230242</v>
          </cell>
          <cell r="F1064" t="str">
            <v>INSTALACION DE LOS SERVICIOS EDUCATIVOS EN LA I.E.I Nº 38692 MX/P EN LA COMUNIDAD DE ORONCCOY, DISTRITO DE CHUNGUI - LA MAR - AYACUCHO</v>
          </cell>
          <cell r="G1064">
            <v>294544.6</v>
          </cell>
          <cell r="H1064">
            <v>0.657411150910276</v>
          </cell>
          <cell r="I1064" t="str">
            <v>NO</v>
          </cell>
          <cell r="J1064" t="str">
            <v>SI</v>
          </cell>
          <cell r="K1064" t="str">
            <v>EN PLENA EJECUCIÓN</v>
          </cell>
          <cell r="L1064">
            <v>294544.6</v>
          </cell>
          <cell r="M1064" t="str">
            <v>Se solicitó continuidad de inversiones el 13/01/2016</v>
          </cell>
          <cell r="N1064">
            <v>1</v>
          </cell>
        </row>
        <row r="1065">
          <cell r="E1065">
            <v>250859</v>
          </cell>
          <cell r="F1065" t="str">
            <v>MEJORAMIENTO E IMPLEMENTACION DE LA CAPACIDAD OPERATIVA DEL AREA DE OBRAS DE LA MUNICIPALIDAD DE CHUNGUI, DISTRITO DE CHUNGUI - LA MAR - AYACUCHO</v>
          </cell>
          <cell r="G1065">
            <v>23844</v>
          </cell>
          <cell r="H1065">
            <v>0.8326783809577275</v>
          </cell>
          <cell r="I1065" t="str">
            <v>NO</v>
          </cell>
          <cell r="J1065" t="str">
            <v>SI</v>
          </cell>
          <cell r="K1065" t="str">
            <v>PARALIZADA</v>
          </cell>
          <cell r="L1065">
            <v>23844</v>
          </cell>
          <cell r="M1065" t="str">
            <v>En 2013 se comprá camioneta de 4x4</v>
          </cell>
          <cell r="N1065">
            <v>0</v>
          </cell>
        </row>
        <row r="1066">
          <cell r="E1066">
            <v>104570</v>
          </cell>
          <cell r="F1066" t="str">
            <v>CONSTRUCCION DEL SISTEMA DE RIEGO PAMPAS DEL DISTRITO DE LUIS CARRANZA, PROVINCIA DE LA MAR - AYACUCHO</v>
          </cell>
          <cell r="G1066">
            <v>1312141.2999999998</v>
          </cell>
          <cell r="H1066">
            <v>0.8488298536261433</v>
          </cell>
          <cell r="I1066" t="str">
            <v>NO</v>
          </cell>
          <cell r="J1066" t="str">
            <v>SI</v>
          </cell>
          <cell r="K1066" t="str">
            <v>PARALIZADA</v>
          </cell>
          <cell r="L1066">
            <v>1312141.2999999998</v>
          </cell>
          <cell r="M1066" t="str">
            <v>UE PRIDER</v>
          </cell>
          <cell r="N1066">
            <v>1</v>
          </cell>
        </row>
        <row r="1067">
          <cell r="E1067">
            <v>244979</v>
          </cell>
          <cell r="F1067" t="str">
            <v>MEJORAMIENTO DEL SERVICIO DE EDUCACIÓN PRIMARIA  EN  LA INSTITUCIÓN EDUCATIVA N  38750/MX-P DE LA LOCALIDAD DE MONTERRICO, DISTRITO DE SAMUGARI - LA MAR - AYACUCHO</v>
          </cell>
          <cell r="G1067">
            <v>289203.7999999998</v>
          </cell>
          <cell r="H1067">
            <v>0.890120345516061</v>
          </cell>
          <cell r="I1067" t="str">
            <v>NO</v>
          </cell>
          <cell r="J1067" t="str">
            <v>SI</v>
          </cell>
          <cell r="K1067" t="str">
            <v>EN PLENA EJECUCIÓN</v>
          </cell>
          <cell r="L1067">
            <v>289203.7999999998</v>
          </cell>
          <cell r="M1067" t="str">
            <v>PIP con cofinanciamiento FONIPREL 2014, AF a setiembre 100% </v>
          </cell>
          <cell r="N1067">
            <v>0</v>
          </cell>
        </row>
        <row r="1068">
          <cell r="E1068">
            <v>311188</v>
          </cell>
          <cell r="F1068" t="str">
            <v>INSTALACION DEL SISTEMA DE CAPTACION Y LINEA DE CONDUCCION DEL AGUA POTABLE PALMAPAMPA, DISTRITO DE SAMUGARI - LA MAR - AYACUCHO</v>
          </cell>
          <cell r="G1068">
            <v>48765.09999999998</v>
          </cell>
          <cell r="H1068">
            <v>0.8484096490410022</v>
          </cell>
          <cell r="I1068" t="str">
            <v>NO</v>
          </cell>
          <cell r="J1068" t="str">
            <v>SI</v>
          </cell>
          <cell r="K1068" t="str">
            <v>EN PLENA EJECUCIÓN</v>
          </cell>
          <cell r="L1068">
            <v>48765.09999999998</v>
          </cell>
          <cell r="M1068" t="str">
            <v>En ejecución por AD con RD</v>
          </cell>
          <cell r="N1068">
            <v>1</v>
          </cell>
        </row>
        <row r="1069">
          <cell r="E1069">
            <v>214831</v>
          </cell>
          <cell r="F1069" t="str">
            <v>MEJORAMIENTO DE LOS SERVICIOS DE EDUCACION INICIAL DE LA I.E.I. 419/MX-P DE LA LOCALIDAD DE NINABAMBA DEL DISTRITO  DE SAN MIGUEL, PROVINCIA DE LA MAR - AYACUCHO</v>
          </cell>
          <cell r="G1069">
            <v>503568.03</v>
          </cell>
          <cell r="H1069">
            <v>0.5538991420101378</v>
          </cell>
          <cell r="I1069" t="str">
            <v>NO</v>
          </cell>
          <cell r="J1069" t="str">
            <v>SI</v>
          </cell>
          <cell r="K1069" t="str">
            <v>EN PLENA EJECUCIÓN</v>
          </cell>
          <cell r="L1069">
            <v>503568.03</v>
          </cell>
          <cell r="M1069" t="str">
            <v>En ejecución por AI, con AF a diciembre 80.71%</v>
          </cell>
          <cell r="N1069">
            <v>1</v>
          </cell>
        </row>
        <row r="1070">
          <cell r="E1070">
            <v>251213</v>
          </cell>
          <cell r="F1070" t="str">
            <v>MEJORAMIENTO DEL SERVICIO DE AGUA POTABLE Y ALCANTARILLADO EN LA COMUNIDAD DE NINABAMBA DEL DISTRITO DE SAN MIGUEL, PROVINCIA DE LA MAR - AYACUCHO</v>
          </cell>
          <cell r="G1070">
            <v>161037.09000000008</v>
          </cell>
          <cell r="H1070">
            <v>0.8903398107489968</v>
          </cell>
          <cell r="I1070" t="str">
            <v>NO</v>
          </cell>
          <cell r="J1070" t="str">
            <v>SI</v>
          </cell>
          <cell r="K1070" t="str">
            <v>EN PLENA EJECUCIÓN</v>
          </cell>
          <cell r="L1070">
            <v>161037.09000000008</v>
          </cell>
          <cell r="M1070" t="str">
            <v>En ejecución por AI, con AF a diciembre 89.61%</v>
          </cell>
          <cell r="N1070">
            <v>1</v>
          </cell>
        </row>
        <row r="1071">
          <cell r="E1071">
            <v>266210</v>
          </cell>
          <cell r="F1071" t="str">
            <v>MEJORAMIENTO DE LAS CAPACIDADES TECNICO PRODUCTIVO PARA LA CRIANZA DE GANADO VACUNO EN LA LOCALIDAD DE COSCOSA DISTRITO DE SAN  MIGUEL, PROVINCIA DE LA MAR - AYACUCHO</v>
          </cell>
          <cell r="G1071">
            <v>14845.339999999997</v>
          </cell>
          <cell r="H1071">
            <v>0.8471829708597107</v>
          </cell>
          <cell r="I1071" t="str">
            <v>NO</v>
          </cell>
          <cell r="J1071" t="str">
            <v>SI</v>
          </cell>
          <cell r="K1071" t="str">
            <v>EN PLENA EJECUCIÓN</v>
          </cell>
          <cell r="L1071">
            <v>14845.339999999997</v>
          </cell>
          <cell r="M1071" t="str">
            <v>En ejecución por AD, con AF a marzo 2014: 100%</v>
          </cell>
          <cell r="N1071">
            <v>1</v>
          </cell>
        </row>
        <row r="1072">
          <cell r="E1072">
            <v>287446</v>
          </cell>
          <cell r="F1072" t="str">
            <v>MEJORAMIENTO Y AMPLIACIÓN DEL SERVICIO DE ENERGÍA ELÉCTRICA MEDIANTE SISTEMA DE REDES  CONVENCIONALES DE LAS TREINTA Y SIETE LOCALIDADES DE LOS DISTRITOS DE SANTA ROSA, AYNA Y SAMUGARI, PROVINCIA DE LA MAR - AYACUCHO</v>
          </cell>
          <cell r="G1072">
            <v>2884347.36</v>
          </cell>
          <cell r="H1072">
            <v>0.5037362644925454</v>
          </cell>
          <cell r="I1072" t="str">
            <v>NO</v>
          </cell>
          <cell r="J1072" t="str">
            <v>SI</v>
          </cell>
          <cell r="K1072" t="str">
            <v>EN PLENA EJECUCIÓN</v>
          </cell>
          <cell r="L1072">
            <v>2884347.36</v>
          </cell>
          <cell r="M1072" t="str">
            <v>Transferencia Energía y Minas, se solicitó continuidad de inversiones a DGPP el 29/01/2016</v>
          </cell>
          <cell r="N1072">
            <v>1</v>
          </cell>
        </row>
        <row r="1073">
          <cell r="E1073">
            <v>312205</v>
          </cell>
          <cell r="F1073" t="str">
            <v>INSTALACION E IMPLEMENTACION DEL LOCAL MULTIUSO PARA LOS DIEZ DISTRITOS EN LA  CIUDAD  DE SAN MIGUEL, PROVINCIA DE LA MAR - AYACUCHO</v>
          </cell>
          <cell r="G1073">
            <v>723159.64</v>
          </cell>
          <cell r="H1073">
            <v>0.5415141120455119</v>
          </cell>
          <cell r="I1073" t="str">
            <v>NO</v>
          </cell>
          <cell r="J1073" t="str">
            <v>SI</v>
          </cell>
          <cell r="K1073" t="str">
            <v>EN PLENA EJECUCIÓN</v>
          </cell>
          <cell r="L1073">
            <v>523159.6399999999</v>
          </cell>
          <cell r="M1073" t="str">
            <v>Considerado en PIM 2016, por   S/.1,000,000, AF a diciembre 38.2%, PIM 2016 S/. 1,000,000</v>
          </cell>
          <cell r="N1073">
            <v>1</v>
          </cell>
        </row>
        <row r="1074">
          <cell r="E1074">
            <v>176522</v>
          </cell>
          <cell r="F1074" t="str">
            <v>MEJORAMIENTO DE LOS SERVICIOS EDUCATIVOS  DE LA INSTITUCION EDUCATIVA SECUNDARIA JUAN BAUTISTA CHATE HUACAUSE COMUNPIARI, DISTRITO DE SANTA ROSA - LA MAR - AYACUCHO</v>
          </cell>
          <cell r="G1074">
            <v>309409.3400000001</v>
          </cell>
          <cell r="H1074">
            <v>0.8589859600924995</v>
          </cell>
          <cell r="I1074" t="str">
            <v>NO</v>
          </cell>
          <cell r="J1074" t="str">
            <v>SI</v>
          </cell>
          <cell r="K1074" t="str">
            <v>EN PLENA EJECUCIÓN</v>
          </cell>
          <cell r="L1074">
            <v>309409.3400000001</v>
          </cell>
          <cell r="M1074" t="str">
            <v>UE Gobierno Regional de Ayacucho, Modalidad AD, con AF 80.67 a noviembre</v>
          </cell>
          <cell r="N1074">
            <v>1</v>
          </cell>
        </row>
        <row r="1075">
          <cell r="E1075">
            <v>199065</v>
          </cell>
          <cell r="F1075" t="str">
            <v>MEJORAMIENTO Y AMPLIACION DE LOS SERVICIOS DE EDUCACION SECUNDARIA DE LA  I.E.  ALIPIO PONCE  VASQUEZ DE LA LOCALIDAD DE MARINTARI, DISTRITO DE SANTA ROSA - LA MAR - AYACUCHO</v>
          </cell>
          <cell r="G1075">
            <v>400504.32000000007</v>
          </cell>
          <cell r="H1075">
            <v>0.6235957417887873</v>
          </cell>
          <cell r="I1075" t="str">
            <v>NO</v>
          </cell>
          <cell r="J1075" t="str">
            <v>SI</v>
          </cell>
          <cell r="K1075" t="str">
            <v>EN PLENA EJECUCIÓN</v>
          </cell>
          <cell r="L1075">
            <v>284554.32000000007</v>
          </cell>
          <cell r="M1075" t="str">
            <v>Financiado por MINEDU, con recursos ROOC, AF 43.42% a noviembre, PIM 2016 S/. 57,975</v>
          </cell>
          <cell r="N1075">
            <v>1</v>
          </cell>
        </row>
        <row r="1076">
          <cell r="E1076">
            <v>243627</v>
          </cell>
          <cell r="F1076" t="str">
            <v>MEJORAMIENTO Y AMPLIACION DEL SISTEMA INTEGRAL DE AGUA POTABLE Y SANEAMIENTO EN EL CENTRO POBLADO DE  MARINTARI, DISTRITO DE SANTA ROSA - LA MAR - AYACUCHO</v>
          </cell>
          <cell r="G1076">
            <v>821180.0800000001</v>
          </cell>
          <cell r="H1076">
            <v>0.8455058592364696</v>
          </cell>
          <cell r="I1076" t="str">
            <v>NO</v>
          </cell>
          <cell r="J1076" t="str">
            <v>SI</v>
          </cell>
          <cell r="K1076" t="str">
            <v>EN PLENA EJECUCIÓN</v>
          </cell>
          <cell r="L1076">
            <v>821180.0800000001</v>
          </cell>
          <cell r="M1076" t="str">
            <v>Financiado por MVCS, con recursos RO, AF 30.96% a noviembre</v>
          </cell>
          <cell r="N1076">
            <v>1</v>
          </cell>
        </row>
        <row r="1077">
          <cell r="E1077">
            <v>330501</v>
          </cell>
          <cell r="F1077" t="str">
            <v>MEJORAMIENTO DEL CAMINO VECINAL DE ACCO- PAMPA HERMOSA- RODEO TUCUHUILLCA- POLANCO, DISTRITO DE TAMBO - LA MAR - AYACUCHO</v>
          </cell>
          <cell r="G1077">
            <v>42585.57000000001</v>
          </cell>
          <cell r="H1077">
            <v>0.8925732628684585</v>
          </cell>
          <cell r="I1077" t="str">
            <v>NO</v>
          </cell>
          <cell r="J1077" t="str">
            <v>SI</v>
          </cell>
          <cell r="K1077" t="str">
            <v>EN PLENA EJECUCIÓN</v>
          </cell>
          <cell r="L1077">
            <v>42585.57000000001</v>
          </cell>
          <cell r="M1077" t="str">
            <v>En ejecución por AD con RD</v>
          </cell>
          <cell r="N1077">
            <v>1</v>
          </cell>
        </row>
        <row r="1078">
          <cell r="E1078">
            <v>267663</v>
          </cell>
          <cell r="F1078" t="str">
            <v>INSTALACION DEL SERVICIO DE AGUA PARA EL SISTEMA DE RIEGO EN LOS SECTORES DE RIEGO CHIRICRE-CHIMPA DE LA LOCALIDAD DE ANDAMARCA EN EL, DISTRITO DE CARMEN SALCEDO - LUCANAS - AYACUCHO</v>
          </cell>
          <cell r="G1078">
            <v>1588021.0099999998</v>
          </cell>
          <cell r="H1078">
            <v>0.822631892329601</v>
          </cell>
          <cell r="I1078" t="str">
            <v>NO</v>
          </cell>
          <cell r="J1078" t="str">
            <v>SI</v>
          </cell>
          <cell r="K1078" t="str">
            <v>EN PLENA EJECUCIÓN</v>
          </cell>
          <cell r="L1078">
            <v>1588021.0099999998</v>
          </cell>
          <cell r="M1078" t="str">
            <v>PIP con cofinanciamiento FONIPREL 2013.</v>
          </cell>
          <cell r="N1078">
            <v>0</v>
          </cell>
        </row>
        <row r="1079">
          <cell r="E1079">
            <v>320413</v>
          </cell>
          <cell r="F1079" t="str">
            <v>CREACION DE LA ALAMEDA  NISPEROCHAYOCC, EN LA LOCALIDAD DE LUCANAS DEL, DISTRITO DE LUCANAS - LUCANAS - AYACUCHO</v>
          </cell>
          <cell r="G1079">
            <v>41225.70000000001</v>
          </cell>
          <cell r="H1079">
            <v>0.8158736751838999</v>
          </cell>
          <cell r="I1079" t="str">
            <v>NO</v>
          </cell>
          <cell r="J1079" t="str">
            <v>SI</v>
          </cell>
          <cell r="K1079" t="str">
            <v>EN PLENA EJECUCIÓN</v>
          </cell>
          <cell r="L1079">
            <v>41225.70000000001</v>
          </cell>
          <cell r="M1079" t="str">
            <v>En ejecución por AD con RDR</v>
          </cell>
          <cell r="N1079">
            <v>1</v>
          </cell>
        </row>
        <row r="1080">
          <cell r="E1080">
            <v>207533</v>
          </cell>
          <cell r="F1080" t="str">
            <v>MEJORAMIENTO DE LAS CONDICIONES AMBIENTALES Y PAISAJISTICAS CON REFORESTACION DE LOS RIOS TACSANAMAYO Y CHULLAORA DEL DISTRITO DE PUQUIO, PROVINCIA DE LUCANAS - AYACUCHO</v>
          </cell>
          <cell r="G1080">
            <v>55664</v>
          </cell>
          <cell r="H1080">
            <v>0.7519263765403214</v>
          </cell>
          <cell r="I1080" t="str">
            <v>NO</v>
          </cell>
          <cell r="J1080" t="str">
            <v>SI</v>
          </cell>
          <cell r="K1080" t="str">
            <v>EN PLENA EJECUCIÓN</v>
          </cell>
          <cell r="L1080">
            <v>55664</v>
          </cell>
          <cell r="M1080" t="str">
            <v>En ejecución por AD con RD</v>
          </cell>
          <cell r="N1080">
            <v>1</v>
          </cell>
        </row>
        <row r="1081">
          <cell r="E1081">
            <v>243368</v>
          </cell>
          <cell r="F1081" t="str">
            <v>AMPLIACION DE ELECTRIFICACION RURAL DE LAS LOCALIDADES DE SANTA FILOMENA Y SAN LUIS ALTA, DISTRITO DE SANCOS, PROVINCIA DE LUCANAS - AYACUCHO</v>
          </cell>
          <cell r="G1081">
            <v>412230.9900000002</v>
          </cell>
          <cell r="H1081">
            <v>0.880718439421415</v>
          </cell>
          <cell r="I1081" t="str">
            <v>NO</v>
          </cell>
          <cell r="J1081" t="str">
            <v>SI</v>
          </cell>
          <cell r="K1081" t="str">
            <v>EN PLENA EJECUCIÓN</v>
          </cell>
          <cell r="L1081">
            <v>412230.9900000002</v>
          </cell>
          <cell r="M1081" t="str">
            <v>UE Ministerio de Energía y Minas, AF a diciembre 100% </v>
          </cell>
          <cell r="N1081">
            <v>1</v>
          </cell>
        </row>
        <row r="1082">
          <cell r="E1082">
            <v>276900</v>
          </cell>
          <cell r="F1082" t="str">
            <v>AMPLIACION , MEJORAMIENTO DEL SISTEMA DE REPRESAMIENTO HUAYUNCANE-CCOLLPACCOCHA, DISTRITO DE CHUMPI - PARINACOCHAS - AYACUCHO</v>
          </cell>
          <cell r="G1082">
            <v>965712.2300000004</v>
          </cell>
          <cell r="H1082">
            <v>0.8252704406872461</v>
          </cell>
          <cell r="I1082" t="str">
            <v>NO</v>
          </cell>
          <cell r="J1082" t="str">
            <v>SI</v>
          </cell>
          <cell r="K1082" t="str">
            <v>EN PLENA EJECUCIÓN</v>
          </cell>
          <cell r="L1082">
            <v>965712.2300000004</v>
          </cell>
          <cell r="M1082" t="str">
            <v>UE  Ministerio de Agricultura,  Programa Subsectorial De Irrigación - PSI.</v>
          </cell>
          <cell r="N1082">
            <v>1</v>
          </cell>
        </row>
        <row r="1083">
          <cell r="E1083">
            <v>189161</v>
          </cell>
          <cell r="F1083" t="str">
            <v>AMPLIACION, MEJORAMIENTO DEL SISTEMA DE AGUA POTABLE Y ALCANTARILLADO EN EL BARRIO CHOCCÑOPAMPA, DISTRITO DE CORACORA, PROVINCIA DE PARINACOCHAS - AYACUCHO</v>
          </cell>
          <cell r="G1083">
            <v>172272.92999999993</v>
          </cell>
          <cell r="H1083">
            <v>0.776070861116836</v>
          </cell>
          <cell r="I1083" t="str">
            <v>NO</v>
          </cell>
          <cell r="J1083" t="str">
            <v>SI</v>
          </cell>
          <cell r="K1083" t="str">
            <v>EN PLENA EJECUCIÓN</v>
          </cell>
          <cell r="L1083">
            <v>172272.92999999993</v>
          </cell>
          <cell r="M1083" t="str">
            <v>En ejecución por AD con RD</v>
          </cell>
          <cell r="N1083">
            <v>1</v>
          </cell>
        </row>
        <row r="1084">
          <cell r="E1084">
            <v>246837</v>
          </cell>
          <cell r="F1084" t="str">
            <v>CREACION DEL SERVICIO DE TRANSITABILIDAD PEATONAL MEDIANTE ESCALINATAS EN EL JR. HUAYNAPICCHU, LOCALIDAD DE CORACORA, PROVINCIA DE PARINACOCHAS - AYACUCHO</v>
          </cell>
          <cell r="G1084">
            <v>147871.46</v>
          </cell>
          <cell r="H1084">
            <v>0.602265121744484</v>
          </cell>
          <cell r="I1084" t="str">
            <v>NO</v>
          </cell>
          <cell r="J1084" t="str">
            <v>SI</v>
          </cell>
          <cell r="K1084" t="str">
            <v>EN PLENA EJECUCIÓN</v>
          </cell>
          <cell r="L1084">
            <v>147871.46</v>
          </cell>
          <cell r="M1084" t="str">
            <v>En ejecución por AD con RD, AF a noviembre 51.27% </v>
          </cell>
          <cell r="N1084">
            <v>1</v>
          </cell>
        </row>
        <row r="1085">
          <cell r="E1085">
            <v>329143</v>
          </cell>
          <cell r="F1085" t="str">
            <v>CREACION DEL  PUENTE  PEATONAL  DE  CONCRETO  ARMADO SOBRE  EL  RÍO CHUSI, DISTRITO DE PULLO - PARINACOCHAS - AYACUCHO</v>
          </cell>
          <cell r="G1085">
            <v>22955.22</v>
          </cell>
          <cell r="H1085">
            <v>0.7894582465447362</v>
          </cell>
          <cell r="I1085" t="str">
            <v>NO</v>
          </cell>
          <cell r="J1085" t="str">
            <v>SI</v>
          </cell>
          <cell r="K1085" t="str">
            <v>EN PLENA EJECUCIÓN</v>
          </cell>
          <cell r="L1085">
            <v>20798.22</v>
          </cell>
          <cell r="M1085" t="str">
            <v>Considerado en PIM 2016, por   S/.1,078.5 </v>
          </cell>
          <cell r="N1085">
            <v>1</v>
          </cell>
        </row>
        <row r="1086">
          <cell r="E1086">
            <v>262879</v>
          </cell>
          <cell r="F1086" t="str">
            <v>CREACION DEL CERCO PERIMETRICO DEL PUESTO DE SALUD COLCABAMBA DE LA LOCALIDAD DE COLCABAMBA, DISTRITO DE LAMPA, PROVINCIA DE PAUCAR DEL SARA SARA - AYACUCHO</v>
          </cell>
          <cell r="G1086">
            <v>46853.67999999999</v>
          </cell>
          <cell r="H1086">
            <v>0.7478820798541372</v>
          </cell>
          <cell r="I1086" t="str">
            <v>NO</v>
          </cell>
          <cell r="J1086" t="str">
            <v>SI</v>
          </cell>
          <cell r="K1086" t="str">
            <v>EN PLENA EJECUCIÓN</v>
          </cell>
          <cell r="L1086">
            <v>46853.67999999999</v>
          </cell>
          <cell r="M1086" t="str">
            <v>En ejecución por AD con RD</v>
          </cell>
          <cell r="N1086">
            <v>1</v>
          </cell>
        </row>
        <row r="1087">
          <cell r="E1087">
            <v>208133</v>
          </cell>
          <cell r="F1087" t="str">
            <v>MEJORAMIENTO DE LOS CAMINOS DE HERRADURA DE LOS SECTORES ANCCOYACU, CHACRACCOCHA, LOMA PATA, HUANCARAMA, HUACUYA DE LA LOCALIDAD DE QUILCATA DEL DISTRITO DE SARA SARA, PROVINCIA DE PAUCAR DEL SARA SARA - AYACUCHO</v>
          </cell>
          <cell r="G1087">
            <v>46540.32999999999</v>
          </cell>
          <cell r="H1087">
            <v>0.8254223406504386</v>
          </cell>
          <cell r="I1087" t="str">
            <v>NO</v>
          </cell>
          <cell r="J1087" t="str">
            <v>SI</v>
          </cell>
          <cell r="K1087" t="str">
            <v>EN PLENA EJECUCIÓN</v>
          </cell>
          <cell r="L1087">
            <v>46540.32999999999</v>
          </cell>
          <cell r="M1087" t="str">
            <v>En ejecución por AD con RD</v>
          </cell>
          <cell r="N1087">
            <v>1</v>
          </cell>
        </row>
        <row r="1088">
          <cell r="E1088">
            <v>206987</v>
          </cell>
          <cell r="F1088" t="str">
            <v>MEJORAMIENTO DEL SERVICIO DE AGUA PARA RIEGO EN LOS SECTORES SAYHUAMOCCO-TRANCAPUNCU-MOYUCHA-PACLLAHUI-NIMINA Y SARAHUARCA EN LA LOCALIDAD DE QUEROBAMBA, PROVINCIA DE SUCRE - AYACUCHO</v>
          </cell>
          <cell r="G1088">
            <v>67698.08999999997</v>
          </cell>
          <cell r="H1088">
            <v>0.8650878954241864</v>
          </cell>
          <cell r="I1088" t="str">
            <v>NO</v>
          </cell>
          <cell r="J1088" t="str">
            <v>SI</v>
          </cell>
          <cell r="K1088" t="str">
            <v>EN PLENA EJECUCIÓN</v>
          </cell>
          <cell r="L1088">
            <v>-33954.91000000003</v>
          </cell>
          <cell r="M1088" t="str">
            <v>En ejecución por AI con RO, AF a diciembre 2015 96%</v>
          </cell>
          <cell r="N1088">
            <v>1</v>
          </cell>
        </row>
        <row r="1089">
          <cell r="E1089">
            <v>247231</v>
          </cell>
          <cell r="F1089" t="str">
            <v>MEJORAMIENTO DEL SERVICIO EDUCATIVO EN LA I.E. MANUEL GONZALES PRADA DE  CCOLLCCABAMBA, PROVINCIA DE SUCRE - AYACUCHO</v>
          </cell>
          <cell r="G1089">
            <v>538728.1499999999</v>
          </cell>
          <cell r="H1089">
            <v>0.8044378526387168</v>
          </cell>
          <cell r="I1089" t="str">
            <v>NO</v>
          </cell>
          <cell r="J1089" t="str">
            <v>SI</v>
          </cell>
          <cell r="K1089" t="str">
            <v>EN PLENA EJECUCIÓN</v>
          </cell>
          <cell r="L1089">
            <v>538728.1499999999</v>
          </cell>
          <cell r="M1089" t="str">
            <v>PIP con cofinanciamiento FONIPREL 2013. AF a diciembre 2015: 56.54%</v>
          </cell>
          <cell r="N1089">
            <v>0</v>
          </cell>
        </row>
        <row r="1090">
          <cell r="E1090">
            <v>269136</v>
          </cell>
          <cell r="F1090" t="str">
            <v>INSTALACION DEL SERVICIO DE AGUA PARA EL SISTEMA DE RIEGO DE LOS SECTORES TRANCA, PARHUANCANCHA Y TOYALLI, DISTRITO DE ALCAMENCA - VICTOR FAJARDO - AYACUCHO</v>
          </cell>
          <cell r="G1090">
            <v>2238620.26</v>
          </cell>
          <cell r="H1090">
            <v>0.7003673886061669</v>
          </cell>
          <cell r="I1090" t="str">
            <v>NO</v>
          </cell>
          <cell r="J1090" t="str">
            <v>SI</v>
          </cell>
          <cell r="K1090" t="str">
            <v>EN PLENA EJECUCIÓN</v>
          </cell>
          <cell r="L1090">
            <v>2238620.26</v>
          </cell>
          <cell r="M1090" t="str">
            <v>PIP con cofinanciamiento FONIPREL 2013. AF a noviembre 2015: 48.04%</v>
          </cell>
          <cell r="N1090">
            <v>0</v>
          </cell>
        </row>
        <row r="1091">
          <cell r="E1091">
            <v>296215</v>
          </cell>
          <cell r="F1091" t="str">
            <v>MEJORAMIENTO DEL CAMINO VECINAL CHUSPI - PUCCINCHA - CARAMPA, DEL, DISTRITO DE ALCAMENCA - VICTOR FAJARDO - AYACUCHO</v>
          </cell>
          <cell r="G1091">
            <v>117026.57000000007</v>
          </cell>
          <cell r="H1091">
            <v>0.8152179161420652</v>
          </cell>
          <cell r="I1091" t="str">
            <v>NO</v>
          </cell>
          <cell r="J1091" t="str">
            <v>SI</v>
          </cell>
          <cell r="K1091" t="str">
            <v>PARALIZADA</v>
          </cell>
          <cell r="L1091">
            <v>117026.57000000007</v>
          </cell>
          <cell r="M1091" t="str">
            <v>La entidad no dispone de recursos</v>
          </cell>
          <cell r="N1091">
            <v>1</v>
          </cell>
        </row>
        <row r="1092">
          <cell r="E1092">
            <v>128374</v>
          </cell>
          <cell r="F1092" t="str">
            <v>CONSTRUCCION DE PISTAS Y VEREDAS EN EL PERMETRO DEL PARQUE CENTRAL DE LA COMUNIDAD TIQUIHUA, DISTRITO DE HUALLA, PROVINCIA DE VICTOR FAJARDO - AYACUCHO</v>
          </cell>
          <cell r="G1092">
            <v>101807.75</v>
          </cell>
          <cell r="H1092">
            <v>0.8716602937658817</v>
          </cell>
          <cell r="I1092" t="str">
            <v>NO</v>
          </cell>
          <cell r="J1092" t="str">
            <v>SI</v>
          </cell>
          <cell r="K1092" t="str">
            <v>EN PLENA EJECUCIÓN</v>
          </cell>
          <cell r="L1092">
            <v>81807.75</v>
          </cell>
          <cell r="M1092" t="str">
            <v>AF 100% a febrero 2015, PIM 2016 S/. 10,000</v>
          </cell>
          <cell r="N1092">
            <v>1</v>
          </cell>
        </row>
        <row r="1093">
          <cell r="E1093">
            <v>105204</v>
          </cell>
          <cell r="F1093" t="str">
            <v>CONSTRUCCION DE LA TROCHA CARROZABLE AUQUILLA - HUARCAYA - APARO -TOMANGA, DISTRITO DE SARHUA - VICTOR FAJARDO - AYACUCHO</v>
          </cell>
          <cell r="G1093">
            <v>0.7400000002235174</v>
          </cell>
          <cell r="H1093">
            <v>0.705607075936783</v>
          </cell>
          <cell r="I1093" t="str">
            <v>NO</v>
          </cell>
          <cell r="J1093" t="str">
            <v>SI</v>
          </cell>
          <cell r="K1093" t="str">
            <v>EN PLENA EJECUCIÓN</v>
          </cell>
          <cell r="L1093">
            <v>0.7400000002235174</v>
          </cell>
          <cell r="M1093" t="str">
            <v>UE Gobierno Regional de Ayacucho, AF a noviembre 2015: 59.39% , PIM 2016 S/. 1,877,052</v>
          </cell>
          <cell r="N1093">
            <v>1</v>
          </cell>
        </row>
        <row r="1094">
          <cell r="E1094">
            <v>228190</v>
          </cell>
          <cell r="F1094" t="str">
            <v>MEJORAMIENTO DEL SERVICIO EDUCATIVO DEL NIVEL PRIMARIO EN LAS INSTITUCIONES EDUCATIVAS N 38494 DE SARHUA Y N 38532 DE AUQUILLA, DISTRITO DE  SARHUA, PROVINCIA DE VICTOR FAJARDO - AYACUCHO</v>
          </cell>
          <cell r="G1094">
            <v>1731520.0499999998</v>
          </cell>
          <cell r="H1094">
            <v>0.6645106242238932</v>
          </cell>
          <cell r="I1094" t="str">
            <v>NO</v>
          </cell>
          <cell r="J1094" t="str">
            <v>SI</v>
          </cell>
          <cell r="K1094" t="str">
            <v>EN PLENA EJECUCIÓN</v>
          </cell>
          <cell r="L1094">
            <v>1731520.0499999998</v>
          </cell>
          <cell r="M1094" t="str">
            <v>PIP con cofinanciamiento FONIPREL 2014. AF a diciembre 2015: 65.87%</v>
          </cell>
          <cell r="N1094">
            <v>0</v>
          </cell>
        </row>
        <row r="1095">
          <cell r="E1095">
            <v>316800</v>
          </cell>
          <cell r="F1095" t="str">
            <v>CREACION DE PISTAS Y VEREDAS DEL PERIMETRO DE LA PLAZA PRINCIPAL, DE LOS PASAJES SAUQA, CALVARIO, SUMAQ, SARWI, JR. CHASQUI, PACHAMAMA, JR. CHANCAS, CHUNCO, CHIRAPA, QULLANA, PEDRO PUMA, INTIWATANA, PACHAMAMA Y PSJ. KILLA, DEL, DISTRITO DE SARHUA - VICTOR FAJARDO - AYACUCHO</v>
          </cell>
          <cell r="G1095">
            <v>647659.3700000001</v>
          </cell>
          <cell r="H1095">
            <v>0.6660016535115646</v>
          </cell>
          <cell r="I1095" t="str">
            <v>NO</v>
          </cell>
          <cell r="J1095" t="str">
            <v>SI</v>
          </cell>
          <cell r="K1095" t="str">
            <v>EN PLENA EJECUCIÓN</v>
          </cell>
          <cell r="L1095">
            <v>647659.3700000001</v>
          </cell>
          <cell r="M1095" t="str">
            <v>Se solicitó continuidad de inversiones el 19/01/2016, AF a diciembre 2015: 13.86%</v>
          </cell>
          <cell r="N1095">
            <v>1</v>
          </cell>
        </row>
        <row r="1096">
          <cell r="E1096">
            <v>201496</v>
          </cell>
          <cell r="F1096" t="str">
            <v>AMPLIACION DE SERVICIO DE AGUA PARA SISTEMA DE RIEGO YUNCARUMI-DANZANAPATA, DISTRITO DE VILCANCHOS - VICTOR FAJARDO - AYACUCHO</v>
          </cell>
          <cell r="G1096">
            <v>57398.860000000044</v>
          </cell>
          <cell r="H1096">
            <v>0.8931124961366569</v>
          </cell>
          <cell r="I1096" t="str">
            <v>NO</v>
          </cell>
          <cell r="J1096" t="str">
            <v>SI</v>
          </cell>
          <cell r="K1096" t="str">
            <v>EN PLENA EJECUCIÓN</v>
          </cell>
          <cell r="L1096">
            <v>57398.860000000044</v>
          </cell>
          <cell r="M1096" t="str">
            <v>En ejecución por AD con RD</v>
          </cell>
          <cell r="N1096">
            <v>1</v>
          </cell>
        </row>
        <row r="1097">
          <cell r="E1097">
            <v>220378</v>
          </cell>
          <cell r="F1097" t="str">
            <v>MEJORAMIENTO DE LA TRANSITABILIDAD PEATONAL DE LAS CALLES 03, 14 Y SEGUNDA CUADRA DE LA CALLE 15 COMUNIDAD DE HUAMBALPA, DISTRITO DE HUAMBALPA - VILCAS HUAMAN - AYACUCHO</v>
          </cell>
          <cell r="G1097">
            <v>127810.94000000006</v>
          </cell>
          <cell r="H1097">
            <v>0.7739204622269259</v>
          </cell>
          <cell r="I1097" t="str">
            <v>NO</v>
          </cell>
          <cell r="J1097" t="str">
            <v>SI</v>
          </cell>
          <cell r="K1097" t="str">
            <v>EN PLENA EJECUCIÓN</v>
          </cell>
          <cell r="L1097">
            <v>127810.94000000006</v>
          </cell>
          <cell r="M1097" t="str">
            <v>En ejecución por AI con RO, avance Financiero 100% del PIM 2015</v>
          </cell>
          <cell r="N1097">
            <v>1</v>
          </cell>
        </row>
        <row r="1098">
          <cell r="E1098">
            <v>239128</v>
          </cell>
          <cell r="F1098" t="str">
            <v>MEJORAMIENTO DE SERVICIO DE AGUA POTABLE  E INSTALACION DE LETRINAS UBS CON ARRASTRE HIDRAULICO EN LA COMUNIDAD DE RAYMINA, DISTRITO DE HUAMBALPA - VILCAS HUAMAN - AYACUCHO</v>
          </cell>
          <cell r="G1098">
            <v>160409.31</v>
          </cell>
          <cell r="H1098">
            <v>0.7180237646262471</v>
          </cell>
          <cell r="I1098" t="str">
            <v>NO</v>
          </cell>
          <cell r="J1098" t="str">
            <v>SI</v>
          </cell>
          <cell r="K1098" t="str">
            <v>EN PLENA EJECUCIÓN</v>
          </cell>
          <cell r="L1098">
            <v>214169.31</v>
          </cell>
          <cell r="M1098" t="str">
            <v>Transferencia de MVCS, recuros ROOC</v>
          </cell>
          <cell r="N1098">
            <v>1</v>
          </cell>
        </row>
        <row r="1099">
          <cell r="E1099">
            <v>263560</v>
          </cell>
          <cell r="F1099" t="str">
            <v>CONSTRUCCION DE PISTAS Y VEREDAS EN LA LOCALIDAD DE SAN ANTONIO DE COCHA, DISTRITO DE HUAMBALPA - VILCAS HUAMAN - AYACUCHO</v>
          </cell>
          <cell r="G1099">
            <v>318729.15</v>
          </cell>
          <cell r="H1099">
            <v>0.7436673469650854</v>
          </cell>
          <cell r="I1099" t="str">
            <v>NO</v>
          </cell>
          <cell r="J1099" t="str">
            <v>SI</v>
          </cell>
          <cell r="K1099" t="str">
            <v>EN PLENA EJECUCIÓN</v>
          </cell>
          <cell r="L1099">
            <v>318729.15</v>
          </cell>
          <cell r="M1099" t="str">
            <v>AF al 64.16% al mes de Setiembre, por AI con RO</v>
          </cell>
          <cell r="N1099">
            <v>1</v>
          </cell>
        </row>
        <row r="1100">
          <cell r="E1100">
            <v>266099</v>
          </cell>
          <cell r="F1100" t="str">
            <v>MEJORAMIENTO Y PROMOCION DE LOS SERVICIOS CULTURALES -   ARTESANALES EN LOS 08 DISTRITOS, PROVINCIA DE VILCAS HUAMAN - AYACUCHO</v>
          </cell>
          <cell r="G1100">
            <v>875780.95</v>
          </cell>
          <cell r="H1100">
            <v>0.5649570983129923</v>
          </cell>
          <cell r="I1100" t="str">
            <v>NO</v>
          </cell>
          <cell r="J1100" t="str">
            <v>SI</v>
          </cell>
          <cell r="K1100" t="str">
            <v>PARALIZADA</v>
          </cell>
          <cell r="L1100">
            <v>875780.95</v>
          </cell>
          <cell r="M1100" t="str">
            <v>En ejecución por AD con RD</v>
          </cell>
          <cell r="N1100">
            <v>1</v>
          </cell>
        </row>
        <row r="1101">
          <cell r="E1101">
            <v>278002</v>
          </cell>
          <cell r="F1101" t="str">
            <v>MEJORAMIENTO Y AMPLIACIÓN DEL SERVICIO DE AGUA POTABLE, ALCANTARILLADO Y TRATAMIENTO DE AGUAS SERVIDAS EN LA LOCALIDAD DE  SAN FRANCISCO DE PUJAS - C.P. SAN FRANCISCO DE PUJAS - DISTRITO DE VILCASHUAMÁN , PROVINCIA DE VILCAS HUAMAN - AYACUCHO</v>
          </cell>
          <cell r="G1101">
            <v>1202575.83</v>
          </cell>
          <cell r="H1101">
            <v>0.6409697701128853</v>
          </cell>
          <cell r="I1101" t="str">
            <v>NO</v>
          </cell>
          <cell r="J1101" t="str">
            <v>SI</v>
          </cell>
          <cell r="K1101" t="str">
            <v>EN PLENA EJECUCIÓN</v>
          </cell>
          <cell r="L1101">
            <v>1845878.6900000002</v>
          </cell>
          <cell r="M1101" t="str">
            <v>Solicitó continuidad de inversiones el 29/01 A DGPP</v>
          </cell>
          <cell r="N1101">
            <v>1</v>
          </cell>
        </row>
        <row r="1102">
          <cell r="E1102">
            <v>299176</v>
          </cell>
          <cell r="F1102" t="str">
            <v>MEJORAMIENTO CON PISTAS Y VEREDAS DE LAS AVENIDAS APUMAYLA (02 CUADRAS), TAHUANTINSUYO (03 CUADRAS) Y QATUN AYLLU (03 CUADRAS), DEL BARRIO ALTO PERÚ Y HUAYCHAHUACCANA, DISTRITO VILCAS HUAMÁN, PROVINCIA DE VILCAS HUAMAN - AYACUCHO</v>
          </cell>
          <cell r="G1102">
            <v>319701.97</v>
          </cell>
          <cell r="H1102">
            <v>0.7951126746453414</v>
          </cell>
          <cell r="I1102" t="str">
            <v>NO</v>
          </cell>
          <cell r="J1102" t="str">
            <v>SI</v>
          </cell>
          <cell r="K1102" t="str">
            <v>EN PLENA EJECUCIÓN</v>
          </cell>
          <cell r="L1102">
            <v>319701.97</v>
          </cell>
          <cell r="M1102" t="str">
            <v>En ejecución por AI por RD</v>
          </cell>
          <cell r="N1102">
            <v>1</v>
          </cell>
        </row>
        <row r="1103">
          <cell r="E1103">
            <v>314278</v>
          </cell>
          <cell r="F1103" t="str">
            <v>  MEJORAMIENTO REHABILITACION Y CONSERVACION DE LAS VIAS INTERNAS DEL CASCO URBANO  DE LA CIUDAD, ACCESOS A LA PROVINCIA Y COMUNIDADES DE LA PROVINCIA, PROVINCIA DE VILCAS HUAMAN - AYACUCHO</v>
          </cell>
          <cell r="G1103">
            <v>95437.89000000001</v>
          </cell>
          <cell r="H1103">
            <v>0.6183822199289817</v>
          </cell>
          <cell r="I1103" t="str">
            <v>NO</v>
          </cell>
          <cell r="J1103" t="str">
            <v>SI</v>
          </cell>
          <cell r="K1103" t="str">
            <v>EN PLENA EJECUCIÓN</v>
          </cell>
          <cell r="L1103">
            <v>98954.21000000002</v>
          </cell>
          <cell r="M1103" t="str">
            <v>AF al 100% al mes de Noviembre</v>
          </cell>
          <cell r="N1103">
            <v>1</v>
          </cell>
        </row>
        <row r="1104">
          <cell r="E1104">
            <v>252075</v>
          </cell>
          <cell r="F1104" t="str">
            <v>MEJORAMIENTO Y AMPLIACIÓN DE LOS SERVICIOS DE AGUA POTABLE E INSTALACIÓN DE SANEAMIENTO BASICO INTEGRAL Y PLANTA TRATAMIENTO DE AGUAS RESIDUALES EN EL CENTRO POBLADO RURAL DE PATAHUASI, DISTRITO DE VISCHONGO - VILCAS HUAMAN - AYACUCHO</v>
          </cell>
          <cell r="G1104">
            <v>366389.8500000001</v>
          </cell>
          <cell r="H1104">
            <v>0.8327463544633857</v>
          </cell>
          <cell r="I1104" t="str">
            <v>NO</v>
          </cell>
          <cell r="J1104" t="str">
            <v>SI</v>
          </cell>
          <cell r="K1104" t="str">
            <v>EN PLENA EJECUCIÓN</v>
          </cell>
          <cell r="L1104">
            <v>366389.8500000001</v>
          </cell>
          <cell r="M1104" t="str">
            <v>En ejecución por AI por ROOC</v>
          </cell>
          <cell r="N1104">
            <v>1</v>
          </cell>
        </row>
        <row r="1105">
          <cell r="E1105">
            <v>187919</v>
          </cell>
          <cell r="F1105" t="str">
            <v>MEJORAMIENTO DE CALLES EN EL A.H. NUEVO PROGRESO, DISTRITO DE VENTANILLA - CALLAO - CALLAO</v>
          </cell>
          <cell r="G1105">
            <v>4445621.75</v>
          </cell>
          <cell r="H1105">
            <v>0.7227070571394186</v>
          </cell>
          <cell r="I1105" t="str">
            <v>NO</v>
          </cell>
          <cell r="J1105" t="str">
            <v>SI</v>
          </cell>
          <cell r="K1105">
            <v>0</v>
          </cell>
          <cell r="L1105">
            <v>4445621.75</v>
          </cell>
          <cell r="M1105" t="str">
            <v>Obra culminada en dos etapas.
En proceso de liquidación de II etapa (ejecutada por Adirecta, cofinanciada por el PMIB del MVCyS). Saldo se explica a mal registro en fase de inversión.</v>
          </cell>
          <cell r="N1105">
            <v>0</v>
          </cell>
        </row>
        <row r="1106">
          <cell r="E1106">
            <v>285119</v>
          </cell>
          <cell r="F1106" t="str">
            <v>AMPLIACION DEL SERVICIO DE ALMACENAMIENTO PUBLICO TEMPORAL DE RESIDUOS SOLIDOS EN BELLAVISTA, DISTRITO DE BELLAVISTA - CALLAO - CALLAO</v>
          </cell>
          <cell r="G1106">
            <v>1784170.5</v>
          </cell>
          <cell r="H1106">
            <v>0.8123223827141449</v>
          </cell>
          <cell r="I1106" t="str">
            <v>NO</v>
          </cell>
          <cell r="J1106" t="str">
            <v>SI</v>
          </cell>
          <cell r="K1106" t="str">
            <v>EN PLENA EJECUCIÓN</v>
          </cell>
          <cell r="L1106">
            <v>1784170.5</v>
          </cell>
          <cell r="M1106" t="str">
            <v>ejecutado por contrata. Falta ejecutar componentes del PIP.</v>
          </cell>
          <cell r="N1106">
            <v>1</v>
          </cell>
        </row>
        <row r="1107">
          <cell r="E1107">
            <v>20853</v>
          </cell>
          <cell r="F1107" t="str">
            <v>CONSTRUCCION DE PISTAS Y VEREDAS EN EL ASENTAMIENTO HUMANO LUIS FELIPE DE LAS CASAS, VENTANILLA</v>
          </cell>
          <cell r="G1107">
            <v>991536.7000000002</v>
          </cell>
          <cell r="H1107">
            <v>0.8552154788353877</v>
          </cell>
          <cell r="I1107" t="str">
            <v>NO</v>
          </cell>
          <cell r="J1107" t="str">
            <v>SI</v>
          </cell>
          <cell r="K1107" t="str">
            <v>EN PLENA EJECUCIÓN</v>
          </cell>
          <cell r="L1107">
            <v>991536.7000000002</v>
          </cell>
          <cell r="M1107" t="str">
            <v>ejecutado por contrata</v>
          </cell>
          <cell r="N1107">
            <v>1</v>
          </cell>
        </row>
        <row r="1108">
          <cell r="E1108">
            <v>283772</v>
          </cell>
          <cell r="F1108" t="str">
            <v>INSTALACION DE SERVICIO DE PROTECCIÓN CONTRA DESLIZAMIENTOS EN LOS PASAJES 2, 4, 6 AL 8 ASENTAMIENTO HUMANO VILLA HERMOZA, DISTRITO DE VENTANILLA - CALLAO - CALLAO</v>
          </cell>
          <cell r="G1108">
            <v>428855.48999999993</v>
          </cell>
          <cell r="H1108">
            <v>0.5093020034215578</v>
          </cell>
          <cell r="I1108" t="str">
            <v>NO</v>
          </cell>
          <cell r="J1108" t="str">
            <v>SI</v>
          </cell>
          <cell r="K1108" t="str">
            <v>EN PLENA EJECUCIÓN</v>
          </cell>
          <cell r="L1108">
            <v>428855.48999999993</v>
          </cell>
          <cell r="M1108" t="str">
            <v>ejecutado por admin. directa</v>
          </cell>
          <cell r="N1108">
            <v>1</v>
          </cell>
        </row>
        <row r="1109">
          <cell r="E1109">
            <v>283324</v>
          </cell>
          <cell r="F1109" t="str">
            <v>MEJORAMIENTO DEL SERVICIO DEL CENTRO DE OPERACIONES DE EMERGENCIA DISTRITAL COED - LA PUNTA, DISTRITO DE LA PUNTA - CALLAO - CALLAO</v>
          </cell>
          <cell r="G1109">
            <v>272908.94000000006</v>
          </cell>
          <cell r="H1109">
            <v>0.6685385709114509</v>
          </cell>
          <cell r="I1109" t="str">
            <v>NO</v>
          </cell>
          <cell r="J1109" t="str">
            <v>SI</v>
          </cell>
          <cell r="K1109" t="str">
            <v>EN PLENA EJECUCIÓN</v>
          </cell>
          <cell r="L1109">
            <v>272908.94000000006</v>
          </cell>
          <cell r="M1109" t="str">
            <v>ejecutado por admin. directa</v>
          </cell>
          <cell r="N1109">
            <v>1</v>
          </cell>
        </row>
        <row r="1110">
          <cell r="E1110">
            <v>311704</v>
          </cell>
          <cell r="F1110" t="str">
            <v>MEJORAMIENTO DE INFRAESTRUCTURA VIAL EN AV. 28 DE JULIO TRAMO AV. FAUCETT-PSJE 27 DE AGOSTO, DISTRITO DE CARMEN DE LA LEGUA REYNOSO - CALLAO - CALLAO</v>
          </cell>
          <cell r="G1110">
            <v>185350.55</v>
          </cell>
          <cell r="H1110">
            <v>0.6235395138436002</v>
          </cell>
          <cell r="I1110" t="str">
            <v>NO</v>
          </cell>
          <cell r="J1110" t="str">
            <v>SI</v>
          </cell>
          <cell r="K1110" t="str">
            <v>EN PLENA EJECUCIÓN</v>
          </cell>
          <cell r="L1110">
            <v>185350.55</v>
          </cell>
          <cell r="M1110" t="str">
            <v>ejecutado por admin. directa</v>
          </cell>
          <cell r="N1110">
            <v>1</v>
          </cell>
        </row>
        <row r="1111">
          <cell r="E1111">
            <v>315901</v>
          </cell>
          <cell r="F1111" t="str">
            <v>MEJORAMIENTO DE LA INFRAESTRUCTURA VIAL JR. DANIEL ALCIDEZ CARRION, DISTRITO DE CARMEN DE LA LEGUA REYNOSO - CALLAO - CALLAO</v>
          </cell>
          <cell r="G1111">
            <v>144168.91</v>
          </cell>
          <cell r="H1111">
            <v>0.5629735556230469</v>
          </cell>
          <cell r="I1111" t="str">
            <v>NO</v>
          </cell>
          <cell r="J1111" t="str">
            <v>SI</v>
          </cell>
          <cell r="K1111" t="str">
            <v>EN PLENA EJECUCIÓN</v>
          </cell>
          <cell r="L1111">
            <v>144168.91</v>
          </cell>
          <cell r="M1111" t="str">
            <v>ejecutado por contrata</v>
          </cell>
          <cell r="N1111">
            <v>1</v>
          </cell>
        </row>
        <row r="1112">
          <cell r="E1112">
            <v>113574</v>
          </cell>
          <cell r="F1112" t="str">
            <v>FORTALECIMIENTO DE LOS SERVICIOS QUE BRINDA LA SUBGERENCIA DE ECOLOGIA Y SANEAMIENTO AMBIENTAL DE LA MUNICIPALIDAD DE VENTANILLA, DISTRITO DE VENTANILLA - CALLAO - CALLAO</v>
          </cell>
          <cell r="G1112">
            <v>131767.29000000004</v>
          </cell>
          <cell r="H1112">
            <v>0.8033469435707694</v>
          </cell>
          <cell r="I1112" t="str">
            <v>NO</v>
          </cell>
          <cell r="J1112" t="str">
            <v>SI</v>
          </cell>
          <cell r="K1112" t="str">
            <v>EN PLENA EJECUCIÓN</v>
          </cell>
          <cell r="L1112">
            <v>131767.29000000004</v>
          </cell>
          <cell r="M1112" t="str">
            <v>ejecutado por admin. directa</v>
          </cell>
          <cell r="N1112">
            <v>1</v>
          </cell>
        </row>
        <row r="1113">
          <cell r="E1113">
            <v>133544</v>
          </cell>
          <cell r="F1113" t="str">
            <v>CONSTRUCCION DE PARQUE PRINCIPAL EN EL A.H. HIJO DE VILLA LOS REYES, DISTRITO DE VENTANILLA - CALLAO - CALLAO</v>
          </cell>
          <cell r="G1113">
            <v>32914.609999999986</v>
          </cell>
          <cell r="H1113">
            <v>0.8985110157784788</v>
          </cell>
          <cell r="I1113" t="str">
            <v>NO</v>
          </cell>
          <cell r="J1113" t="str">
            <v>SI</v>
          </cell>
          <cell r="K1113" t="str">
            <v>EN PLENA EJECUCIÓN</v>
          </cell>
          <cell r="L1113">
            <v>32914.609999999986</v>
          </cell>
          <cell r="M1113" t="str">
            <v>ejecutado por admin. Directa. Por liquidar.</v>
          </cell>
          <cell r="N1113">
            <v>0</v>
          </cell>
        </row>
        <row r="1114">
          <cell r="E1114">
            <v>218846</v>
          </cell>
          <cell r="F1114" t="str">
            <v>CREACION DE PARQUE NRO. I DEL A. H. LUIS FELIPE DE LAS CASAS GRIEVE, DISTRITO DE VENTANILLA - CALLAO - CALLAO</v>
          </cell>
          <cell r="G1114">
            <v>20337.190000000002</v>
          </cell>
          <cell r="H1114">
            <v>0.8899340703826537</v>
          </cell>
          <cell r="I1114" t="str">
            <v>NO</v>
          </cell>
          <cell r="J1114" t="str">
            <v>SI</v>
          </cell>
          <cell r="K1114" t="str">
            <v>EN PLENA EJECUCIÓN</v>
          </cell>
          <cell r="L1114">
            <v>20337.190000000002</v>
          </cell>
          <cell r="M1114" t="str">
            <v>ejecutado por admin. Directa. Por liquidar.</v>
          </cell>
          <cell r="N1114">
            <v>0</v>
          </cell>
        </row>
        <row r="1115">
          <cell r="E1115">
            <v>116479</v>
          </cell>
          <cell r="F1115" t="str">
            <v>CONSTRUCCION DEL TERMINAL TERRESTRE DE PASAJEROS EN EL DISTRITO DE ASCOPE, PROVINCIA DE ASCOPE - LA LIBERTAD</v>
          </cell>
          <cell r="G1115">
            <v>190670.39</v>
          </cell>
          <cell r="H1115">
            <v>0.585499152173913</v>
          </cell>
          <cell r="I1115" t="str">
            <v>NO</v>
          </cell>
          <cell r="J1115" t="str">
            <v>NO</v>
          </cell>
          <cell r="K1115" t="str">
            <v>PARALIZADA</v>
          </cell>
          <cell r="L1115">
            <v>0</v>
          </cell>
          <cell r="M1115">
            <v>0</v>
          </cell>
          <cell r="N1115">
            <v>0</v>
          </cell>
        </row>
        <row r="1116">
          <cell r="E1116">
            <v>116732</v>
          </cell>
          <cell r="F1116" t="str">
            <v>CONSTRUCCION, REHABILITACION DE PAVIMENTO Y VEREDAS DE ASCOPE, PROVINCIA DE ASCOPE - LA LIBERTAD</v>
          </cell>
          <cell r="G1116">
            <v>2770837.72</v>
          </cell>
          <cell r="H1116">
            <v>0.574306695344907</v>
          </cell>
          <cell r="I1116" t="str">
            <v>NO</v>
          </cell>
          <cell r="J1116" t="str">
            <v>NO</v>
          </cell>
          <cell r="K1116" t="str">
            <v>PARALIZADA</v>
          </cell>
          <cell r="L1116">
            <v>0</v>
          </cell>
          <cell r="M1116">
            <v>0</v>
          </cell>
          <cell r="N1116">
            <v>0</v>
          </cell>
        </row>
        <row r="1117">
          <cell r="E1117">
            <v>105188</v>
          </cell>
          <cell r="F1117" t="str">
            <v>INSTALACION DEL SISTEMA DE ELECTRIFICACION RURAL  DE LOS SECTORES CERRILLO Y EL OLIVAR DEL CASERIO QUINTA LA GLORIA-C.P. DE MOCAN, DISTRITO DE CASA GRANDE - ASCOPE - LA LIBERTAD</v>
          </cell>
          <cell r="G1117">
            <v>66595.27999999997</v>
          </cell>
          <cell r="H1117">
            <v>0.829382253369427</v>
          </cell>
          <cell r="I1117" t="str">
            <v>NO</v>
          </cell>
          <cell r="J1117" t="str">
            <v>NO</v>
          </cell>
          <cell r="K1117" t="str">
            <v>PARALIZADA</v>
          </cell>
          <cell r="L1117">
            <v>0</v>
          </cell>
          <cell r="M1117" t="str">
            <v>Fue ejecutada por el Ministerio de Energía  y Minas</v>
          </cell>
          <cell r="N1117">
            <v>0</v>
          </cell>
        </row>
        <row r="1118">
          <cell r="E1118">
            <v>106037</v>
          </cell>
          <cell r="F1118" t="str">
            <v>INSTALACION DEL SISTEMA DE ELECTRIFICACION RURAL DE LOS SECTORES LA PAPA Y ARMONIA BAJA DEL C.P. DE MOCAN, DISTRITO DE CASA GRANDE - ASCOPE - LA LIBERTAD</v>
          </cell>
          <cell r="G1118">
            <v>49523.33999999997</v>
          </cell>
          <cell r="H1118">
            <v>0.8356838600805733</v>
          </cell>
          <cell r="I1118" t="str">
            <v>NO</v>
          </cell>
          <cell r="J1118" t="str">
            <v>NO</v>
          </cell>
          <cell r="K1118" t="str">
            <v>PARALIZADA</v>
          </cell>
          <cell r="L1118">
            <v>0</v>
          </cell>
          <cell r="M1118" t="str">
            <v>Fue ejecutada por el Ministerio de Energía  y Minas</v>
          </cell>
          <cell r="N1118">
            <v>0</v>
          </cell>
        </row>
        <row r="1119">
          <cell r="E1119">
            <v>128209</v>
          </cell>
          <cell r="F1119" t="str">
            <v>MEJORAMIENTO DEL SERVICIO EDUCATIVO DE LA I.E. AMILCAR SILVA RABINES DEL C.P. ROMA, DISTRITO DE CASA GRANDE - ASCOPE - LA LIBERTAD</v>
          </cell>
          <cell r="G1119">
            <v>123498.60999999999</v>
          </cell>
          <cell r="H1119">
            <v>0.8067606131512509</v>
          </cell>
          <cell r="I1119" t="str">
            <v>NO</v>
          </cell>
          <cell r="J1119" t="str">
            <v>NO</v>
          </cell>
          <cell r="K1119" t="str">
            <v>PARALIZADA</v>
          </cell>
          <cell r="L1119">
            <v>0</v>
          </cell>
          <cell r="M1119" t="str">
            <v>Se registró y ejecutó una primera etapa.</v>
          </cell>
          <cell r="N1119">
            <v>0</v>
          </cell>
        </row>
        <row r="1120">
          <cell r="E1120">
            <v>303745</v>
          </cell>
          <cell r="F1120" t="str">
            <v>CREACION DEL PASEO PEATONAL VICTOR NEMOTTO EN LA URBANIZACION LIMA DE LA LOCALIDAD DE CASA GRANDE, DISTRITO DE CASA GRANDE - ASCOPE - LA LIBERTAD</v>
          </cell>
          <cell r="G1120">
            <v>23000</v>
          </cell>
          <cell r="H1120">
            <v>0.8019241603780458</v>
          </cell>
          <cell r="I1120" t="str">
            <v>NO</v>
          </cell>
          <cell r="J1120" t="str">
            <v>NO</v>
          </cell>
          <cell r="K1120" t="str">
            <v>PARALIZADA</v>
          </cell>
          <cell r="L1120">
            <v>0</v>
          </cell>
          <cell r="M1120">
            <v>0</v>
          </cell>
          <cell r="N1120">
            <v>0</v>
          </cell>
        </row>
        <row r="1121">
          <cell r="E1121">
            <v>267890</v>
          </cell>
          <cell r="F1121" t="str">
            <v>MEJORAMIENTO DEL SERVICIO DE AGUA POTABLE, INSTALACIÓN DE ALCANTARILLADO SANITARIO, LETRINAS DE ARRASTRE HIDRAULICO CASERIOS DE: CHICAMITA, LLAMIPE, QUEMAZON, LA MONICA, PAMPAS DE JAGUEY HUABALITO, LA BOTELLA, SALINAR PARTE BAJO Y SALINAR PARTE ALTA, DISTRITO DE CHICAMA - ASCOPE - LA LIBERTAD</v>
          </cell>
          <cell r="G1121">
            <v>1857189.0999999996</v>
          </cell>
          <cell r="H1121">
            <v>0.7966087093693437</v>
          </cell>
          <cell r="I1121" t="str">
            <v>NO</v>
          </cell>
          <cell r="J1121" t="str">
            <v>SI</v>
          </cell>
          <cell r="K1121" t="str">
            <v>EN PLENA EJECUCIÓN</v>
          </cell>
          <cell r="L1121">
            <v>0</v>
          </cell>
          <cell r="M1121" t="str">
            <v>Se solicitó continuidad de Inversiones</v>
          </cell>
          <cell r="N1121">
            <v>1</v>
          </cell>
        </row>
        <row r="1122">
          <cell r="E1122">
            <v>310830</v>
          </cell>
          <cell r="F1122" t="str">
            <v>MEJORAMIENTO DEL SERVICIO DEPORTIVO MZ 42 CALLE LIBERTAD CENTRO POBLADO DE CHICLIN, DISTRITO DE CHICAMA - ASCOPE - LA LIBERTAD</v>
          </cell>
          <cell r="G1122">
            <v>86576.03999999998</v>
          </cell>
          <cell r="H1122">
            <v>0.7568073325409314</v>
          </cell>
          <cell r="I1122" t="str">
            <v>NO</v>
          </cell>
          <cell r="J1122" t="str">
            <v>NO</v>
          </cell>
          <cell r="K1122">
            <v>0</v>
          </cell>
          <cell r="L1122">
            <v>0</v>
          </cell>
          <cell r="M1122" t="str">
            <v>PIP culminado</v>
          </cell>
          <cell r="N1122">
            <v>0</v>
          </cell>
        </row>
        <row r="1123">
          <cell r="E1123">
            <v>314749</v>
          </cell>
          <cell r="F1123" t="str">
            <v>MEJORAMIENTO DEL ACCESO PRINCIPAL A LA LOCALIDAD DE SAUSAL, DISTRITO DE CHICAMA - ASCOPE - LA LIBERTAD</v>
          </cell>
          <cell r="G1123">
            <v>43898.78000000003</v>
          </cell>
          <cell r="H1123">
            <v>0.8582654188424927</v>
          </cell>
          <cell r="I1123" t="str">
            <v>NO</v>
          </cell>
          <cell r="J1123" t="str">
            <v>NO</v>
          </cell>
          <cell r="K1123">
            <v>0</v>
          </cell>
          <cell r="L1123">
            <v>0</v>
          </cell>
          <cell r="M1123" t="str">
            <v>PIP culminado</v>
          </cell>
          <cell r="N1123">
            <v>0</v>
          </cell>
        </row>
        <row r="1124">
          <cell r="E1124">
            <v>314770</v>
          </cell>
          <cell r="F1124" t="str">
            <v>INSTALACION DE CENTRO COMUNAL COMERCIAL EN EL AA.HH. 11 DE FEBRERO EN LA LOCALIDAD DE CHICAMA, DISTRITO DE CHICAMA - ASCOPE - LA LIBERTAD</v>
          </cell>
          <cell r="G1124">
            <v>112731.87000000005</v>
          </cell>
          <cell r="H1124">
            <v>0.7110834475474074</v>
          </cell>
          <cell r="I1124" t="str">
            <v>NO</v>
          </cell>
          <cell r="J1124" t="str">
            <v>NO</v>
          </cell>
          <cell r="K1124" t="str">
            <v>EN PLENA EJECUCIÓN</v>
          </cell>
          <cell r="L1124">
            <v>0</v>
          </cell>
          <cell r="M1124">
            <v>0</v>
          </cell>
          <cell r="N1124">
            <v>0</v>
          </cell>
        </row>
        <row r="1125">
          <cell r="E1125">
            <v>314823</v>
          </cell>
          <cell r="F1125" t="str">
            <v>INSTALACION DE LOSA DE RECREACION MULTIUSOS EN EL AA.HH ALTO PERU - BARRIO I - MZ 18 - LT 1 EN LA LOCALIDAD DE SAUSAL, DISTRITO DE CHICAMA - ASCOPE - LA LIBERTAD</v>
          </cell>
          <cell r="G1125">
            <v>84325.04999999999</v>
          </cell>
          <cell r="H1125">
            <v>0.7813872785644994</v>
          </cell>
          <cell r="I1125" t="str">
            <v>NO</v>
          </cell>
          <cell r="J1125" t="str">
            <v>NO</v>
          </cell>
          <cell r="K1125" t="str">
            <v>EN PLENA EJECUCIÓN</v>
          </cell>
          <cell r="L1125">
            <v>0</v>
          </cell>
          <cell r="M1125">
            <v>0</v>
          </cell>
          <cell r="N1125">
            <v>0</v>
          </cell>
        </row>
        <row r="1126">
          <cell r="E1126">
            <v>333425</v>
          </cell>
          <cell r="F1126" t="str">
            <v>MEJORAMIENTO DEL SERVICIO RECREATIVO DEL PARQUE INFANTIL DEL SECTOR MONCADA, DISTRITO DE MAGDALENA DE CAO - ASCOPE - LA LIBERTAD</v>
          </cell>
          <cell r="G1126">
            <v>9740.279999999999</v>
          </cell>
          <cell r="H1126">
            <v>0.8993853593171954</v>
          </cell>
          <cell r="I1126" t="str">
            <v>NO</v>
          </cell>
          <cell r="J1126" t="str">
            <v>NO</v>
          </cell>
          <cell r="K1126">
            <v>0</v>
          </cell>
          <cell r="L1126">
            <v>0</v>
          </cell>
          <cell r="M1126" t="str">
            <v>PIP culminado</v>
          </cell>
          <cell r="N1126">
            <v>0</v>
          </cell>
        </row>
        <row r="1127">
          <cell r="E1127">
            <v>118499</v>
          </cell>
          <cell r="F1127" t="str">
            <v>MEJORAMIENTO DE LOS SERVICIOS EDUCATIVOS DE LA I.E 81023 NUESTRA SEÑORA DE LOURDES C.P. PAIJAN,DISTRITO PAIJAN - ASCOPE - LA LIBERTAD</v>
          </cell>
          <cell r="G1127">
            <v>91258.08999999997</v>
          </cell>
          <cell r="H1127">
            <v>0.8626847923926204</v>
          </cell>
          <cell r="I1127" t="str">
            <v>NO</v>
          </cell>
          <cell r="J1127" t="str">
            <v>NO</v>
          </cell>
          <cell r="K1127">
            <v>0</v>
          </cell>
          <cell r="L1127">
            <v>0</v>
          </cell>
          <cell r="M1127" t="str">
            <v>PIP culminado</v>
          </cell>
          <cell r="N1127">
            <v>0</v>
          </cell>
        </row>
        <row r="1128">
          <cell r="E1128">
            <v>307338</v>
          </cell>
          <cell r="F1128" t="str">
            <v>INSTALACION DEL SISTEMA DE ELECTRIFICACION RURAL EN EL CASERIO EL PANCAL Y LA LINEA, DISTRITO DE RAZURI - ASCOPE - LA LIBERTAD</v>
          </cell>
          <cell r="G1128">
            <v>28000</v>
          </cell>
          <cell r="H1128">
            <v>0.859840238896306</v>
          </cell>
          <cell r="I1128" t="str">
            <v>NO</v>
          </cell>
          <cell r="J1128" t="str">
            <v>NO</v>
          </cell>
          <cell r="K1128">
            <v>0</v>
          </cell>
          <cell r="L1128">
            <v>0</v>
          </cell>
          <cell r="M1128" t="str">
            <v>PIP culminado</v>
          </cell>
          <cell r="N1128">
            <v>0</v>
          </cell>
        </row>
        <row r="1129">
          <cell r="E1129">
            <v>62137</v>
          </cell>
          <cell r="F1129" t="str">
            <v>MEJORAMIENTO Y AMPLIACION DEL SISTEMA DE AGUA POTABLE Y ALCANTARILLADO PARA EL CASERIO DE  TRIGOBAMBA, DISTRITO DE BAMBAMARCA - BOLIVAR - LA LIBERTAD</v>
          </cell>
          <cell r="G1129">
            <v>860729.69</v>
          </cell>
          <cell r="H1129">
            <v>0.7699198904036354</v>
          </cell>
          <cell r="I1129" t="str">
            <v>NO</v>
          </cell>
          <cell r="J1129" t="str">
            <v>NO</v>
          </cell>
          <cell r="K1129" t="str">
            <v>EN PLENA EJECUCIÓN</v>
          </cell>
          <cell r="L1129">
            <v>0</v>
          </cell>
          <cell r="M1129">
            <v>0</v>
          </cell>
          <cell r="N1129">
            <v>0</v>
          </cell>
        </row>
        <row r="1130">
          <cell r="E1130">
            <v>263186</v>
          </cell>
          <cell r="F1130" t="str">
            <v>INSTALACION DEL SISTEMA DE  ELECTRIFICACIÓN RURAL EN LOS DISTRITOS DE LONGOTEA, UCHUMARCA, UCUNCHA Y BOLÍVAR, PROVINCIA DE BOLIVAR - LA LIBERTAD</v>
          </cell>
          <cell r="G1130">
            <v>4577.189999999944</v>
          </cell>
          <cell r="H1130">
            <v>0.8272796063399991</v>
          </cell>
          <cell r="I1130" t="str">
            <v>NO</v>
          </cell>
          <cell r="J1130" t="str">
            <v>NO</v>
          </cell>
          <cell r="K1130" t="str">
            <v>EN PLENA EJECUCIÓN</v>
          </cell>
          <cell r="L1130">
            <v>0</v>
          </cell>
          <cell r="M1130" t="str">
            <v>Ejecuta el Ministerio de Energi y Minas</v>
          </cell>
          <cell r="N1130">
            <v>0</v>
          </cell>
        </row>
        <row r="1131">
          <cell r="E1131">
            <v>318910</v>
          </cell>
          <cell r="F1131" t="str">
            <v>MEJORAMIENTO DE LA CAPACIDAD OPERATIVA DE LA UNIDAD DE LIMPIEZA PUBLICA DE LA MUNICIPALIDAD DISTRITAL DE PUEBLO NUEVO, DISTRITO DE PUEBLO NUEVO - CHEPEN - LA LIBERTAD</v>
          </cell>
          <cell r="G1131">
            <v>76370</v>
          </cell>
          <cell r="H1131">
            <v>0.8082937972236865</v>
          </cell>
          <cell r="I1131" t="str">
            <v>NO</v>
          </cell>
          <cell r="J1131" t="str">
            <v>NO</v>
          </cell>
          <cell r="K1131">
            <v>0</v>
          </cell>
          <cell r="L1131">
            <v>0</v>
          </cell>
          <cell r="M1131" t="str">
            <v>PIP culminado</v>
          </cell>
          <cell r="N1131">
            <v>0</v>
          </cell>
        </row>
        <row r="1132">
          <cell r="E1132">
            <v>329818</v>
          </cell>
          <cell r="F1132" t="str">
            <v>MEJORAMIENTO DE LOS SERVICIOS DE EDUCACION INICIAL EN LA I.E. NRO 1891 DEL AA.HH. EL MILAGRO, DISTRITO DE PUEBLO NUEVO - CHEPEN - LA LIBERTAD</v>
          </cell>
          <cell r="G1132">
            <v>4245.869999999995</v>
          </cell>
          <cell r="H1132">
            <v>0.899948582459408</v>
          </cell>
          <cell r="I1132" t="str">
            <v>NO</v>
          </cell>
          <cell r="J1132" t="str">
            <v>NO</v>
          </cell>
          <cell r="K1132">
            <v>0</v>
          </cell>
          <cell r="L1132">
            <v>0</v>
          </cell>
          <cell r="M1132" t="str">
            <v>Se ejecutó un primera etapa</v>
          </cell>
          <cell r="N1132">
            <v>0</v>
          </cell>
        </row>
        <row r="1133">
          <cell r="E1133">
            <v>332134</v>
          </cell>
          <cell r="F1133" t="str">
            <v>CREACION DE LOS SERVICIOS DE TRANSITABILIDAD EN LA URBANIZACION LOS CEREZOS, DISTRITO DE PUEBLO NUEVO - CHEPEN - LA LIBERTAD</v>
          </cell>
          <cell r="G1133">
            <v>23366.95000000001</v>
          </cell>
          <cell r="H1133">
            <v>0.8565993117095899</v>
          </cell>
          <cell r="I1133" t="str">
            <v>NO</v>
          </cell>
          <cell r="J1133" t="str">
            <v>NO</v>
          </cell>
          <cell r="K1133">
            <v>0</v>
          </cell>
          <cell r="L1133">
            <v>0</v>
          </cell>
          <cell r="M1133" t="str">
            <v>Se ejecutó un primera etapa</v>
          </cell>
          <cell r="N1133">
            <v>0</v>
          </cell>
        </row>
        <row r="1134">
          <cell r="E1134">
            <v>184763</v>
          </cell>
          <cell r="F1134" t="str">
            <v>CREACION DE DEFENSA RIBEREÑA EN LOS PUNTOS CRITICOS PARA EL RIO CHICAMA, TRAMO PUENTE MORENO - BAÑOS CHIMU - HUANCAY, DISTRITOS DE CASCAS, LUCMA Y COMPIN PROVINCIA GRAN CHIMU - LA LIBERTAD, PROVINCIA DE GRAN CHIMU - LA LIBERTAD</v>
          </cell>
          <cell r="G1134">
            <v>2667744.5599999987</v>
          </cell>
          <cell r="H1134">
            <v>0.6780671827669206</v>
          </cell>
          <cell r="I1134" t="str">
            <v>NO</v>
          </cell>
          <cell r="J1134" t="str">
            <v>SI</v>
          </cell>
          <cell r="K1134" t="str">
            <v>EN PLENA EJECUCIÓN</v>
          </cell>
          <cell r="L1134">
            <v>0</v>
          </cell>
          <cell r="M1134">
            <v>0</v>
          </cell>
          <cell r="N1134">
            <v>1</v>
          </cell>
        </row>
        <row r="1135">
          <cell r="E1135">
            <v>196453</v>
          </cell>
          <cell r="F1135" t="str">
            <v>MEJORAMIENTO DE LA CALLE PROLONGACION JR. RICARDO PALMA Y CONSTRUCCION DEL MIRADOR LA HUACA DISTRITO DE CASCAS, PROVINCIA DE GRAN CHIMU - LA LIBERTAD</v>
          </cell>
          <cell r="G1135">
            <v>40138.51000000001</v>
          </cell>
          <cell r="H1135">
            <v>0.8408722853574272</v>
          </cell>
          <cell r="I1135" t="str">
            <v>NO</v>
          </cell>
          <cell r="J1135" t="str">
            <v>NO</v>
          </cell>
          <cell r="K1135">
            <v>0</v>
          </cell>
          <cell r="L1135">
            <v>0</v>
          </cell>
          <cell r="M1135" t="str">
            <v>PIP culminado</v>
          </cell>
          <cell r="N1135">
            <v>0</v>
          </cell>
        </row>
        <row r="1136">
          <cell r="E1136">
            <v>215601</v>
          </cell>
          <cell r="F1136" t="str">
            <v>MEJORAMIENTO DEL SISTEMA DE AGUA POTABLE Y CREACION DEL SISTEMA DE ALCANTARILLADO DE LA ZONA PERIFERICA DEL AREA URBANA DE CASCAS, PROVINCIA DE GRAN CHIMU - LA LIBERTAD</v>
          </cell>
          <cell r="G1136">
            <v>3490523.450000001</v>
          </cell>
          <cell r="H1136">
            <v>0.7790054449514239</v>
          </cell>
          <cell r="I1136" t="str">
            <v>SI</v>
          </cell>
          <cell r="J1136" t="str">
            <v>SI</v>
          </cell>
          <cell r="K1136" t="str">
            <v>EN PLENA EJECUCIÓN</v>
          </cell>
          <cell r="L1136">
            <v>0</v>
          </cell>
          <cell r="M1136">
            <v>0</v>
          </cell>
          <cell r="N1136">
            <v>1</v>
          </cell>
        </row>
        <row r="1137">
          <cell r="E1137">
            <v>220980</v>
          </cell>
          <cell r="F1137" t="str">
            <v>INSTALACION DEL SISTEMA DE ELECTRIFICACION RURAL CASCAS PARTE ALTA DEL DISTRITO DE CASCAS, PROVINCIA DE GRAN CHIMU - LA LIBERTAD</v>
          </cell>
          <cell r="G1137">
            <v>658559.8300000001</v>
          </cell>
          <cell r="H1137">
            <v>0.8772538772415441</v>
          </cell>
          <cell r="I1137" t="str">
            <v>NO</v>
          </cell>
          <cell r="J1137" t="str">
            <v>NO</v>
          </cell>
          <cell r="K1137">
            <v>0</v>
          </cell>
          <cell r="L1137">
            <v>0</v>
          </cell>
          <cell r="M1137" t="str">
            <v>Ejecuta el Ministerio de Energía y Minas</v>
          </cell>
          <cell r="N1137">
            <v>0</v>
          </cell>
        </row>
        <row r="1138">
          <cell r="E1138">
            <v>300909</v>
          </cell>
          <cell r="F1138" t="str">
            <v>INSTALACION DE LOSA DE RECREACION MULTIUSOS EN EL CASERIO JOLLUCO BAJO, DISTRITO DE CASCAS, PROVINCIA DE GRAN CHIMU - LA LIBERTAD</v>
          </cell>
          <cell r="G1138">
            <v>13009.770000000004</v>
          </cell>
          <cell r="H1138">
            <v>0.8661845591325561</v>
          </cell>
          <cell r="I1138" t="str">
            <v>NO</v>
          </cell>
          <cell r="J1138" t="str">
            <v>NO</v>
          </cell>
          <cell r="K1138">
            <v>0</v>
          </cell>
          <cell r="L1138">
            <v>0</v>
          </cell>
          <cell r="M1138" t="str">
            <v>PIP culminado</v>
          </cell>
          <cell r="N1138">
            <v>0</v>
          </cell>
        </row>
        <row r="1139">
          <cell r="E1139">
            <v>220911</v>
          </cell>
          <cell r="F1139" t="str">
            <v>MEJORAMIENTO DE LA TRANSITABILIDAD PEATONAL Y VEHICULAR EN LA LOCALIDAD DE LUCMA, DISTRITO DE LUCMA - GRAN CHIMU - LA LIBERTAD</v>
          </cell>
          <cell r="G1139">
            <v>1508482.3099999996</v>
          </cell>
          <cell r="H1139">
            <v>0.6581034287265721</v>
          </cell>
          <cell r="I1139" t="str">
            <v>NO</v>
          </cell>
          <cell r="J1139" t="str">
            <v>SI</v>
          </cell>
          <cell r="K1139" t="str">
            <v>EN PLENA EJECUCIÓN</v>
          </cell>
          <cell r="L1139">
            <v>0</v>
          </cell>
          <cell r="M1139">
            <v>0</v>
          </cell>
          <cell r="N1139">
            <v>1</v>
          </cell>
        </row>
        <row r="1140">
          <cell r="E1140">
            <v>215735</v>
          </cell>
          <cell r="F1140" t="str">
            <v>INSTALACION DE TREINTA Y NUEVE VIVEROS PARA LA PRODUCCION DE QUINIENTOS MIL PLANTONES FORESTALES EN EL AMBITO DE LA, PROVINCIA DE JULCAN - LA LIBERTAD</v>
          </cell>
          <cell r="G1140">
            <v>36676</v>
          </cell>
          <cell r="H1140">
            <v>0.8690142857142857</v>
          </cell>
          <cell r="I1140" t="str">
            <v>NO</v>
          </cell>
          <cell r="J1140" t="str">
            <v>NO</v>
          </cell>
          <cell r="K1140">
            <v>0</v>
          </cell>
          <cell r="L1140">
            <v>0</v>
          </cell>
          <cell r="M1140" t="str">
            <v>PIP culminado</v>
          </cell>
          <cell r="N1140">
            <v>0</v>
          </cell>
        </row>
        <row r="1141">
          <cell r="E1141">
            <v>248135</v>
          </cell>
          <cell r="F1141" t="str">
            <v>MEJORAMIENTO DEL CANAL DE RIEGO DE LOS CASERÍOS, HUAYNAS, LA UNIÓN, POTREROBAMBA, SANGUAL VIEJO, DISTRITO DE HUASO - JULCAN - LA LIBERTAD</v>
          </cell>
          <cell r="G1141">
            <v>1277681.85</v>
          </cell>
          <cell r="H1141">
            <v>0.6902753634882471</v>
          </cell>
          <cell r="I1141" t="str">
            <v>NO</v>
          </cell>
          <cell r="J1141" t="str">
            <v>NO</v>
          </cell>
          <cell r="K1141" t="str">
            <v>EN PLENA EJECUCIÓN</v>
          </cell>
          <cell r="L1141">
            <v>0</v>
          </cell>
          <cell r="M1141">
            <v>0</v>
          </cell>
          <cell r="N1141">
            <v>0</v>
          </cell>
        </row>
        <row r="1142">
          <cell r="E1142">
            <v>296897</v>
          </cell>
          <cell r="F1142" t="str">
            <v>CONSTRUCCION DE LA TROCHA CARROZABLE DESDE LA LOCALIDAD DE CANRRAZ A LA LOCALIDAD EL SUNCHO, DISTRITO DE HUASO - JULCAN - LA LIBERTAD</v>
          </cell>
          <cell r="G1142">
            <v>266285.80999999994</v>
          </cell>
          <cell r="H1142">
            <v>0.602041419608098</v>
          </cell>
          <cell r="I1142" t="str">
            <v>NO</v>
          </cell>
          <cell r="J1142" t="str">
            <v>NO</v>
          </cell>
          <cell r="K1142" t="str">
            <v>PARALIZADA</v>
          </cell>
          <cell r="L1142">
            <v>0</v>
          </cell>
          <cell r="M1142">
            <v>0</v>
          </cell>
          <cell r="N1142">
            <v>0</v>
          </cell>
        </row>
        <row r="1143">
          <cell r="E1143">
            <v>187470</v>
          </cell>
          <cell r="F1143" t="str">
            <v>MEJORAMIENTO DE LA OFERTA DEL SERVICIO EDUCATIVO DE LA I.E. N° 80258, CASERÍO DE CHOPTALOMA, DISTRITO DE JULCÁN,, PROVINCIA DE JULCAN - LA LIBERTAD</v>
          </cell>
          <cell r="G1143">
            <v>219006.92999999993</v>
          </cell>
          <cell r="H1143">
            <v>0.8522402124078914</v>
          </cell>
          <cell r="I1143" t="str">
            <v>NO</v>
          </cell>
          <cell r="J1143" t="str">
            <v>SI</v>
          </cell>
          <cell r="K1143" t="str">
            <v>EN ELABORACIÓN DE ET OED</v>
          </cell>
          <cell r="L1143">
            <v>0</v>
          </cell>
          <cell r="M1143">
            <v>0</v>
          </cell>
          <cell r="N1143">
            <v>0</v>
          </cell>
        </row>
        <row r="1144">
          <cell r="E1144">
            <v>324223</v>
          </cell>
          <cell r="F1144" t="str">
            <v>MEJORAMIENTO DEL SERVICIO ORNAMENTAL DE LA PLAZA DE ARMAS DEL DISTRITO DE JULCAN, PROVINCIA DE JULCAN - LA LIBERTAD</v>
          </cell>
          <cell r="G1144">
            <v>14143.830000000002</v>
          </cell>
          <cell r="H1144">
            <v>0.8680342417191285</v>
          </cell>
          <cell r="I1144" t="str">
            <v>NO</v>
          </cell>
          <cell r="J1144" t="str">
            <v>NO</v>
          </cell>
          <cell r="K1144">
            <v>0</v>
          </cell>
          <cell r="L1144">
            <v>0</v>
          </cell>
          <cell r="M1144" t="str">
            <v>PIP culminado</v>
          </cell>
          <cell r="N1144">
            <v>0</v>
          </cell>
        </row>
        <row r="1145">
          <cell r="E1145">
            <v>251137</v>
          </cell>
          <cell r="F1145" t="str">
            <v>MEJORAMIENTO DE LA INFRAESTRUCTURA DE LOS CANALES DE RIEGO PARA EL SERVICIO DE AGUA EN LOS ANEXOS LUCHACPAMPA, CHACARON Y EL BATAN, C.P. RURAL CAYANCHAL, DISTRITO DE CHARAT - OTUZCO - LA LIBERTAD</v>
          </cell>
          <cell r="G1145">
            <v>1086933.46</v>
          </cell>
          <cell r="H1145">
            <v>0.8485583762033064</v>
          </cell>
          <cell r="I1145" t="str">
            <v>NO</v>
          </cell>
          <cell r="J1145" t="str">
            <v>NO</v>
          </cell>
          <cell r="K1145" t="str">
            <v>EN PLENA EJECUCIÓN</v>
          </cell>
          <cell r="L1145">
            <v>0</v>
          </cell>
          <cell r="M1145">
            <v>0</v>
          </cell>
          <cell r="N1145">
            <v>0</v>
          </cell>
        </row>
        <row r="1146">
          <cell r="E1146">
            <v>193339</v>
          </cell>
          <cell r="F1146" t="str">
            <v>AMPLIACION Y MEJORAMIENTO DEL SISTEMA DE AGUA POTABLE Y DESAGUE EN  LA LOCALIDAD DE HUAYOBAMBA, DISTRITO DE HUARANCHAL - OTUZCO - LA LIBERTAD</v>
          </cell>
          <cell r="G1146">
            <v>581801.3400000003</v>
          </cell>
          <cell r="H1146">
            <v>0.8106666363890186</v>
          </cell>
          <cell r="I1146" t="str">
            <v>NO</v>
          </cell>
          <cell r="J1146" t="str">
            <v>NO</v>
          </cell>
          <cell r="K1146" t="str">
            <v>EN PLENA EJECUCIÓN</v>
          </cell>
          <cell r="L1146">
            <v>0</v>
          </cell>
          <cell r="M1146">
            <v>0</v>
          </cell>
          <cell r="N1146">
            <v>0</v>
          </cell>
        </row>
        <row r="1147">
          <cell r="E1147">
            <v>282605</v>
          </cell>
          <cell r="F1147" t="str">
            <v>MEJORAMIENTO DEL SERVICIO EDUCATIVO EN LA IE N° 80267 NIVEL PRIMARIO E INICIAL MIX TRAVESURAS DEL CASERIO SIXA, DISTRITO DE SALPO - OTUZCO - LA LIBERTAD</v>
          </cell>
          <cell r="G1147">
            <v>570935.0800000001</v>
          </cell>
          <cell r="H1147">
            <v>0.5918682854520141</v>
          </cell>
          <cell r="I1147" t="str">
            <v>NO</v>
          </cell>
          <cell r="J1147" t="str">
            <v>NO</v>
          </cell>
          <cell r="K1147" t="str">
            <v>EN PLENA EJECUCIÓN</v>
          </cell>
          <cell r="L1147">
            <v>0</v>
          </cell>
          <cell r="M1147">
            <v>0</v>
          </cell>
          <cell r="N1147">
            <v>0</v>
          </cell>
        </row>
        <row r="1148">
          <cell r="E1148">
            <v>315848</v>
          </cell>
          <cell r="F1148" t="str">
            <v>MEJORAMIENTO DEL SERVICIO EDUCATIVO DE LA I.E.I  Nº 1664 DEL BARRIO CALAHUALA DEL C.P. DE SAN IGNACIO, DISTRITO DE SINSICAP - OTUZCO - LA LIBERTAD</v>
          </cell>
          <cell r="G1148">
            <v>101728.75</v>
          </cell>
          <cell r="H1148">
            <v>0.8197994529084554</v>
          </cell>
          <cell r="I1148" t="str">
            <v>NO</v>
          </cell>
          <cell r="J1148" t="str">
            <v>NO</v>
          </cell>
          <cell r="K1148" t="str">
            <v>EN PLENA EJECUCIÓN</v>
          </cell>
          <cell r="L1148">
            <v>0</v>
          </cell>
          <cell r="M1148">
            <v>0</v>
          </cell>
          <cell r="N1148">
            <v>0</v>
          </cell>
        </row>
        <row r="1149">
          <cell r="E1149">
            <v>316844</v>
          </cell>
          <cell r="F1149" t="str">
            <v>MEJORAMIENTO DEL SERVICIO DE TRANSITABILIDAD DE LAS PRINCIPALES AVENIDAS   DEL CENTRO POBLADO SAN IGNACIO, DISTRITO DE SINSICAP - OTUZCO - LA LIBERTAD</v>
          </cell>
          <cell r="G1149">
            <v>791943.2</v>
          </cell>
          <cell r="H1149">
            <v>0.5118217873782087</v>
          </cell>
          <cell r="I1149" t="str">
            <v>NO</v>
          </cell>
          <cell r="J1149" t="str">
            <v>NO</v>
          </cell>
          <cell r="K1149" t="str">
            <v>EN PLENA EJECUCIÓN</v>
          </cell>
          <cell r="L1149">
            <v>0</v>
          </cell>
          <cell r="M1149">
            <v>0</v>
          </cell>
          <cell r="N1149">
            <v>0</v>
          </cell>
        </row>
        <row r="1150">
          <cell r="E1150">
            <v>195969</v>
          </cell>
          <cell r="F1150" t="str">
            <v>MEJORAMIENTO Y AMPLIACION DEL SISTEMA DE AGUA POTABLE Y ALCANTARILLADO DE LA LOCALIDAD DE CHILIA, DISTRITO DE CHILLIA - PATAZ - LA LIBERTAD</v>
          </cell>
          <cell r="G1150">
            <v>835915.9800000004</v>
          </cell>
          <cell r="H1150">
            <v>0.8995909023096653</v>
          </cell>
          <cell r="I1150" t="str">
            <v>NO</v>
          </cell>
          <cell r="J1150" t="str">
            <v>NO</v>
          </cell>
          <cell r="K1150" t="str">
            <v>EN PLENA EJECUCIÓN</v>
          </cell>
          <cell r="L1150">
            <v>0</v>
          </cell>
          <cell r="M1150" t="str">
            <v>Financia Ministerio de Viviendad y Saneamiento.</v>
          </cell>
          <cell r="N1150">
            <v>0</v>
          </cell>
        </row>
        <row r="1151">
          <cell r="E1151">
            <v>200369</v>
          </cell>
          <cell r="F1151" t="str">
            <v>MEJORAMIENTO DEL SERVICIO DE AGUA POTABLE Y ALCANTARILLADO EN LA LOCALIDAD DE CONCHAMARCA, DISTRITO DE CHILLIA - PATAZ - LA LIBERTAD</v>
          </cell>
          <cell r="G1151">
            <v>302553.8499999999</v>
          </cell>
          <cell r="H1151">
            <v>0.6203332469185739</v>
          </cell>
          <cell r="I1151" t="str">
            <v>NO</v>
          </cell>
          <cell r="J1151" t="str">
            <v>NO</v>
          </cell>
          <cell r="K1151" t="str">
            <v>PARALIZADA</v>
          </cell>
          <cell r="L1151">
            <v>0</v>
          </cell>
          <cell r="M1151">
            <v>0</v>
          </cell>
          <cell r="N1151">
            <v>0</v>
          </cell>
        </row>
        <row r="1152">
          <cell r="E1152">
            <v>322694</v>
          </cell>
          <cell r="F1152" t="str">
            <v>MEJORAMIENTO Y FORTALECIMEINTO DE LAS CAPACIDADES Y EQUIPAMIENTO DE LAS I.E. EN CHILLIA, DISTRITO DE CHILLIA - PATAZ - LA LIBERTAD</v>
          </cell>
          <cell r="G1152">
            <v>168043.40000000002</v>
          </cell>
          <cell r="H1152">
            <v>0.822299276479558</v>
          </cell>
          <cell r="I1152" t="str">
            <v>NO</v>
          </cell>
          <cell r="J1152" t="str">
            <v>NO</v>
          </cell>
          <cell r="K1152" t="str">
            <v>EN PLENA EJECUCIÓN</v>
          </cell>
          <cell r="L1152">
            <v>0</v>
          </cell>
          <cell r="M1152" t="str">
            <v>Administración directa</v>
          </cell>
          <cell r="N1152">
            <v>0</v>
          </cell>
        </row>
        <row r="1153">
          <cell r="E1153">
            <v>324488</v>
          </cell>
          <cell r="F1153" t="str">
            <v>MEJORAMIENTO DE LA PRODUCCION DE LA PAPA EN EL, DISTRITO DE CHILLIA - PATAZ - LA LIBERTAD</v>
          </cell>
          <cell r="G1153">
            <v>44188</v>
          </cell>
          <cell r="H1153">
            <v>0.838381917267108</v>
          </cell>
          <cell r="I1153" t="str">
            <v>NO</v>
          </cell>
          <cell r="J1153" t="str">
            <v>NO</v>
          </cell>
          <cell r="K1153" t="str">
            <v>EN PLENA EJECUCIÓN</v>
          </cell>
          <cell r="L1153">
            <v>0</v>
          </cell>
          <cell r="M1153" t="str">
            <v>Administración directa</v>
          </cell>
          <cell r="N1153">
            <v>0</v>
          </cell>
        </row>
        <row r="1154">
          <cell r="E1154">
            <v>337036</v>
          </cell>
          <cell r="F1154" t="str">
            <v>MEJORAMIENTO DEL SISTEMA DE AGUA POTABLE EN LOS ANEXOS PARAN, ROSAPAMPA, NUEVA DELICIA , HUAYAUCITO, CONCHAMARCA, DISTRITO DE CHILLIA - PATAZ - LA LIBERTAD</v>
          </cell>
          <cell r="G1154">
            <v>43599</v>
          </cell>
          <cell r="H1154">
            <v>0.5685275168980771</v>
          </cell>
          <cell r="I1154" t="str">
            <v>NO</v>
          </cell>
          <cell r="J1154" t="str">
            <v>NO</v>
          </cell>
          <cell r="K1154" t="str">
            <v>EN PLENA EJECUCIÓN</v>
          </cell>
          <cell r="L1154">
            <v>0</v>
          </cell>
          <cell r="M1154">
            <v>0</v>
          </cell>
          <cell r="N1154">
            <v>0</v>
          </cell>
        </row>
        <row r="1155">
          <cell r="E1155">
            <v>193143</v>
          </cell>
          <cell r="F1155" t="str">
            <v>MEJORAMIENTO DE CAPTACION Y LINEA DE CONDUCCION Y CREACION DE PLANTA DE TRATAMIENTO EN LA LOCALIDAD DE HUANCASPATA, DISTRITO DE HUANCASPATA - PATAZ - LA LIBERTAD</v>
          </cell>
          <cell r="G1155">
            <v>319587.23</v>
          </cell>
          <cell r="H1155">
            <v>0.7590948112790858</v>
          </cell>
          <cell r="I1155" t="str">
            <v>NO</v>
          </cell>
          <cell r="J1155" t="str">
            <v>NO</v>
          </cell>
          <cell r="K1155" t="str">
            <v>EN PLENA EJECUCIÓN</v>
          </cell>
          <cell r="L1155">
            <v>0</v>
          </cell>
          <cell r="M1155">
            <v>0</v>
          </cell>
          <cell r="N1155">
            <v>0</v>
          </cell>
        </row>
        <row r="1156">
          <cell r="E1156">
            <v>266980</v>
          </cell>
          <cell r="F1156" t="str">
            <v>MEJORAMIENTO DE LOS SERVICIOS EDUCATIVOS DE LA I.E. INICIAL 80446 RAMON CASTILLA DEL ANEXO DE PUEBLO LIBRE, DISTRITO DE HUANCASPATA-PATAZ- LA LIBERTAD</v>
          </cell>
          <cell r="G1156">
            <v>514380.01</v>
          </cell>
          <cell r="H1156">
            <v>0.5142728133084299</v>
          </cell>
          <cell r="I1156" t="str">
            <v>NO</v>
          </cell>
          <cell r="J1156" t="str">
            <v>NO</v>
          </cell>
          <cell r="K1156">
            <v>0</v>
          </cell>
          <cell r="L1156">
            <v>0</v>
          </cell>
          <cell r="M1156" t="str">
            <v>Se concluyó la primera etapa</v>
          </cell>
          <cell r="N1156">
            <v>0</v>
          </cell>
        </row>
        <row r="1157">
          <cell r="E1157">
            <v>331416</v>
          </cell>
          <cell r="F1157" t="str">
            <v>MEJORAMIENTO DEL SERVICIO DE LA TRANSITABILIDAD DEL JR. SAN MARTIN CUADRA 01 Y 02 DE LA LOCALIDAD DE HUANCASPATA, DISTRITO DE HUANCASPATA - PATAZ - LA LIBERTAD</v>
          </cell>
          <cell r="G1157">
            <v>264646.03</v>
          </cell>
          <cell r="H1157">
            <v>0.531114820868735</v>
          </cell>
          <cell r="I1157" t="str">
            <v>NO</v>
          </cell>
          <cell r="J1157" t="str">
            <v>NO</v>
          </cell>
          <cell r="K1157" t="str">
            <v>EN PLENA EJECUCIÓN</v>
          </cell>
          <cell r="L1157">
            <v>0</v>
          </cell>
          <cell r="M1157">
            <v>0</v>
          </cell>
          <cell r="N1157">
            <v>0</v>
          </cell>
        </row>
        <row r="1158">
          <cell r="E1158">
            <v>336141</v>
          </cell>
          <cell r="F1158" t="str">
            <v>CREACION DEL ACCESO PEATONAL DEL CENTRO POBLADO COCHACARA, DISTRITO DE HUANCASPATA - PATAZ - LA LIBERTAD</v>
          </cell>
          <cell r="G1158">
            <v>8603.730000000003</v>
          </cell>
          <cell r="H1158">
            <v>0.778698296689913</v>
          </cell>
          <cell r="I1158" t="str">
            <v>NO</v>
          </cell>
          <cell r="J1158" t="str">
            <v>NO</v>
          </cell>
          <cell r="K1158">
            <v>0</v>
          </cell>
          <cell r="L1158">
            <v>0</v>
          </cell>
          <cell r="M1158" t="str">
            <v>PIP culminado</v>
          </cell>
          <cell r="N1158">
            <v>0</v>
          </cell>
        </row>
        <row r="1159">
          <cell r="E1159">
            <v>341133</v>
          </cell>
          <cell r="F1159" t="str">
            <v>CREACION DEL CAMINO VECINAL SOL DE VILLA - MOLLEPAMPA, DISTRITO DE HUANCASPATA - PATAZ - LA LIBERTAD</v>
          </cell>
          <cell r="G1159">
            <v>38041.06</v>
          </cell>
          <cell r="H1159">
            <v>0.5337480294539488</v>
          </cell>
          <cell r="I1159" t="str">
            <v>NO</v>
          </cell>
          <cell r="J1159" t="str">
            <v>NO</v>
          </cell>
          <cell r="K1159" t="str">
            <v>EN PLENA EJECUCIÓN</v>
          </cell>
          <cell r="L1159">
            <v>0</v>
          </cell>
          <cell r="M1159">
            <v>0</v>
          </cell>
          <cell r="N1159">
            <v>0</v>
          </cell>
        </row>
        <row r="1160">
          <cell r="E1160">
            <v>289637</v>
          </cell>
          <cell r="F1160" t="str">
            <v>CREACION MINI COMPLEJO DEPORTIVO EN EL CC.PP. ALPAMARCA, DISTRITO DE PARCOY - PATAZ - LA LIBERTAD</v>
          </cell>
          <cell r="G1160">
            <v>276965.45999999996</v>
          </cell>
          <cell r="H1160">
            <v>0.8488677665408803</v>
          </cell>
          <cell r="I1160" t="str">
            <v>NO</v>
          </cell>
          <cell r="J1160" t="str">
            <v>NO</v>
          </cell>
          <cell r="K1160" t="str">
            <v>PARALIZADA</v>
          </cell>
          <cell r="L1160">
            <v>0</v>
          </cell>
          <cell r="M1160">
            <v>0</v>
          </cell>
          <cell r="N1160">
            <v>0</v>
          </cell>
        </row>
        <row r="1161">
          <cell r="E1161">
            <v>229691</v>
          </cell>
          <cell r="F1161" t="str">
            <v>CREACION DE LOSA MULTIDEPORTIVA EN EL ANEXO DE HUAGANTO, DISTRITO DE SANTIAGO DE CHALLAS - PATAZ - LA LIBERTAD</v>
          </cell>
          <cell r="G1161">
            <v>38376.61</v>
          </cell>
          <cell r="H1161">
            <v>0.7336272114607889</v>
          </cell>
          <cell r="I1161" t="str">
            <v>NO</v>
          </cell>
          <cell r="J1161" t="str">
            <v>NO</v>
          </cell>
          <cell r="K1161" t="str">
            <v>PARALIZADA</v>
          </cell>
          <cell r="L1161">
            <v>0</v>
          </cell>
          <cell r="M1161">
            <v>0</v>
          </cell>
          <cell r="N1161">
            <v>0</v>
          </cell>
        </row>
        <row r="1162">
          <cell r="E1162">
            <v>302636</v>
          </cell>
          <cell r="F1162" t="str">
            <v>INSTALACION DE LOS SERVICIOS EDUCATIVOS EN LA I.E N 80786 DEL ANEXO DE PIAN, DISTRITO DE TAYABAMBA, PROVINCIA DE PATAZ - LA LIBERTAD</v>
          </cell>
          <cell r="G1162">
            <v>43251.15000000002</v>
          </cell>
          <cell r="H1162">
            <v>0.8815144954188557</v>
          </cell>
          <cell r="I1162" t="str">
            <v>NO</v>
          </cell>
          <cell r="J1162" t="str">
            <v>NO</v>
          </cell>
          <cell r="K1162">
            <v>0</v>
          </cell>
          <cell r="L1162">
            <v>0</v>
          </cell>
          <cell r="M1162" t="str">
            <v>PIP culminado</v>
          </cell>
          <cell r="N1162">
            <v>0</v>
          </cell>
        </row>
        <row r="1163">
          <cell r="E1163">
            <v>323219</v>
          </cell>
          <cell r="F1163" t="str">
            <v>MEJORAMIENTO DEL SERVICIO DE TRANSITABILIDAD VEHICULAR Y PEATONAL EN EL SECTOR WINQUISPUQUIO, DISTRITO DE TAYABAMBA, PROVINCIA DE PATAZ - LA LIBERTAD</v>
          </cell>
          <cell r="G1163">
            <v>109411.04000000001</v>
          </cell>
          <cell r="H1163">
            <v>0.6376257781979511</v>
          </cell>
          <cell r="I1163" t="str">
            <v>NO</v>
          </cell>
          <cell r="J1163" t="str">
            <v>NO</v>
          </cell>
          <cell r="K1163" t="str">
            <v>EN PLENA EJECUCIÓN</v>
          </cell>
          <cell r="L1163">
            <v>0</v>
          </cell>
          <cell r="M1163">
            <v>0</v>
          </cell>
          <cell r="N1163">
            <v>0</v>
          </cell>
        </row>
        <row r="1164">
          <cell r="E1164">
            <v>329121</v>
          </cell>
          <cell r="F1164" t="str">
            <v>MEJORAMIENTO DEL SERVICIO DE EDUCACION BASICA REGULAR DEL NIVEL INICIAL DE LA I.E. NRO 80469 DEL ANEXO CHAQUICOCHA DISTRITO DE TAYABAMBA, PROVINCIA DE PATAZ - LA LIBERTAD</v>
          </cell>
          <cell r="G1164">
            <v>125800.35999999999</v>
          </cell>
          <cell r="H1164">
            <v>0.6582338881918354</v>
          </cell>
          <cell r="I1164" t="str">
            <v>NO</v>
          </cell>
          <cell r="J1164" t="str">
            <v>NO</v>
          </cell>
          <cell r="K1164" t="str">
            <v>EN PLENA EJECUCIÓN</v>
          </cell>
          <cell r="L1164">
            <v>0</v>
          </cell>
          <cell r="M1164">
            <v>0</v>
          </cell>
          <cell r="N1164">
            <v>0</v>
          </cell>
        </row>
        <row r="1165">
          <cell r="E1165">
            <v>329810</v>
          </cell>
          <cell r="F1165" t="str">
            <v>MEJORAMIENTO DEL SERVICIO DE SANEAMIENTO BASICO RURAL EN EL ANEXO DE SANTA ROSA DE HUANCAS DISTRITO DE TAYABAMBA, PROVINCIA DE PATAZ - LA LIBERTAD</v>
          </cell>
          <cell r="G1165">
            <v>281627.93</v>
          </cell>
          <cell r="H1165">
            <v>0.5056114730298833</v>
          </cell>
          <cell r="I1165" t="str">
            <v>NO</v>
          </cell>
          <cell r="J1165" t="str">
            <v>NO</v>
          </cell>
          <cell r="K1165" t="str">
            <v>EN PLENA EJECUCIÓN</v>
          </cell>
          <cell r="L1165">
            <v>0</v>
          </cell>
          <cell r="M1165">
            <v>0</v>
          </cell>
          <cell r="N1165">
            <v>0</v>
          </cell>
        </row>
        <row r="1166">
          <cell r="E1166">
            <v>298472</v>
          </cell>
          <cell r="F1166" t="str">
            <v>CREACION DEL COMPLEJO RECREATIVO Y DEPORTIVO EN EL CASERIO CUYUMALCA PERTENECIENTE A CURGOS, DISTRITO DE CURGOS - SANCHEZ CARRION - LA LIBERTAD</v>
          </cell>
          <cell r="G1166">
            <v>26546.170000000013</v>
          </cell>
          <cell r="H1166">
            <v>0.8885941512094104</v>
          </cell>
          <cell r="I1166" t="str">
            <v>NO</v>
          </cell>
          <cell r="J1166" t="str">
            <v>NO</v>
          </cell>
          <cell r="K1166" t="str">
            <v>EN PLENA EJECUCIÓN</v>
          </cell>
          <cell r="L1166">
            <v>0</v>
          </cell>
          <cell r="M1166">
            <v>0</v>
          </cell>
          <cell r="N1166">
            <v>0</v>
          </cell>
        </row>
        <row r="1167">
          <cell r="E1167">
            <v>310467</v>
          </cell>
          <cell r="F1167" t="str">
            <v>MEJORAMIENTO Y AMPLIACION DEL SISTEMA DE AGUA POTABLE E INSTALACION DE LETRINAS SANITARIAS EN EL CASERIO DE SAYAPAMPA PERTENECIENTE A CURGOS, DISTRITO DE CURGOS - SANCHEZ CARRION - LA LIBERTAD</v>
          </cell>
          <cell r="G1167">
            <v>650391.3999999999</v>
          </cell>
          <cell r="H1167">
            <v>0.5288531017276688</v>
          </cell>
          <cell r="I1167" t="str">
            <v>NO</v>
          </cell>
          <cell r="J1167" t="str">
            <v>NO</v>
          </cell>
          <cell r="K1167" t="str">
            <v>EN PLENA EJECUCIÓN</v>
          </cell>
          <cell r="L1167">
            <v>0</v>
          </cell>
          <cell r="M1167">
            <v>0</v>
          </cell>
          <cell r="N1167">
            <v>0</v>
          </cell>
        </row>
        <row r="1168">
          <cell r="E1168">
            <v>330521</v>
          </cell>
          <cell r="F1168" t="str">
            <v>CREACION DE LOCAL COMUNAL DE USOS MULTIPLES EN EL CASERIO SHIN SHIL, DISTRITO DE SARIN - SANCHEZ CARRION - LA LIBERTAD</v>
          </cell>
          <cell r="G1168">
            <v>79460.64000000001</v>
          </cell>
          <cell r="H1168">
            <v>0.7289585841068748</v>
          </cell>
          <cell r="I1168" t="str">
            <v>NO</v>
          </cell>
          <cell r="J1168" t="str">
            <v>NO</v>
          </cell>
          <cell r="K1168" t="str">
            <v>EN PLENA EJECUCIÓN</v>
          </cell>
          <cell r="L1168">
            <v>0</v>
          </cell>
          <cell r="M1168">
            <v>0</v>
          </cell>
          <cell r="N1168">
            <v>0</v>
          </cell>
        </row>
        <row r="1169">
          <cell r="E1169">
            <v>332299</v>
          </cell>
          <cell r="F1169" t="str">
            <v>MEJORAMIENTO DEL SISTEMA DE AGUA POTABLE EN EL CASERIO DE TURUSHMALCA, DISTRITO DE SARIN - SANCHEZ CARRION - LA LIBERTAD</v>
          </cell>
          <cell r="G1169">
            <v>135101.74</v>
          </cell>
          <cell r="H1169">
            <v>0.6836034382940623</v>
          </cell>
          <cell r="I1169" t="str">
            <v>NO</v>
          </cell>
          <cell r="J1169" t="str">
            <v>NO</v>
          </cell>
          <cell r="K1169" t="str">
            <v>EN PLENA EJECUCIÓN</v>
          </cell>
          <cell r="L1169">
            <v>0</v>
          </cell>
          <cell r="M1169">
            <v>0</v>
          </cell>
          <cell r="N1169">
            <v>0</v>
          </cell>
        </row>
        <row r="1170">
          <cell r="E1170">
            <v>315109</v>
          </cell>
          <cell r="F1170" t="str">
            <v>CREACION DE LOCAL MULTIUSOS EN EL CASERIO DE CASA BLANCA BAJA, DISTRITO DE CACHICADAN - SANTIAGO DE CHUCO - LA LIBERTAD</v>
          </cell>
          <cell r="G1170">
            <v>35512.42999999999</v>
          </cell>
          <cell r="H1170">
            <v>0.8130948444285523</v>
          </cell>
          <cell r="I1170" t="str">
            <v>NO</v>
          </cell>
          <cell r="J1170" t="str">
            <v>NO</v>
          </cell>
          <cell r="K1170" t="str">
            <v>EN PLENA EJECUCIÓN</v>
          </cell>
          <cell r="L1170">
            <v>0</v>
          </cell>
          <cell r="M1170">
            <v>0</v>
          </cell>
          <cell r="N1170">
            <v>0</v>
          </cell>
        </row>
        <row r="1171">
          <cell r="E1171">
            <v>315137</v>
          </cell>
          <cell r="F1171" t="str">
            <v>CREACION DE LOCAL MULTIUSOS EN EL CASERIO DE HUACAZ, DISTRITO DE CACHICADAN - SANTIAGO DE CHUCO - LA LIBERTAD</v>
          </cell>
          <cell r="G1171">
            <v>34791.97</v>
          </cell>
          <cell r="H1171">
            <v>0.8161217576052259</v>
          </cell>
          <cell r="I1171" t="str">
            <v>NO</v>
          </cell>
          <cell r="J1171" t="str">
            <v>NO</v>
          </cell>
          <cell r="K1171" t="str">
            <v>EN PLENA EJECUCIÓN</v>
          </cell>
          <cell r="L1171">
            <v>0</v>
          </cell>
          <cell r="M1171">
            <v>0</v>
          </cell>
          <cell r="N1171">
            <v>0</v>
          </cell>
        </row>
        <row r="1172">
          <cell r="E1172">
            <v>330722</v>
          </cell>
          <cell r="F1172" t="str">
            <v>CREACION DE MURO DE CONTENCIÓN EN EL CEMENTERIO DEL CASERIO DE HUACAZ, DISTRITO DE CACHICADAN - SANTIAGO DE CHUCO - LA LIBERTAD</v>
          </cell>
          <cell r="G1172">
            <v>15720</v>
          </cell>
          <cell r="H1172">
            <v>0.7582096439283242</v>
          </cell>
          <cell r="I1172" t="str">
            <v>NO</v>
          </cell>
          <cell r="J1172" t="str">
            <v>NO</v>
          </cell>
          <cell r="K1172" t="str">
            <v>EN PLENA EJECUCIÓN</v>
          </cell>
          <cell r="L1172">
            <v>0</v>
          </cell>
          <cell r="M1172">
            <v>0</v>
          </cell>
          <cell r="N1172">
            <v>0</v>
          </cell>
        </row>
        <row r="1173">
          <cell r="E1173">
            <v>336775</v>
          </cell>
          <cell r="F1173" t="str">
            <v>CREACION Y EQUIPAMIENTO DE LA POSTA MEDICA EN EL CASERIO LA VICTORIA, DISTRITO DE CACHICADAN - SANTIAGO DE CHUCO - LA LIBERTAD</v>
          </cell>
          <cell r="G1173">
            <v>70022.9</v>
          </cell>
          <cell r="H1173">
            <v>0.7669353079217245</v>
          </cell>
          <cell r="I1173" t="str">
            <v>NO</v>
          </cell>
          <cell r="J1173" t="str">
            <v>NO</v>
          </cell>
          <cell r="K1173" t="str">
            <v>EN PLENA EJECUCIÓN</v>
          </cell>
          <cell r="L1173">
            <v>0</v>
          </cell>
          <cell r="M1173">
            <v>0</v>
          </cell>
          <cell r="N1173">
            <v>0</v>
          </cell>
        </row>
        <row r="1174">
          <cell r="E1174">
            <v>336828</v>
          </cell>
          <cell r="F1174" t="str">
            <v>CREACION Y EQUIPAMIENTO DE LA POSTA MEDICA EN EL CASERIO DE PACCHA, DISTRITO DE CACHICADAN - SANTIAGO DE CHUCO - LA LIBERTAD</v>
          </cell>
          <cell r="G1174">
            <v>61561.06</v>
          </cell>
          <cell r="H1174">
            <v>0.79511057581324</v>
          </cell>
          <cell r="I1174" t="str">
            <v>NO</v>
          </cell>
          <cell r="J1174" t="str">
            <v>NO</v>
          </cell>
          <cell r="K1174" t="str">
            <v>EN PLENA EJECUCIÓN</v>
          </cell>
          <cell r="L1174">
            <v>0</v>
          </cell>
          <cell r="M1174">
            <v>0</v>
          </cell>
          <cell r="N1174">
            <v>0</v>
          </cell>
        </row>
        <row r="1175">
          <cell r="E1175">
            <v>176023</v>
          </cell>
          <cell r="F1175" t="str">
            <v>MEJORAMIENTO Y AMPLIACION DEL SISTEMA ELECTRICO RURAL EN LOS CASERIOS EL ALTO, ARACTULLAN, SUCCHA I, SUCCHA II Y LA TOTORA, DISTRITO DE MOLLEPATA - SANTIAGO DE CHUCO - LA LIBERTAD</v>
          </cell>
          <cell r="G1175">
            <v>350535.05000000005</v>
          </cell>
          <cell r="H1175">
            <v>0.7393192756960059</v>
          </cell>
          <cell r="I1175" t="str">
            <v>NO</v>
          </cell>
          <cell r="J1175" t="str">
            <v>NO</v>
          </cell>
          <cell r="K1175" t="str">
            <v>EN PLENA EJECUCIÓN</v>
          </cell>
          <cell r="L1175">
            <v>0</v>
          </cell>
          <cell r="M1175" t="str">
            <v>Lo ejecuta el Ministerio de Energia y Minas</v>
          </cell>
          <cell r="N1175">
            <v>0</v>
          </cell>
        </row>
        <row r="1176">
          <cell r="E1176">
            <v>287346</v>
          </cell>
          <cell r="F1176" t="str">
            <v>MEJORAMIENTO DEL SERVICIO EDUCATIVO EN LA I.E. N 80545 SAN JERONIMO, DISTRITO DE MOLLEPATA - SANTIAGO DE CHUCO - LA LIBERTAD</v>
          </cell>
          <cell r="G1176">
            <v>249446.1399999999</v>
          </cell>
          <cell r="H1176">
            <v>0.8657599118290785</v>
          </cell>
          <cell r="I1176" t="str">
            <v>NO</v>
          </cell>
          <cell r="J1176" t="str">
            <v>NO</v>
          </cell>
          <cell r="K1176" t="str">
            <v>EN PLENA EJECUCIÓN</v>
          </cell>
          <cell r="L1176">
            <v>0</v>
          </cell>
          <cell r="M1176" t="str">
            <v>Se está culminando la obra</v>
          </cell>
          <cell r="N1176">
            <v>0</v>
          </cell>
        </row>
        <row r="1177">
          <cell r="E1177">
            <v>207438</v>
          </cell>
          <cell r="F1177" t="str">
            <v>MEJORAMIENTO, AMPLIACION DEL SERVICIO EDUCATIVO EN LA I.E. N 80619 RICARDO PALMA PRIMARIA Y SECUNDARIA, CENTRO POBLADO DE VILLA CRUZ, DISTRITO DE SANTA CRUZ DE CHUCA - SANTIAGO DE CHUCO - LA LIBERTAD</v>
          </cell>
          <cell r="G1177">
            <v>1722797.4500000002</v>
          </cell>
          <cell r="H1177">
            <v>0.756731339098585</v>
          </cell>
          <cell r="I1177" t="str">
            <v>NO</v>
          </cell>
          <cell r="J1177" t="str">
            <v>NO</v>
          </cell>
          <cell r="K1177" t="str">
            <v>EN PLENA EJECUCIÓN</v>
          </cell>
          <cell r="L1177">
            <v>0</v>
          </cell>
          <cell r="M1177">
            <v>0</v>
          </cell>
          <cell r="N1177">
            <v>0</v>
          </cell>
        </row>
        <row r="1178">
          <cell r="E1178">
            <v>169072</v>
          </cell>
          <cell r="F1178" t="str">
            <v>FORTALECIMIENTO DE LA ATENCION INTEGRAL DE SALUD EN EL CASERIO DE SURUVARA, DISTRITO DE SANTIAGO DE CHUCO, PROVINCIA DE SANTIAGO DE CHUCO - LA LIBERTAD</v>
          </cell>
          <cell r="G1178">
            <v>131263.60000000003</v>
          </cell>
          <cell r="H1178">
            <v>0.7673225976969681</v>
          </cell>
          <cell r="I1178" t="str">
            <v>NO</v>
          </cell>
          <cell r="J1178" t="str">
            <v>NO</v>
          </cell>
          <cell r="K1178">
            <v>0</v>
          </cell>
          <cell r="L1178">
            <v>0</v>
          </cell>
          <cell r="M1178" t="str">
            <v>PIP culminado</v>
          </cell>
          <cell r="N1178">
            <v>0</v>
          </cell>
        </row>
        <row r="1179">
          <cell r="E1179">
            <v>214006</v>
          </cell>
          <cell r="F1179" t="str">
            <v>MEJORAMIENTO, AMPLIACION DEL SERVICIO DE AGUA POTABLEY LETRINAS SANITARIAS DEL CASERIO CAUCHALDA, DISTRITO DE SANTIAGO DE CHUCO, PROVINCIA DE SANTIAGO DE CHUCO - LA LIBERTAD</v>
          </cell>
          <cell r="G1179">
            <v>94719.27000000002</v>
          </cell>
          <cell r="H1179">
            <v>0.8464611519081499</v>
          </cell>
          <cell r="I1179" t="str">
            <v>NO</v>
          </cell>
          <cell r="J1179" t="str">
            <v>NO</v>
          </cell>
          <cell r="K1179">
            <v>0</v>
          </cell>
          <cell r="L1179">
            <v>0</v>
          </cell>
          <cell r="M1179" t="str">
            <v>PIP culminado</v>
          </cell>
          <cell r="N1179">
            <v>0</v>
          </cell>
        </row>
        <row r="1180">
          <cell r="E1180">
            <v>248097</v>
          </cell>
          <cell r="F1180" t="str">
            <v>MEJORAMIENTO DE LOS SERVICIOS EDUCATIVOS DEL NIVEL INICIAL Y PRIMARIO DE 08 INSTITUCIONES EDUCATIVAS  EN ZONA RURAL DEL DISTRITO DE SANTIAGO DE CHUCO, PROVINCIA DE SANTIAGO DE CHUCO - LA LIBERTAD</v>
          </cell>
          <cell r="G1180">
            <v>1959260.790000001</v>
          </cell>
          <cell r="H1180">
            <v>0.8340571262707268</v>
          </cell>
          <cell r="I1180" t="str">
            <v>NO</v>
          </cell>
          <cell r="J1180" t="str">
            <v>NO</v>
          </cell>
          <cell r="K1180" t="str">
            <v>EN PLENA EJECUCIÓN</v>
          </cell>
          <cell r="L1180">
            <v>0</v>
          </cell>
          <cell r="M1180" t="str">
            <v>Cofinanciada por Foniprel</v>
          </cell>
          <cell r="N1180">
            <v>0</v>
          </cell>
        </row>
        <row r="1181">
          <cell r="E1181">
            <v>319776</v>
          </cell>
          <cell r="F1181" t="str">
            <v>MEJORAMIENTO EN LAS HERRAMIENTAS EDUCATIVAS PARA EL INCREMENTO DEL APRENDIZAJE DE LAS INSTITUCIONES EDUCATIVAS DE EDUCACION BASICA REGULAR DEL, DISTRITO DE SITABAMBA - SANTIAGO DE CHUCO - LA LIBERTAD</v>
          </cell>
          <cell r="G1181">
            <v>101843.7</v>
          </cell>
          <cell r="H1181">
            <v>0.5173284360189574</v>
          </cell>
          <cell r="I1181" t="str">
            <v>NO</v>
          </cell>
          <cell r="J1181" t="str">
            <v>NO</v>
          </cell>
          <cell r="K1181" t="str">
            <v>EN PLENA EJECUCIÓN</v>
          </cell>
          <cell r="L1181">
            <v>0</v>
          </cell>
          <cell r="M1181" t="str">
            <v>Administración directa</v>
          </cell>
          <cell r="N1181">
            <v>0</v>
          </cell>
        </row>
        <row r="1182">
          <cell r="E1182">
            <v>330088</v>
          </cell>
          <cell r="F1182" t="str">
            <v>AMPLIACION DEL SERVICIO DE TELECOMUNICACIONES EN EL CASERIO DE CHAGAVARA, PIJOBAMBA Y CASERIOS DE LA BANDA, DISTRITO DE SITABAMBA - SANTIAGO DE CHUCO - LA LIBERTAD</v>
          </cell>
          <cell r="G1182">
            <v>391304.64</v>
          </cell>
          <cell r="H1182">
            <v>0.5</v>
          </cell>
          <cell r="I1182" t="str">
            <v>NO</v>
          </cell>
          <cell r="J1182" t="str">
            <v>NO</v>
          </cell>
          <cell r="K1182" t="str">
            <v>PARALIZADA</v>
          </cell>
          <cell r="L1182">
            <v>0</v>
          </cell>
          <cell r="M1182">
            <v>0</v>
          </cell>
          <cell r="N1182">
            <v>0</v>
          </cell>
        </row>
        <row r="1183">
          <cell r="E1183">
            <v>236612</v>
          </cell>
          <cell r="F1183" t="str">
            <v>INSTALACION DEL SERVICIO RECREATIVO EN EL PARQUE VIRGEN MARIA DEL SOCORRO DEL C.P. MARIA DEL SOCORRO, DISTRITO DE HUANCHACO - TRUJILLO - LA LIBERTAD</v>
          </cell>
          <cell r="G1183">
            <v>148372.09999999998</v>
          </cell>
          <cell r="H1183">
            <v>0.7280940396828643</v>
          </cell>
          <cell r="I1183" t="str">
            <v>NO</v>
          </cell>
          <cell r="J1183" t="str">
            <v>NO</v>
          </cell>
          <cell r="K1183">
            <v>0</v>
          </cell>
          <cell r="L1183">
            <v>0</v>
          </cell>
          <cell r="M1183" t="str">
            <v>Administración directa</v>
          </cell>
          <cell r="N1183">
            <v>0</v>
          </cell>
        </row>
        <row r="1184">
          <cell r="E1184">
            <v>260576</v>
          </cell>
          <cell r="F1184" t="str">
            <v>CREACION DEL SERVICIO VIAL EN LAS PRINCIPALES CALLES DE LOS SECTORES SAN CARLOS I-II Y HUANCHAQUITO ALTO  DEL C.P. HUANCHAQUITO, DISTRITO DE HUANCHACO - TRUJILLO - LA LIBERTAD</v>
          </cell>
          <cell r="G1184">
            <v>384811.56000000006</v>
          </cell>
          <cell r="H1184">
            <v>0.8086537044385239</v>
          </cell>
          <cell r="I1184" t="str">
            <v>NO</v>
          </cell>
          <cell r="J1184" t="str">
            <v>NO</v>
          </cell>
          <cell r="K1184" t="str">
            <v>EN PLENA EJECUCIÓN</v>
          </cell>
          <cell r="L1184">
            <v>0</v>
          </cell>
          <cell r="M1184" t="str">
            <v>Se está ejecutado por etapas</v>
          </cell>
          <cell r="N1184">
            <v>0</v>
          </cell>
        </row>
        <row r="1185">
          <cell r="E1185">
            <v>286983</v>
          </cell>
          <cell r="F1185" t="str">
            <v>AMPLIACION DE LA I.E. N 81773 SIMON BOLIVAR EN EL CENTRO POBLADO EL MILAGRO, SECTOR III, DISTRITO DE HUANCHACO - TRUJILLO - LA LIBERTAD</v>
          </cell>
          <cell r="G1185">
            <v>1082569.4500000002</v>
          </cell>
          <cell r="H1185">
            <v>0.7419015567258537</v>
          </cell>
          <cell r="I1185" t="str">
            <v>NO</v>
          </cell>
          <cell r="J1185" t="str">
            <v>SI</v>
          </cell>
          <cell r="K1185" t="str">
            <v>EN PLENA EJECUCIÓN</v>
          </cell>
          <cell r="L1185">
            <v>0</v>
          </cell>
          <cell r="M1185" t="str">
            <v>Se solicitó continuidad de Inversiones</v>
          </cell>
          <cell r="N1185">
            <v>1</v>
          </cell>
        </row>
        <row r="1186">
          <cell r="E1186">
            <v>295218</v>
          </cell>
          <cell r="F1186" t="str">
            <v>MEJORAMIENTO DEL SERVICIO EDUCATIVO EN LA I.E. N 81609 SAN FRANCISCO DE ASIS EN EL SECTOR SAN FRANCISCO DE ASIS, DISTRITO DE HUANCHACO - TRUJILLO - LA LIBERTAD</v>
          </cell>
          <cell r="G1186">
            <v>1106044.6000000006</v>
          </cell>
          <cell r="H1186">
            <v>0.8279408710257902</v>
          </cell>
          <cell r="I1186" t="str">
            <v>NO</v>
          </cell>
          <cell r="J1186" t="str">
            <v>SI</v>
          </cell>
          <cell r="K1186" t="str">
            <v>EN PLENA EJECUCIÓN</v>
          </cell>
          <cell r="L1186">
            <v>0</v>
          </cell>
          <cell r="M1186">
            <v>0</v>
          </cell>
          <cell r="N1186">
            <v>1</v>
          </cell>
        </row>
        <row r="1187">
          <cell r="E1187">
            <v>300740</v>
          </cell>
          <cell r="F1187" t="str">
            <v>MEJORAMIENTO, AMPLIACION DEL CENTRO COMUNAL COMERCIAL EN EL LOTE 1A - MANZANA A DEL SECTOR 6A - CENTRO POBLADO EL MILAGRO, DISTRITO DE HUANCHACO - TRUJILLO - LA LIBERTAD</v>
          </cell>
          <cell r="G1187">
            <v>54959.96999999997</v>
          </cell>
          <cell r="H1187">
            <v>0.8592845228559851</v>
          </cell>
          <cell r="I1187" t="str">
            <v>NO</v>
          </cell>
          <cell r="J1187" t="str">
            <v>NO</v>
          </cell>
          <cell r="K1187" t="str">
            <v>EN PLENA EJECUCIÓN</v>
          </cell>
          <cell r="L1187">
            <v>0</v>
          </cell>
          <cell r="M1187">
            <v>0</v>
          </cell>
          <cell r="N1187">
            <v>0</v>
          </cell>
        </row>
        <row r="1188">
          <cell r="E1188">
            <v>305846</v>
          </cell>
          <cell r="F1188" t="str">
            <v>AMPLIACION DE CONEXIONES DOMICILIARIAS DE AGUA POTABLE Y ALCANTARILLADO SANITARIO DE LAS MANZANAS A,B,C Y D, DEL SECTOR LA FLORIDA EN ASENTAMIENTO HUMANO EL MILAGRO, DISTRITO DE HUANCHACO - TRUJILLO - LA LIBERTAD</v>
          </cell>
          <cell r="G1188">
            <v>21907.089999999997</v>
          </cell>
          <cell r="H1188">
            <v>0.8859282471991952</v>
          </cell>
          <cell r="I1188" t="str">
            <v>NO</v>
          </cell>
          <cell r="J1188" t="str">
            <v>NO</v>
          </cell>
          <cell r="K1188">
            <v>0</v>
          </cell>
          <cell r="L1188">
            <v>0</v>
          </cell>
          <cell r="M1188" t="str">
            <v>PIP culminado</v>
          </cell>
          <cell r="N1188">
            <v>0</v>
          </cell>
        </row>
        <row r="1189">
          <cell r="E1189">
            <v>286704</v>
          </cell>
          <cell r="F1189" t="str">
            <v>MEJORAMIENTO DE LA INFRAESTRUCTURA DEL CANAL DE REGADIO DEL SECTOR QUEVEDO, DISTRITO DE MOCHE - TRUJILLO - LA LIBERTAD</v>
          </cell>
          <cell r="G1189">
            <v>16447.590000000004</v>
          </cell>
          <cell r="H1189">
            <v>0.7745962488964561</v>
          </cell>
          <cell r="I1189" t="str">
            <v>NO</v>
          </cell>
          <cell r="J1189" t="str">
            <v>NO</v>
          </cell>
          <cell r="K1189">
            <v>0</v>
          </cell>
          <cell r="L1189">
            <v>0</v>
          </cell>
          <cell r="M1189" t="str">
            <v>PIP culminado</v>
          </cell>
          <cell r="N1189">
            <v>0</v>
          </cell>
        </row>
        <row r="1190">
          <cell r="E1190">
            <v>266703</v>
          </cell>
          <cell r="F1190" t="str">
            <v>CREACION DEL PUENTE  CARROZABLE EN EL SECTOR TRAPICHE Y PALMABAL SOBRE RIO CHOROBAL, DISTRITO DE CHAO - VIRU - LA LIBERTAD</v>
          </cell>
          <cell r="G1190">
            <v>67811.67999999993</v>
          </cell>
          <cell r="H1190">
            <v>0.899873039324292</v>
          </cell>
          <cell r="I1190" t="str">
            <v>NO</v>
          </cell>
          <cell r="J1190" t="str">
            <v>NO</v>
          </cell>
          <cell r="K1190" t="str">
            <v>EN ELABORACIÓN DE ET OED</v>
          </cell>
          <cell r="L1190">
            <v>0</v>
          </cell>
          <cell r="M1190">
            <v>0</v>
          </cell>
          <cell r="N1190">
            <v>0</v>
          </cell>
        </row>
        <row r="1191">
          <cell r="E1191">
            <v>284758</v>
          </cell>
          <cell r="F1191" t="str">
            <v>CREACION DE LOS SERVICIOS EDUCATIVOS DE LA I.E.I. NO. 2168 DEL AA.HH. NUEVO CHAO, DISTRITO DE CHAO - VIRU - LA LIBERTAD</v>
          </cell>
          <cell r="G1191">
            <v>522945.8400000001</v>
          </cell>
          <cell r="H1191">
            <v>0.7094261043507251</v>
          </cell>
          <cell r="I1191" t="str">
            <v>NO</v>
          </cell>
          <cell r="J1191" t="str">
            <v>NO</v>
          </cell>
          <cell r="K1191" t="str">
            <v>EN PLENA EJECUCIÓN</v>
          </cell>
          <cell r="L1191">
            <v>0</v>
          </cell>
          <cell r="M1191">
            <v>0</v>
          </cell>
          <cell r="N1191">
            <v>0</v>
          </cell>
        </row>
        <row r="1192">
          <cell r="E1192">
            <v>316816</v>
          </cell>
          <cell r="F1192" t="str">
            <v>MEJORAMIENTO Y EQUIPAMIENTO DE LOS SERVICIOS DEL PUESTO DE SALUD BUENA VISTA, DISTRITO DE CHAO - VIRU - LA LIBERTAD</v>
          </cell>
          <cell r="G1192">
            <v>154656.07999999996</v>
          </cell>
          <cell r="H1192">
            <v>0.7037028635700259</v>
          </cell>
          <cell r="I1192" t="str">
            <v>NO</v>
          </cell>
          <cell r="J1192" t="str">
            <v>SI</v>
          </cell>
          <cell r="K1192" t="str">
            <v>EN PLENA EJECUCIÓN</v>
          </cell>
          <cell r="L1192">
            <v>0</v>
          </cell>
          <cell r="M1192">
            <v>0</v>
          </cell>
          <cell r="N1192">
            <v>1</v>
          </cell>
        </row>
        <row r="1193">
          <cell r="E1193">
            <v>278128</v>
          </cell>
          <cell r="F1193" t="str">
            <v>MEJORAMIENTO DE PISTAS Y VEREDAS EN LOS CENTROS POBLADOS SAN IGNACIO, SANTA ROSA ALTA, SANTA ROSA BAJA,SECTOR II SAN JUANITO, DISTRITO DE GUADALUPITO - VIRU - LA LIBERTAD</v>
          </cell>
          <cell r="G1193">
            <v>1975162.49</v>
          </cell>
          <cell r="H1193">
            <v>0.5072354524938923</v>
          </cell>
          <cell r="I1193" t="str">
            <v>NO</v>
          </cell>
          <cell r="J1193" t="str">
            <v>SI</v>
          </cell>
          <cell r="K1193" t="str">
            <v>PARALIZADA</v>
          </cell>
          <cell r="L1193">
            <v>0</v>
          </cell>
          <cell r="M1193" t="str">
            <v>Este PIP se ejecuta por etapas, ya se ejecutó la primera etapa</v>
          </cell>
          <cell r="N1193">
            <v>1</v>
          </cell>
        </row>
        <row r="1194">
          <cell r="E1194">
            <v>99203</v>
          </cell>
          <cell r="F1194" t="str">
            <v>MEJORAMIENTO DE LA CARRETERA VECINAL PANAMERICANA -  PUERTO MORIN, PROVINCIA DE VIRU - LA LIBERTAD</v>
          </cell>
          <cell r="G1194">
            <v>725153.0299999993</v>
          </cell>
          <cell r="H1194">
            <v>0.8754810102199314</v>
          </cell>
          <cell r="I1194" t="str">
            <v>NO</v>
          </cell>
          <cell r="J1194" t="str">
            <v>SI</v>
          </cell>
          <cell r="K1194" t="str">
            <v>EN PLENA EJECUCIÓN</v>
          </cell>
          <cell r="L1194">
            <v>0</v>
          </cell>
          <cell r="M1194">
            <v>0</v>
          </cell>
          <cell r="N1194">
            <v>1</v>
          </cell>
        </row>
        <row r="1195">
          <cell r="E1195">
            <v>123779</v>
          </cell>
          <cell r="F1195" t="str">
            <v>CONSTRUCCION DEL COLISEO MUNICIPAL DEL DISTRITO DE BARRANCA, PROVINCIA DE BARRANCA - LIMA</v>
          </cell>
          <cell r="G1195">
            <v>5939033.98</v>
          </cell>
          <cell r="H1195">
            <v>0.6328252960129421</v>
          </cell>
          <cell r="I1195" t="str">
            <v>NO</v>
          </cell>
          <cell r="J1195" t="str">
            <v>SI</v>
          </cell>
          <cell r="K1195" t="str">
            <v>EN EJECUCION</v>
          </cell>
          <cell r="L1195">
            <v>5939033.98</v>
          </cell>
          <cell r="M1195" t="str">
            <v>En ejecución por el GR Lima, con avance fisico acumulado de 22.31% al mes de diciembre 2015.  </v>
          </cell>
          <cell r="N1195">
            <v>1</v>
          </cell>
        </row>
        <row r="1196">
          <cell r="E1196">
            <v>137133</v>
          </cell>
          <cell r="F1196" t="str">
            <v>MEJORAMIENTO DEL MALECON  DE LA COSTA VERDE, PROVINCIA DE LIMA - LIMA</v>
          </cell>
          <cell r="G1196">
            <v>3707660.150000006</v>
          </cell>
          <cell r="H1196">
            <v>0.8105077200444142</v>
          </cell>
          <cell r="I1196" t="str">
            <v>SI</v>
          </cell>
          <cell r="J1196" t="str">
            <v>SI</v>
          </cell>
          <cell r="K1196" t="str">
            <v>POR INICIAR EJECUCION</v>
          </cell>
          <cell r="L1196">
            <v>3707660.150000006</v>
          </cell>
          <cell r="M1196" t="str">
            <v>Obra a ejecutarse por etapas. 1ra Etapa culminada el 2014 por S/. 25 mill. II Etapa por iniciar en el mes de febrero 2016.</v>
          </cell>
          <cell r="N1196">
            <v>0</v>
          </cell>
        </row>
        <row r="1197">
          <cell r="E1197">
            <v>282659</v>
          </cell>
          <cell r="F1197" t="str">
            <v>MEJORAMIENTO DEL PUENTE VILLENA REY EN EL, DISTRITO DE MIRAFLORES - LIMA - LIMA</v>
          </cell>
          <cell r="G1197">
            <v>3646754.3200000003</v>
          </cell>
          <cell r="H1197">
            <v>0.8299408451836856</v>
          </cell>
          <cell r="I1197" t="str">
            <v>NO</v>
          </cell>
          <cell r="J1197" t="str">
            <v>SI</v>
          </cell>
          <cell r="K1197" t="str">
            <v>EN EJECUCION</v>
          </cell>
          <cell r="L1197">
            <v>3937908.8800000027</v>
          </cell>
          <cell r="M1197" t="str">
            <v>En ejecución por la M.D. Miraflores, con avance fisico acumulado al mes de diciembre 2015 de 92.47%</v>
          </cell>
          <cell r="N1197">
            <v>1</v>
          </cell>
        </row>
        <row r="1198">
          <cell r="E1198">
            <v>187376</v>
          </cell>
          <cell r="F1198" t="str">
            <v>MEJORAMIENTO DE LAS CALLES DE LA URBANIZACION POPULAR COOVITIOMAR, DISTRITO DE SANTA ROSA - LIMA - LIMA</v>
          </cell>
          <cell r="G1198">
            <v>2907949.0500000003</v>
          </cell>
          <cell r="H1198">
            <v>0.5852615828339728</v>
          </cell>
          <cell r="I1198" t="str">
            <v>NO</v>
          </cell>
          <cell r="J1198" t="str">
            <v>SI</v>
          </cell>
          <cell r="K1198" t="str">
            <v>EN EJECUCION</v>
          </cell>
          <cell r="L1198">
            <v>4031622.6000000006</v>
          </cell>
          <cell r="M1198" t="str">
            <v>Ejecución por etapas por la MD Santa Rosa. IV Etapa Liquidada el 11.12.2014, V etapa E.T. aprobado el 07.07.2015 por S/ 2,809,183.86 según INFOBRAS. Con registro de F15 y F16.</v>
          </cell>
          <cell r="N1198">
            <v>1</v>
          </cell>
        </row>
        <row r="1199">
          <cell r="E1199">
            <v>306295</v>
          </cell>
          <cell r="F1199" t="str">
            <v>MEJORAMIENTO DE LA TRANSITABILIDAD VEHICULAR DE LA AV. PASTOR SEVILLA COMPRENDIDA ENTRE LA AV. MATEO PUMACAHUA-200 MILLAS, DISTRITO DE VILLA EL SALVADOR - LIMA - LIMA</v>
          </cell>
          <cell r="G1199">
            <v>2602373.4299999997</v>
          </cell>
          <cell r="H1199">
            <v>0.7393714295379079</v>
          </cell>
          <cell r="I1199" t="str">
            <v>NO</v>
          </cell>
          <cell r="J1199" t="str">
            <v>NO</v>
          </cell>
          <cell r="K1199" t="str">
            <v>CONCLUIDA</v>
          </cell>
          <cell r="L1199">
            <v>2602373.4299999997</v>
          </cell>
          <cell r="M1199" t="str">
            <v>Culminado en junio 2015, en proceso de liquidación.</v>
          </cell>
          <cell r="N1199">
            <v>0</v>
          </cell>
        </row>
        <row r="1200">
          <cell r="E1200">
            <v>265157</v>
          </cell>
          <cell r="F1200" t="str">
            <v>CONSTRUCCION DE ACCESOS VEHICULARES Y PEATONALES EN LAS CALLES INTERNAS DEL BARRIO 3, URBANIZACION DE PACHACAMAC, DISTRITO DE VILLA EL SALVADOR - LIMA - LIMA</v>
          </cell>
          <cell r="G1200">
            <v>2571869.9299999997</v>
          </cell>
          <cell r="H1200">
            <v>0.6394656114448397</v>
          </cell>
          <cell r="I1200" t="str">
            <v>NO</v>
          </cell>
          <cell r="J1200" t="str">
            <v>SI</v>
          </cell>
          <cell r="K1200" t="str">
            <v>POR LIQUIDAR</v>
          </cell>
          <cell r="L1200">
            <v>2431153.4799999995</v>
          </cell>
          <cell r="M1200" t="str">
            <v>Culminado, en proceso de liquidación.</v>
          </cell>
          <cell r="N1200">
            <v>0</v>
          </cell>
        </row>
        <row r="1201">
          <cell r="E1201">
            <v>294979</v>
          </cell>
          <cell r="F1201" t="str">
            <v>REHABILITACION Y MEJORAMIENTO DE LA TRANSITABILIDAD VEHICULAR DE LA AV. PASTOR SEVILLA , TRAMO AV. MATEO PUMACAHUA - 200 MILLAS, DISTRITO DE VILLA EL SALVADOR - LIMA - LIMA</v>
          </cell>
          <cell r="G1201">
            <v>2193690.539999999</v>
          </cell>
          <cell r="H1201">
            <v>0.7738521401556401</v>
          </cell>
          <cell r="I1201" t="str">
            <v>NO</v>
          </cell>
          <cell r="J1201" t="str">
            <v>SI</v>
          </cell>
          <cell r="K1201" t="str">
            <v>POR LIQUIDAR</v>
          </cell>
          <cell r="L1201">
            <v>2193690.539999999</v>
          </cell>
          <cell r="M1201" t="str">
            <v>Culminado, en proceso de liquidación.</v>
          </cell>
          <cell r="N1201">
            <v>0</v>
          </cell>
        </row>
        <row r="1202">
          <cell r="E1202">
            <v>261571</v>
          </cell>
          <cell r="F1202" t="str">
            <v>CREACION DE LAS CONDICIONES DE TRANSITABILIDAD  EN LOS COMITES 8 Y 14 DEL AA.HH. PERALVILLO, DISTRITO DE CHANCAY - HUARAL - LIMA</v>
          </cell>
          <cell r="G1202">
            <v>2041134.2999999998</v>
          </cell>
          <cell r="H1202">
            <v>0.5884209388501227</v>
          </cell>
          <cell r="I1202" t="str">
            <v>NO</v>
          </cell>
          <cell r="J1202" t="str">
            <v>SI</v>
          </cell>
          <cell r="K1202" t="str">
            <v>EN EJECUCION</v>
          </cell>
          <cell r="L1202">
            <v>2041134.2999999998</v>
          </cell>
          <cell r="M1202" t="str">
            <v>En ejecución, por etapas.</v>
          </cell>
          <cell r="N1202">
            <v>1</v>
          </cell>
        </row>
        <row r="1203">
          <cell r="E1203">
            <v>262341</v>
          </cell>
          <cell r="F1203" t="str">
            <v>INSTALACION DE AREA DEPORTIVA Y AREA RECREATIVA UBICADA ENTRE LA AV. MIRAMAR CON LA AV, JOSE OLAYA DEL A.H. SANTA ISABEL DE VILLA, DISTRITO DE CHORRILLOS - LIMA - LIMA</v>
          </cell>
          <cell r="G1203">
            <v>1782167.6099999999</v>
          </cell>
          <cell r="H1203">
            <v>0.5583376594989612</v>
          </cell>
          <cell r="I1203" t="str">
            <v>NO</v>
          </cell>
          <cell r="J1203" t="str">
            <v>SI</v>
          </cell>
          <cell r="K1203" t="str">
            <v>EN EJECUCION</v>
          </cell>
          <cell r="L1203">
            <v>1208111.96</v>
          </cell>
          <cell r="M1203" t="str">
            <v>UE MD Chorrillos, 79 % avance de obra al mes de junio.  </v>
          </cell>
          <cell r="N1203">
            <v>1</v>
          </cell>
        </row>
        <row r="1204">
          <cell r="E1204">
            <v>137118</v>
          </cell>
          <cell r="F1204" t="str">
            <v>CONSTRUCCION PISTAS, VEREDAS, MUROS DE CONTENCIÓN, ESCALERAS Y OBRAS COMPLEMENTARIAS AA. HH. SANTA ROSA, DISTRITO DE CHANCAY - HUARAL - LIMA</v>
          </cell>
          <cell r="G1204">
            <v>1596860.9</v>
          </cell>
          <cell r="H1204">
            <v>0.5368308381372444</v>
          </cell>
          <cell r="I1204" t="str">
            <v>NO</v>
          </cell>
          <cell r="J1204" t="str">
            <v>SI</v>
          </cell>
          <cell r="K1204" t="str">
            <v>EN EJECUCION</v>
          </cell>
          <cell r="L1204">
            <v>1607980.9799999997</v>
          </cell>
          <cell r="M1204" t="str">
            <v>En ejecución por etapas.</v>
          </cell>
          <cell r="N1204">
            <v>1</v>
          </cell>
        </row>
        <row r="1205">
          <cell r="E1205">
            <v>247893</v>
          </cell>
          <cell r="F1205" t="str">
            <v>MEJORAMIENTO DE LA CARRETERA  HUAROS -EMPALME CON CARRETERA CANTA LA VIUDA, DISTRITO DE HUAROS - CANTA - LIMA</v>
          </cell>
          <cell r="G1205">
            <v>1535485.93</v>
          </cell>
          <cell r="H1205">
            <v>0.5173186340762336</v>
          </cell>
          <cell r="I1205" t="str">
            <v>NO</v>
          </cell>
          <cell r="J1205" t="str">
            <v>SI</v>
          </cell>
          <cell r="K1205" t="str">
            <v>EN EJECUCION</v>
          </cell>
          <cell r="L1205">
            <v>1535485.93</v>
          </cell>
          <cell r="M1205" t="str">
            <v>UE GR Lima, 50 % avance de obra al mes de diciembre.  Se reinició ejecución la 4ta semana de enero 2016. </v>
          </cell>
          <cell r="N1205">
            <v>1</v>
          </cell>
        </row>
        <row r="1206">
          <cell r="E1206">
            <v>246823</v>
          </cell>
          <cell r="F1206" t="str">
            <v>MEJORAMIENTO DE  LOS SERVICIOS EDUCATIVOS DEL NIVEL SECUNDARIO DE LA  I.E.  DANIEL ALCIDES CARRIÓN DE VILLAFRANCA, DEL DISTRITO DE CACRA, PROVINCIA DE YAUYOS - LIMA</v>
          </cell>
          <cell r="G1206">
            <v>1486084.3900000001</v>
          </cell>
          <cell r="H1206">
            <v>0.5958229092298634</v>
          </cell>
          <cell r="I1206" t="str">
            <v>NO</v>
          </cell>
          <cell r="J1206" t="str">
            <v>SI</v>
          </cell>
          <cell r="K1206" t="str">
            <v>EN EJECUCION</v>
          </cell>
          <cell r="L1206">
            <v>1486084.3900000001</v>
          </cell>
          <cell r="M1206" t="str">
            <v>UE MP Yauyos, paralizado desde nov. 2015. en ejecución con avance físico acumulado al mes de octubre 2015 de 70.26 %. Paralización se debe a desfinancimaiento de PIP.</v>
          </cell>
          <cell r="N1206">
            <v>1</v>
          </cell>
        </row>
        <row r="1207">
          <cell r="E1207">
            <v>251619</v>
          </cell>
          <cell r="F1207" t="str">
            <v>CREACION E IMPLEMENTACION DE LA CASA DEL ADULTO MAYOR EN LA URB. SANTA CRUZ, DISTRITO DE MIRAFLORES - LIMA - LIMA</v>
          </cell>
          <cell r="G1207">
            <v>1474957.2199999997</v>
          </cell>
          <cell r="H1207">
            <v>0.7177605390119194</v>
          </cell>
          <cell r="I1207" t="str">
            <v>NO</v>
          </cell>
          <cell r="J1207" t="str">
            <v>SI</v>
          </cell>
          <cell r="K1207" t="str">
            <v>EN EJECUCION</v>
          </cell>
          <cell r="L1207">
            <v>3004983.8099999996</v>
          </cell>
          <cell r="M1207" t="str">
            <v>En ejecución por la M.D. Miraflores con avance físico acumulado al mes de diciembre de 64.68%</v>
          </cell>
          <cell r="N1207">
            <v>1</v>
          </cell>
        </row>
        <row r="1208">
          <cell r="E1208">
            <v>145493</v>
          </cell>
          <cell r="F1208" t="str">
            <v>MEJORAMIENTO Y AMPLIACION DE LA GESTION INTEGRAL DE RESIDUOS SOLIDOS MUNICIPALES ,, DISTRITO DE CHANCAY - HUARAL - LIMA</v>
          </cell>
          <cell r="G1208">
            <v>1368195.07</v>
          </cell>
          <cell r="H1208">
            <v>0.5566913572304273</v>
          </cell>
          <cell r="I1208" t="str">
            <v>NO</v>
          </cell>
          <cell r="J1208" t="str">
            <v>SI</v>
          </cell>
          <cell r="K1208" t="str">
            <v>EN EJECUCION</v>
          </cell>
          <cell r="L1208">
            <v>1368195.07</v>
          </cell>
          <cell r="M1208" t="str">
            <v>En ejecución, en convenio con MINAN financiado por el BID.</v>
          </cell>
          <cell r="N1208">
            <v>1</v>
          </cell>
        </row>
        <row r="1209">
          <cell r="E1209">
            <v>311829</v>
          </cell>
          <cell r="F1209" t="str">
            <v>MEJORAMIENTO DE LAS VIAS PRINCIPALES DE LA AV. MATEO PUMACAHUA ENTRE LOS TRAMOS AV. PANAMERICANA SUR- AV. MARIANO PASTOR SEVILLA, DISTRITO DE VILLA EL SALVADOR - LIMA - LIMA</v>
          </cell>
          <cell r="G1209">
            <v>1362071.6100000003</v>
          </cell>
          <cell r="H1209">
            <v>0.6949959146156529</v>
          </cell>
          <cell r="I1209" t="str">
            <v>NO</v>
          </cell>
          <cell r="J1209" t="str">
            <v>SI</v>
          </cell>
          <cell r="K1209" t="str">
            <v>EN EJECUCION</v>
          </cell>
          <cell r="L1209">
            <v>1324601.62</v>
          </cell>
          <cell r="M1209" t="str">
            <v>En ejecución, inicio de ejecución de obra diciembre 2015 por Administración Directa.</v>
          </cell>
          <cell r="N1209">
            <v>1</v>
          </cell>
        </row>
        <row r="1210">
          <cell r="E1210">
            <v>192139</v>
          </cell>
          <cell r="F1210" t="str">
            <v>MEJORAMIENTO DEL SERVICIO DE SEGURIDAD CIUDADANA EN EL, DISTRITO DE PUENTE PIEDRA - LIMA - LIMA</v>
          </cell>
          <cell r="G1210">
            <v>1307516.6599999997</v>
          </cell>
          <cell r="H1210">
            <v>0.5548462003345724</v>
          </cell>
          <cell r="I1210" t="str">
            <v>NO</v>
          </cell>
          <cell r="J1210" t="str">
            <v>NO</v>
          </cell>
          <cell r="K1210" t="str">
            <v>CULMINADA</v>
          </cell>
          <cell r="L1210">
            <v>1307516.6599999997</v>
          </cell>
          <cell r="M1210" t="str">
            <v>PIP Culminado en abril 2014 según infobras. UE MD Puente Piedra</v>
          </cell>
          <cell r="N1210">
            <v>0</v>
          </cell>
        </row>
        <row r="1211">
          <cell r="E1211">
            <v>227051</v>
          </cell>
          <cell r="F1211" t="str">
            <v>RECUPERACION DE LAS PLAZUELAS LAS CARROZAS DEL JR. HUÁNUCO Y SANTA CLARA, RAMÓN ESPINOZA, MARAVILLAS Y SANTO CRISTO EN EL JR. ANCASH, DISTRITO DE LIMA, PROVINCIA DE LIMA - LIMA</v>
          </cell>
          <cell r="G1211">
            <v>1241012.5999999996</v>
          </cell>
          <cell r="H1211">
            <v>0.8048476407455465</v>
          </cell>
          <cell r="I1211" t="str">
            <v>NO</v>
          </cell>
          <cell r="J1211" t="str">
            <v>SI</v>
          </cell>
          <cell r="K1211" t="str">
            <v>EN EJECUCION</v>
          </cell>
          <cell r="L1211">
            <v>1241012.5999999996</v>
          </cell>
          <cell r="M1211" t="str">
            <v>En ejecución con avance físico acumulado al mes de noviembre de 61.52%</v>
          </cell>
          <cell r="N1211">
            <v>1</v>
          </cell>
        </row>
        <row r="1212">
          <cell r="E1212">
            <v>214296</v>
          </cell>
          <cell r="F1212" t="str">
            <v>CREACION DE PISTAS Y VEREDAS DEL, DISTRITO DE AYAUCA - YAUYOS - LIMA</v>
          </cell>
          <cell r="G1212">
            <v>1203393.7399999998</v>
          </cell>
          <cell r="H1212">
            <v>0.5517669747668301</v>
          </cell>
          <cell r="I1212" t="str">
            <v>NO</v>
          </cell>
          <cell r="J1212" t="str">
            <v>SI</v>
          </cell>
          <cell r="K1212" t="str">
            <v>EN EJECUCION</v>
          </cell>
          <cell r="L1212">
            <v>1180093.7399999998</v>
          </cell>
          <cell r="M1212" t="str">
            <v>UE MD Ayauca, en ejecución con avance físico acumulado al mes de marzo de , en ejecución con avance físico acumulado al mes de noviembre 2015 de 63.71 %</v>
          </cell>
          <cell r="N1212">
            <v>1</v>
          </cell>
        </row>
        <row r="1213">
          <cell r="E1213">
            <v>209806</v>
          </cell>
          <cell r="F1213" t="str">
            <v>MEJORAMIENTO DE LA TRANSITABILIDAD VEHICULAR Y PEATONAL EN LA AV. 26 DE NOVIEMBRE (TRAMO ENTRE LA AV. PACHACÚTEC - JR. LIBERTAD) , PROVINCIA DE LIMA - LIMA</v>
          </cell>
          <cell r="G1213">
            <v>1158590.1400000006</v>
          </cell>
          <cell r="H1213">
            <v>0.894893717529573</v>
          </cell>
          <cell r="I1213" t="str">
            <v>NO</v>
          </cell>
          <cell r="J1213" t="str">
            <v>NO</v>
          </cell>
          <cell r="K1213" t="str">
            <v>CULMINADA</v>
          </cell>
          <cell r="L1213">
            <v>1158590.1400000006</v>
          </cell>
          <cell r="M1213" t="str">
            <v>PIP culminado en noviembre 2015 según información de INFOBRAS. UE MML</v>
          </cell>
          <cell r="N1213">
            <v>0</v>
          </cell>
        </row>
        <row r="1214">
          <cell r="E1214">
            <v>236570</v>
          </cell>
          <cell r="F1214" t="str">
            <v>MEJORAMIENTO DE LA TRANSITABILIDAD VEHICULAR Y PEATONAL EN LA AV. MARÍA ELENA MOYANO ENTRE LOS TRAMOS DE LA AV. EL SOL Y AV. JOSÉ CARLOS MARIÁTEGUI EL DISTRITO DE VILLA EL SALVADOR , PROVINCIA DE LIMA - LIMA</v>
          </cell>
          <cell r="G1214">
            <v>1113381.6999999993</v>
          </cell>
          <cell r="H1214">
            <v>0.8986277343908661</v>
          </cell>
          <cell r="I1214" t="str">
            <v>NO</v>
          </cell>
          <cell r="J1214" t="str">
            <v>NO</v>
          </cell>
          <cell r="K1214" t="str">
            <v>CONCLUIDA</v>
          </cell>
          <cell r="L1214">
            <v>1113381.6999999993</v>
          </cell>
          <cell r="M1214" t="str">
            <v>UE EMAPE, PIP Concluido en nov. 2015 según INFOBRAS.</v>
          </cell>
          <cell r="N1214">
            <v>0</v>
          </cell>
        </row>
        <row r="1215">
          <cell r="E1215">
            <v>77484</v>
          </cell>
          <cell r="F1215" t="str">
            <v>CONSTRUCCION DE LOS SISTEMA DE AGUA POTABLE , ALCANTARILLADO Y LA PLANTA DE TRATAMIENTO DE AGUA RESIDUAL DEL CP LA FLORIDA, PROVINCIA DE CANETE - LIMA</v>
          </cell>
          <cell r="G1215">
            <v>1011717.7100000009</v>
          </cell>
          <cell r="H1215">
            <v>0.898254393956475</v>
          </cell>
          <cell r="I1215" t="str">
            <v>NO</v>
          </cell>
          <cell r="J1215" t="str">
            <v>SI</v>
          </cell>
          <cell r="K1215" t="str">
            <v>EN EJECUCION</v>
          </cell>
          <cell r="L1215">
            <v>1011717.7100000009</v>
          </cell>
          <cell r="M1215" t="str">
            <v>UE MP Cañete</v>
          </cell>
          <cell r="N1215">
            <v>1</v>
          </cell>
        </row>
        <row r="1216">
          <cell r="E1216">
            <v>231175</v>
          </cell>
          <cell r="F1216" t="str">
            <v>CONSTRUCCION DE PISTAS Y VEREDAS EN LAS PRINCIPALES CALLES DEL CENTRO POBLADO UNIFICADO JOSE CARLOS MARIATEGUI, DISTRITO DE HUAURA - HUAURA - LIMA</v>
          </cell>
          <cell r="G1216">
            <v>992640.4900000002</v>
          </cell>
          <cell r="H1216">
            <v>0.8000000822049547</v>
          </cell>
          <cell r="I1216" t="str">
            <v>NO</v>
          </cell>
          <cell r="J1216" t="str">
            <v>SI</v>
          </cell>
          <cell r="K1216" t="str">
            <v>EN EJECUCION</v>
          </cell>
          <cell r="L1216">
            <v>992640.4900000002</v>
          </cell>
          <cell r="M1216" t="str">
            <v>UE MD Huaura. En ejecución con avance físico acumulado al mes de dic. 2015 de 55.77%</v>
          </cell>
          <cell r="N1216">
            <v>1</v>
          </cell>
        </row>
        <row r="1217">
          <cell r="E1217">
            <v>288680</v>
          </cell>
          <cell r="F1217" t="str">
            <v>MEJORAMIENTO INTEGRAL DE LA INSTITUCION EDUCATIVA 20955-23 ANTENOR ORREGO ESPINOZA DEL ANEXO 22 DE JICAMARCA, DISTRITO DE SAN ANTONIO - HUAROCHIRI - LIMA</v>
          </cell>
          <cell r="G1217">
            <v>869547.1100000003</v>
          </cell>
          <cell r="H1217">
            <v>0.8798436758470876</v>
          </cell>
          <cell r="I1217" t="str">
            <v>NO</v>
          </cell>
          <cell r="J1217" t="str">
            <v>SI</v>
          </cell>
          <cell r="K1217" t="str">
            <v>EN EJECUCION</v>
          </cell>
          <cell r="L1217">
            <v>869547.1100000003</v>
          </cell>
          <cell r="M1217" t="str">
            <v>UE GR Lima, en ejecución por Adm. Directa con avance fisico de 90.12% al mes de oct. 2015.</v>
          </cell>
          <cell r="N1217">
            <v>1</v>
          </cell>
        </row>
        <row r="1218">
          <cell r="E1218">
            <v>273952</v>
          </cell>
          <cell r="F1218" t="str">
            <v>MEJORAMIENTO DE PISTAS Y VEREDAS EN EL CENTRO POBLADO DE PACARAOS, DISTRITO DE PACARAOS - HUARAL - LIMA</v>
          </cell>
          <cell r="G1218">
            <v>781365.7599999998</v>
          </cell>
          <cell r="H1218">
            <v>0.7756177633701261</v>
          </cell>
          <cell r="I1218" t="str">
            <v>NO</v>
          </cell>
          <cell r="J1218" t="str">
            <v>SI</v>
          </cell>
          <cell r="K1218" t="str">
            <v>EN EJECUCION</v>
          </cell>
          <cell r="L1218">
            <v>781365.7599999998</v>
          </cell>
          <cell r="M1218" t="str">
            <v>UE MD Pacaraos,  en ejecución con avance físico de 26.46% al mes de nov. 2015.</v>
          </cell>
          <cell r="N1218">
            <v>1</v>
          </cell>
        </row>
        <row r="1219">
          <cell r="E1219">
            <v>151194</v>
          </cell>
          <cell r="F1219" t="str">
            <v>CONSTRUCCION DE PISTAS, VEREDAS, Y HABILITACION DE AREAS VERDES DE LA PROLONGACION AV. SANTO DOMINGO TRAMO AV. CAMINO REAL - AV. PACAYAL, DISTRITO DE CARABAYLLO - LIMA - LIMA</v>
          </cell>
          <cell r="G1219">
            <v>777796.8600000001</v>
          </cell>
          <cell r="H1219">
            <v>0.7044399709913766</v>
          </cell>
          <cell r="I1219" t="str">
            <v>NO</v>
          </cell>
          <cell r="J1219" t="str">
            <v>SI</v>
          </cell>
          <cell r="K1219" t="str">
            <v>EN EJECUCION</v>
          </cell>
          <cell r="L1219">
            <v>777796.8600000001</v>
          </cell>
          <cell r="M1219" t="str">
            <v>En ejecucción por etapas, I etapa culminada con liquidacion aprobada, II etapa inició ejecución de obra en febrero 2016.</v>
          </cell>
          <cell r="N1219">
            <v>1</v>
          </cell>
        </row>
        <row r="1220">
          <cell r="E1220">
            <v>273201</v>
          </cell>
          <cell r="F1220" t="str">
            <v>CREACION DE LA PRESA COCHAPATA DISTRITO DE VIÑAC, PROVINCIA DE YAUYOS - LIMA</v>
          </cell>
          <cell r="G1220">
            <v>774111.8399999999</v>
          </cell>
          <cell r="H1220">
            <v>0.8964329922102426</v>
          </cell>
          <cell r="I1220" t="str">
            <v>NO</v>
          </cell>
          <cell r="J1220" t="str">
            <v>SI</v>
          </cell>
          <cell r="K1220" t="str">
            <v>EN EJECUCION</v>
          </cell>
          <cell r="L1220">
            <v>774111.8399999999</v>
          </cell>
          <cell r="M1220" t="str">
            <v>UE Agrorural-MINAGRI, en ejecución con avance físico acumulado al mes de nov. 2015 de 73.80%.</v>
          </cell>
          <cell r="N1220">
            <v>1</v>
          </cell>
        </row>
        <row r="1221">
          <cell r="E1221">
            <v>268644</v>
          </cell>
          <cell r="F1221" t="str">
            <v>MEJORAMIENTO DE LA INSTITUCION EDUCATIVA NRO 1277-23 VALLE EL TRIUNFO ANEXO 8 DE LA COMUNIDAD CAMPESINA DE JICAMARCA, DISTRITO DE SAN ANTONIO - HUAROCHIRI - LIMA</v>
          </cell>
          <cell r="G1221">
            <v>762723.6500000004</v>
          </cell>
          <cell r="H1221">
            <v>0.8877098370236188</v>
          </cell>
          <cell r="I1221" t="str">
            <v>NO</v>
          </cell>
          <cell r="J1221" t="str">
            <v>NO</v>
          </cell>
          <cell r="K1221" t="str">
            <v>CULMINADA</v>
          </cell>
          <cell r="L1221">
            <v>762723.6500000004</v>
          </cell>
          <cell r="M1221">
            <v>0</v>
          </cell>
          <cell r="N1221">
            <v>0</v>
          </cell>
        </row>
        <row r="1222">
          <cell r="E1222">
            <v>246060</v>
          </cell>
          <cell r="F1222" t="str">
            <v>CREACION DE PISTAS Y VEREDAS EN EL PROGRAMA DE VIVIENDA BRISAS DE SANTA ROSA III ETAPA, DISTRITO DE SAN MARTIN DE PORRES - LIMA - LIMA</v>
          </cell>
          <cell r="G1222">
            <v>756921.8499999999</v>
          </cell>
          <cell r="H1222">
            <v>0.7125236812178594</v>
          </cell>
          <cell r="I1222" t="str">
            <v>NO</v>
          </cell>
          <cell r="J1222" t="str">
            <v>SI</v>
          </cell>
          <cell r="K1222" t="str">
            <v>EN EJECUCION</v>
          </cell>
          <cell r="L1222">
            <v>756921.8499999999</v>
          </cell>
          <cell r="M1222" t="str">
            <v>En ejecución por etapas, etapa III con E.T. aprobado el 29.05.2015 por S/ 2,571,611.75</v>
          </cell>
          <cell r="N1222">
            <v>1</v>
          </cell>
        </row>
        <row r="1223">
          <cell r="E1223">
            <v>217765</v>
          </cell>
          <cell r="F1223" t="str">
            <v>MEJORAMIENTO Y AMPLIACION INTEGRAL DE LA I.E. 20955-29 SECTOR LOS JAZMINES - ANEXO 22, DISTRITO DE SAN ANTONIO - HUAROCHIRI - LIMA</v>
          </cell>
          <cell r="G1223">
            <v>729901</v>
          </cell>
          <cell r="H1223">
            <v>0.7918918032740144</v>
          </cell>
          <cell r="I1223" t="str">
            <v>NO</v>
          </cell>
          <cell r="J1223" t="str">
            <v>SI</v>
          </cell>
          <cell r="K1223" t="str">
            <v>EN EJECUCION</v>
          </cell>
          <cell r="L1223">
            <v>729901</v>
          </cell>
          <cell r="M1223" t="str">
            <v>En ejecución, por concluir en abril 2016.</v>
          </cell>
          <cell r="N1223">
            <v>1</v>
          </cell>
        </row>
        <row r="1224">
          <cell r="E1224">
            <v>176505</v>
          </cell>
          <cell r="F1224" t="str">
            <v>INSTALACION DEL SISTEMA DE AGUA POTABLE Y ALCANTARILLADO EN CENTROS POBLADOS LAS HUERTAS, RONCADOR, RANRAIRCA, VINTO ALTO, VINTO BAJO, PAMPA SAN ALEJO, VISTA ALEGRE Y SAN MARTIN, DISTRITO DE BARRANCA, PROVINCIA DE BARRANCA - LIMA</v>
          </cell>
          <cell r="G1224">
            <v>698060.5200000005</v>
          </cell>
          <cell r="H1224">
            <v>0.8817684463252832</v>
          </cell>
          <cell r="I1224" t="str">
            <v>NO</v>
          </cell>
          <cell r="J1224" t="str">
            <v>NO</v>
          </cell>
          <cell r="K1224" t="str">
            <v>CULMINADA</v>
          </cell>
          <cell r="L1224">
            <v>698060.5200000005</v>
          </cell>
          <cell r="M1224" t="str">
            <v>PROYECTO CULMINADO AL 100% EN PROCESO DE APROBACION DE LIQUIDACION</v>
          </cell>
          <cell r="N1224">
            <v>0</v>
          </cell>
        </row>
        <row r="1225">
          <cell r="E1225">
            <v>239767</v>
          </cell>
          <cell r="F1225" t="str">
            <v>REHABILITACION Y MEJORAMIENTO DE LOS SISTEMAS DE AGUA POTABLE Y ALCANTARILLADO DEL SECTOR NORTE PERIFERICO, DISTRITO DE HUARAL, PROVINCIA DE HUARAL - LIMA</v>
          </cell>
          <cell r="G1225">
            <v>695330.9099999999</v>
          </cell>
          <cell r="H1225">
            <v>0.7191931711073514</v>
          </cell>
          <cell r="I1225" t="str">
            <v>NO</v>
          </cell>
          <cell r="J1225" t="str">
            <v>NO</v>
          </cell>
          <cell r="K1225" t="str">
            <v>CULMINADA</v>
          </cell>
          <cell r="L1225">
            <v>695330.9099999999</v>
          </cell>
          <cell r="M1225" t="str">
            <v>PIP culminado, ejecutado por contrata, se encuentra liquidado, en proceso de transferencia a EMAPA HUARAL. UE MP Huaral y GRLima.</v>
          </cell>
          <cell r="N1225">
            <v>0</v>
          </cell>
        </row>
        <row r="1226">
          <cell r="E1226">
            <v>226393</v>
          </cell>
          <cell r="F1226" t="str">
            <v>INSTALACION DE DEFENSA RIBEREÑA EN LA MARGEN DERECHA DEL RIO HUAURA SECTOR SARAPE - CERRO LA X, DISTRITO DE HUAURA, PROVINCIA DE HUAURA - LIMA</v>
          </cell>
          <cell r="G1226">
            <v>599135.94</v>
          </cell>
          <cell r="H1226">
            <v>0.7551347714630411</v>
          </cell>
          <cell r="I1226" t="str">
            <v>NO</v>
          </cell>
          <cell r="J1226" t="str">
            <v>SI</v>
          </cell>
          <cell r="K1226" t="str">
            <v>POR CONCLUIR</v>
          </cell>
          <cell r="L1226">
            <v>599135.94</v>
          </cell>
          <cell r="M1226" t="str">
            <v>UE GR Lima (DRAL), ejecución por Administración Directa, avance de 90% al mes de diciembre, paralizada hasta asignación presupuestal. Por culminar en 20 días.</v>
          </cell>
          <cell r="N1226">
            <v>0</v>
          </cell>
        </row>
        <row r="1227">
          <cell r="E1227">
            <v>147811</v>
          </cell>
          <cell r="F1227" t="str">
            <v>MEJORAMIENTO DEL SISTEMA DE AGUA POTABLE E INSTALACION DEL SISTEMA DE ALCANTARILLADO EN EL CENTRO POBLADO SAN JUAN DE ROLDAN, DISTRITO DE QUILMANA - CANETE - LIMA</v>
          </cell>
          <cell r="G1227">
            <v>578080.1199999992</v>
          </cell>
          <cell r="H1227">
            <v>0.8842652914451937</v>
          </cell>
          <cell r="I1227" t="str">
            <v>NO</v>
          </cell>
          <cell r="J1227" t="str">
            <v>NO</v>
          </cell>
          <cell r="K1227" t="str">
            <v>LIQUIDADA</v>
          </cell>
          <cell r="L1227">
            <v>578080.1199999992</v>
          </cell>
          <cell r="M1227" t="str">
            <v>UE GR Lima, con ejecución física de 95.29% al mes de noviembre 2014.</v>
          </cell>
          <cell r="N1227">
            <v>0</v>
          </cell>
        </row>
        <row r="1228">
          <cell r="E1228">
            <v>284241</v>
          </cell>
          <cell r="F1228" t="str">
            <v>INSTALACION DEL SISTEMA DE AGUA POTABLE,ALCANTARILLADO Y CONEXIONES DOMICILIARIAS EN EL ASENTAMIENTO HUMANO SANTA VIRGINIA Y EL ASENTAMIENTO HUMANO LUZ MILAGRO, EN EL DISTRITO DE SAN VICENTE DE CAÑETE, PROVINCIA DE CANETE - LIMA</v>
          </cell>
          <cell r="G1228">
            <v>561444.2999999999</v>
          </cell>
          <cell r="H1228">
            <v>0.6512105904734466</v>
          </cell>
          <cell r="I1228" t="str">
            <v>NO</v>
          </cell>
          <cell r="J1228">
            <v>0</v>
          </cell>
          <cell r="K1228">
            <v>0</v>
          </cell>
          <cell r="L1228">
            <v>561444.2999999999</v>
          </cell>
          <cell r="M1228" t="str">
            <v>UE MP Cañete. </v>
          </cell>
          <cell r="N1228">
            <v>0</v>
          </cell>
        </row>
        <row r="1229">
          <cell r="E1229">
            <v>191882</v>
          </cell>
          <cell r="F1229" t="str">
            <v>MEJORAMIENTO DE LA ACCESIBILIDAD VEHICULAR Y PEATONAL EN EL GRUPO 16, SECTOR 1, DISTRITO DE VILLA EL SALVADOR - LIMA - LIMA</v>
          </cell>
          <cell r="G1229">
            <v>559130.55</v>
          </cell>
          <cell r="H1229">
            <v>0.6058195021971842</v>
          </cell>
          <cell r="I1229" t="str">
            <v>NO</v>
          </cell>
          <cell r="J1229" t="str">
            <v>SI</v>
          </cell>
          <cell r="K1229" t="str">
            <v>POR LIQUIDAR</v>
          </cell>
          <cell r="L1229">
            <v>559130.55</v>
          </cell>
          <cell r="M1229" t="str">
            <v>Culminado, en proceso de liquidación.</v>
          </cell>
          <cell r="N1229">
            <v>0</v>
          </cell>
        </row>
        <row r="1230">
          <cell r="E1230">
            <v>181411</v>
          </cell>
          <cell r="F1230" t="str">
            <v>CONSTRUCCION DE CALLES EMPEDRADAS EN LOS BARRIOS DE AMUSHCANA, CARMEN ALTO Y CERCADO EN EL DISTRITO DE YAUYOS, PROVINCIA DE YAUYOS - LIMA</v>
          </cell>
          <cell r="G1230">
            <v>541734.3700000001</v>
          </cell>
          <cell r="H1230">
            <v>0.7164795600201042</v>
          </cell>
          <cell r="I1230" t="str">
            <v>NO</v>
          </cell>
          <cell r="J1230" t="str">
            <v>SI</v>
          </cell>
          <cell r="K1230" t="str">
            <v>EN LIQUIDACION</v>
          </cell>
          <cell r="L1230">
            <v>541734.3700000001</v>
          </cell>
          <cell r="M1230" t="str">
            <v>En liquidación (culminado en dic. 2015). UE MP Yauyos.</v>
          </cell>
          <cell r="N1230">
            <v>0</v>
          </cell>
        </row>
        <row r="1231">
          <cell r="E1231">
            <v>191975</v>
          </cell>
          <cell r="F1231" t="str">
            <v>INSTALACION DEL PAVIMENTO, VEREDAS Y AREAS VERDES EN EL AAHH SAN JOSE, DISTRITO DE CHILCA - CANETE - LIMA</v>
          </cell>
          <cell r="G1231">
            <v>480305.7400000002</v>
          </cell>
          <cell r="H1231">
            <v>0.8817780698582389</v>
          </cell>
          <cell r="I1231" t="str">
            <v>NO</v>
          </cell>
          <cell r="J1231" t="str">
            <v>SI</v>
          </cell>
          <cell r="K1231" t="str">
            <v>POR LIQUIDAR</v>
          </cell>
          <cell r="L1231">
            <v>480305.7400000002</v>
          </cell>
          <cell r="M1231" t="str">
            <v>Culminada el 2015, pendiente pago de S/ 26,483.05 por pago a supervisión.</v>
          </cell>
          <cell r="N1231">
            <v>0</v>
          </cell>
        </row>
        <row r="1232">
          <cell r="E1232">
            <v>275121</v>
          </cell>
          <cell r="F1232" t="str">
            <v>MEJORAMIENTO Y CONSTRUCCION DE LOS SERVICIOS DE TRANSITABILIDAD DE LA AVENIDA CIRCUNVALACION SUR - PROGRESIVAS 0+240 HASTA 1+300, DISTRITO DE HUARAL, PROVINCIA DE HUARAL - LIMA</v>
          </cell>
          <cell r="G1232">
            <v>478552.54000000004</v>
          </cell>
          <cell r="H1232">
            <v>0.8956529996479847</v>
          </cell>
          <cell r="I1232" t="str">
            <v>NO</v>
          </cell>
          <cell r="J1232" t="str">
            <v>SI</v>
          </cell>
          <cell r="K1232" t="str">
            <v>EN EJECUCION</v>
          </cell>
          <cell r="L1232">
            <v>478552.54000000004</v>
          </cell>
          <cell r="M1232" t="str">
            <v>En ejecución por etapas, avance fisico de 91.6%, por culminar en 2 meses.</v>
          </cell>
          <cell r="N1232">
            <v>1</v>
          </cell>
        </row>
        <row r="1233">
          <cell r="E1233">
            <v>270452</v>
          </cell>
          <cell r="F1233" t="str">
            <v>MEJORAMIENTO DE LA TRANSITABILIDAD VEHICULAR Y PEATONAL DEL JR. ZAVALA, DISTRITO DE BARRANCA, PROVINCIA DE BARRANCA - LIMA</v>
          </cell>
          <cell r="G1233">
            <v>469630.59999999986</v>
          </cell>
          <cell r="H1233">
            <v>0.7424460992934911</v>
          </cell>
          <cell r="I1233" t="str">
            <v>NO</v>
          </cell>
          <cell r="J1233" t="str">
            <v>SI</v>
          </cell>
          <cell r="K1233" t="str">
            <v>EN EJECUCION</v>
          </cell>
          <cell r="L1233">
            <v>469630.59999999986</v>
          </cell>
          <cell r="M1233" t="str">
            <v>AVANCE FISICO DE EJECUCIÓN AL  75% </v>
          </cell>
          <cell r="N1233">
            <v>1</v>
          </cell>
        </row>
        <row r="1234">
          <cell r="E1234">
            <v>229041</v>
          </cell>
          <cell r="F1234" t="str">
            <v>CREACION DEL SERVICIO DE SEGURIDAD CIUDADANA MEDIANTE PUESTOS DE AUXILIO RÁPIDO EN EL SECTOR NORTE II DE LIMA METROPOLITANA, PROVINCIA DE LIMA - LIMA</v>
          </cell>
          <cell r="G1234">
            <v>451885.99</v>
          </cell>
          <cell r="H1234">
            <v>0.8154318350949337</v>
          </cell>
          <cell r="I1234" t="str">
            <v>NO</v>
          </cell>
          <cell r="J1234" t="str">
            <v>NO</v>
          </cell>
          <cell r="K1234" t="str">
            <v>CONCLUIDA</v>
          </cell>
          <cell r="L1234">
            <v>0</v>
          </cell>
          <cell r="M1234" t="str">
            <v>Concluida según información de INFOBRAS.</v>
          </cell>
          <cell r="N1234">
            <v>0</v>
          </cell>
        </row>
        <row r="1235">
          <cell r="E1235">
            <v>237380</v>
          </cell>
          <cell r="F1235" t="str">
            <v>MEJORAMIENTO DE VIAS DE ACCESO PEATONAL Y TALUDES EN LAS ZONAS DE RIESGO DEL COMITE 3 Y 5 DEL AA.HH. CARMEN ALTO SEÑOR DE LOS MILAGROS II, EN EL DISTRITO DE COMAS, PROVINCIA DE LIMA - LIMA</v>
          </cell>
          <cell r="G1235">
            <v>430626.51</v>
          </cell>
          <cell r="H1235">
            <v>0.7254394992875638</v>
          </cell>
          <cell r="I1235" t="str">
            <v>NO</v>
          </cell>
          <cell r="J1235" t="str">
            <v>SI</v>
          </cell>
          <cell r="K1235" t="str">
            <v>EN EJECUCION</v>
          </cell>
          <cell r="L1235">
            <v>430626.51</v>
          </cell>
          <cell r="M1235" t="str">
            <v>SIN EJECUCION INFOBRAS</v>
          </cell>
          <cell r="N1235">
            <v>1</v>
          </cell>
        </row>
        <row r="1236">
          <cell r="E1236">
            <v>43602</v>
          </cell>
          <cell r="F1236" t="str">
            <v>CREACION E IMPLEMENTACION DE LA CASA DEL ADULTO MAYOR EN LA URB. ARMENDARIZ, DISTRITO DE MIRAFLORES - LIMA - LIMA</v>
          </cell>
          <cell r="G1236">
            <v>386109.49</v>
          </cell>
          <cell r="H1236">
            <v>0.8021724152552768</v>
          </cell>
          <cell r="I1236" t="str">
            <v>NO</v>
          </cell>
          <cell r="J1236" t="str">
            <v>NO</v>
          </cell>
          <cell r="K1236" t="str">
            <v>CULMINADA</v>
          </cell>
          <cell r="L1236">
            <v>386109.49</v>
          </cell>
          <cell r="M1236" t="str">
            <v>PIP Culminado</v>
          </cell>
          <cell r="N1236">
            <v>0</v>
          </cell>
        </row>
        <row r="1237">
          <cell r="E1237">
            <v>95757</v>
          </cell>
          <cell r="F1237" t="str">
            <v>MEJORAMIENTO DE INFRAESTRUCTURA VIAL Y PEATONAL DE LA PROLONGACION JOSE GALVEZ -  HUACHO, PROVINCIA DE HUAURA - LIMA</v>
          </cell>
          <cell r="G1237">
            <v>384303.75000000006</v>
          </cell>
          <cell r="H1237">
            <v>0.5175861421061116</v>
          </cell>
          <cell r="I1237" t="str">
            <v>NO</v>
          </cell>
          <cell r="J1237" t="str">
            <v>NO</v>
          </cell>
          <cell r="K1237" t="str">
            <v>CULMINADA</v>
          </cell>
          <cell r="L1237">
            <v>384303.75000000006</v>
          </cell>
          <cell r="M1237" t="str">
            <v>PIP Culminado a setiembre 2015. UE MP Huaura</v>
          </cell>
          <cell r="N1237">
            <v>0</v>
          </cell>
        </row>
        <row r="1238">
          <cell r="E1238">
            <v>156387</v>
          </cell>
          <cell r="F1238" t="str">
            <v>MEJORAMIENTO DE LAS VÍAS INTERNAS EN  LA ASOCIACIÓN DE PROPIETARIOS DE VIVIENDA LA MERCED Y LA ASOCIACIÓN DE PROPIETARIOS DE VIVIENDA CHAVIN DE HUANTAR I, DISTRITO DE PUENTE PIEDRA - LIMA - LIMA</v>
          </cell>
          <cell r="G1238">
            <v>379348</v>
          </cell>
          <cell r="H1238">
            <v>0.8331654820144009</v>
          </cell>
          <cell r="I1238" t="str">
            <v>NO</v>
          </cell>
          <cell r="J1238" t="str">
            <v>NO</v>
          </cell>
          <cell r="K1238" t="str">
            <v>CULMINADA</v>
          </cell>
          <cell r="L1238">
            <v>379348</v>
          </cell>
          <cell r="M1238" t="str">
            <v>En ejecución, con avance físico acumulado al mes de nov. 2014 de 96.60%. UE MD Puente Piedra</v>
          </cell>
          <cell r="N1238">
            <v>0</v>
          </cell>
        </row>
        <row r="1239">
          <cell r="E1239">
            <v>126304</v>
          </cell>
          <cell r="F1239" t="str">
            <v>CONSTRUCCION DE PISTA, VEREDAS HABILITACION DE AREAS VERDES EN EL CENTRO POBLADO ALDEA CAMPESINA EN EL SECTOR N1, DISTRITO DE CHANCAY - HUARAL - LIMA</v>
          </cell>
          <cell r="G1239">
            <v>367015.02</v>
          </cell>
          <cell r="H1239">
            <v>0.8432162021179129</v>
          </cell>
          <cell r="I1239" t="str">
            <v>NO</v>
          </cell>
          <cell r="J1239" t="str">
            <v>NO</v>
          </cell>
          <cell r="K1239" t="str">
            <v>CULMINADA</v>
          </cell>
          <cell r="L1239">
            <v>367015.02</v>
          </cell>
          <cell r="M1239" t="str">
            <v>Culminada, para cierre.</v>
          </cell>
          <cell r="N1239">
            <v>0</v>
          </cell>
        </row>
        <row r="1240">
          <cell r="E1240">
            <v>265888</v>
          </cell>
          <cell r="F1240" t="str">
            <v>MEJORAMIENTO DE TALUDES EN LAS ZONAS DE RIESGO DE LA CALLE 1 Y PASAJE 7 EN LA MZ K, MZ I, MZ H DEL AA.HH. AMISTAD 8 DE OCTUBRE , DISTRITO DE VILLA MARIA DEL TRIUNFO, PROVINCIA DE LIMA - LIMA</v>
          </cell>
          <cell r="G1240">
            <v>344474.18000000005</v>
          </cell>
          <cell r="H1240">
            <v>0.5973691378206588</v>
          </cell>
          <cell r="I1240" t="str">
            <v>NO</v>
          </cell>
          <cell r="J1240">
            <v>0</v>
          </cell>
          <cell r="K1240">
            <v>0</v>
          </cell>
          <cell r="L1240">
            <v>0</v>
          </cell>
          <cell r="M1240" t="str">
            <v>SIN EJECUCION INFOBRAS</v>
          </cell>
          <cell r="N1240">
            <v>0</v>
          </cell>
        </row>
        <row r="1241">
          <cell r="E1241">
            <v>291960</v>
          </cell>
          <cell r="F1241" t="str">
            <v>INSTALACION DEL SISTEMA DE AGUA POTABLE EN LOS CENTROS POBLADOS DE PLAYA HERMOSA, COCHAHUASI Y BOCA DEL RIO, EN EL DISTRITO DE SAN VICENTE DE CAÑETE, PROVINCIA DE CANETE - LIMA</v>
          </cell>
          <cell r="G1241">
            <v>335844.78</v>
          </cell>
          <cell r="H1241">
            <v>0.8235358885057772</v>
          </cell>
          <cell r="I1241" t="str">
            <v>NO</v>
          </cell>
          <cell r="J1241">
            <v>0</v>
          </cell>
          <cell r="K1241">
            <v>0</v>
          </cell>
          <cell r="L1241">
            <v>335844.78</v>
          </cell>
          <cell r="M1241" t="str">
            <v>UE MP Cañete. SIN EJECUCION INFOBRAS</v>
          </cell>
          <cell r="N1241">
            <v>0</v>
          </cell>
        </row>
        <row r="1242">
          <cell r="E1242">
            <v>208506</v>
          </cell>
          <cell r="F1242" t="str">
            <v>MEJORAMIENTO DE SERVICIO MUNICIPAL DE SEGURIDAD ALIMENTARIA Y PROMOCION NUTRICIONAL DE BARRANCA, PROVINCIA DE BARRANCA - LIMA</v>
          </cell>
          <cell r="G1242">
            <v>324844.1</v>
          </cell>
          <cell r="H1242">
            <v>0.520475060855086</v>
          </cell>
          <cell r="I1242" t="str">
            <v>NO</v>
          </cell>
          <cell r="J1242" t="str">
            <v>SI</v>
          </cell>
          <cell r="K1242" t="str">
            <v>EN EJECUCION</v>
          </cell>
          <cell r="L1242">
            <v>313338.3400000001</v>
          </cell>
          <cell r="M1242" t="str">
            <v>AVANCE FISICO DE EJECUCIÓN  98.1%</v>
          </cell>
          <cell r="N1242">
            <v>1</v>
          </cell>
        </row>
        <row r="1243">
          <cell r="E1243">
            <v>282970</v>
          </cell>
          <cell r="F1243" t="str">
            <v>MEJORAMIENTO Y AMPLIACION DEL SERVICIO DE ALCANTARILLADO Y CONEXIONES DOMICILIARIAS EN EL CENTRO POBLADO VILLA EL CARMEN SECTOR 3, DISTRITO SAN VICENTE DE CAÑETE, PROVINCIA DE CANETE - LIMA</v>
          </cell>
          <cell r="G1243">
            <v>313338.3400000001</v>
          </cell>
          <cell r="H1243">
            <v>0.6730981082281142</v>
          </cell>
          <cell r="I1243" t="str">
            <v>NO</v>
          </cell>
          <cell r="J1243">
            <v>0</v>
          </cell>
          <cell r="K1243">
            <v>0</v>
          </cell>
          <cell r="L1243">
            <v>313338.3400000001</v>
          </cell>
          <cell r="M1243" t="str">
            <v>UE MP Cañete. SIN EJECUCION INFOBRAS</v>
          </cell>
          <cell r="N1243">
            <v>0</v>
          </cell>
        </row>
        <row r="1244">
          <cell r="E1244">
            <v>256176</v>
          </cell>
          <cell r="F1244" t="str">
            <v>MEJORAMIENTO DE LA TRANSITABILIDAD PEATONAL EN EL JIRON LIMA (TRAMO PARQUE LOS PROCERES – PARQUE TARAPACA ) DISTRITO DE BARRANCA, PROVINCIA DE BARRANCA - LIMA</v>
          </cell>
          <cell r="G1244">
            <v>309235.93000000005</v>
          </cell>
          <cell r="H1244">
            <v>0.73038508925174</v>
          </cell>
          <cell r="I1244" t="str">
            <v>NO</v>
          </cell>
          <cell r="J1244" t="str">
            <v>SI</v>
          </cell>
          <cell r="K1244" t="str">
            <v>EN EJECUCION</v>
          </cell>
          <cell r="L1244">
            <v>309235.93000000005</v>
          </cell>
          <cell r="M1244" t="str">
            <v>AVANCE FISICO DE EJECUCIÓN 67.35%</v>
          </cell>
          <cell r="N1244">
            <v>1</v>
          </cell>
        </row>
        <row r="1245">
          <cell r="E1245">
            <v>161224</v>
          </cell>
          <cell r="F1245" t="str">
            <v>REHABILITACION DE PISTAS Y VEREDAS  DEL  JIRON JULIO MENDOZA  MERINO, DISTRITO DE LA VICTORIA - LIMA - LIMA</v>
          </cell>
          <cell r="G1245">
            <v>290062.3799999999</v>
          </cell>
          <cell r="H1245">
            <v>0.7440863960625873</v>
          </cell>
          <cell r="I1245" t="str">
            <v>NO</v>
          </cell>
          <cell r="J1245" t="str">
            <v>SI</v>
          </cell>
          <cell r="K1245" t="str">
            <v>EN EJECUCION</v>
          </cell>
          <cell r="L1245">
            <v>290062.3799999999</v>
          </cell>
          <cell r="M1245" t="str">
            <v>PIP ejecutado por etapas, etapa I y II concluidas, en ejecución III etapa (por culminar en febrero), por ejecutar IV etapa supeditado a habilitación de recursos.</v>
          </cell>
          <cell r="N1245">
            <v>1</v>
          </cell>
        </row>
        <row r="1246">
          <cell r="E1246">
            <v>130762</v>
          </cell>
          <cell r="F1246" t="str">
            <v>MEJORAMIENTO Y REHABILITACION DE PISTAS Y VEREDAS EN EL JR. GIRIBALDI CUADRAS 01 AL  12, DISTRITO DE LA VICTORIA - LIMA - LIMA</v>
          </cell>
          <cell r="G1246">
            <v>287089.32000000007</v>
          </cell>
          <cell r="H1246">
            <v>0.7318519954007964</v>
          </cell>
          <cell r="I1246" t="str">
            <v>NO</v>
          </cell>
          <cell r="J1246" t="str">
            <v>SI</v>
          </cell>
          <cell r="K1246" t="str">
            <v>EN EJECUCION</v>
          </cell>
          <cell r="L1246">
            <v>287089.32000000007</v>
          </cell>
          <cell r="M1246" t="str">
            <v>PIP ejecutado por etapas, etapa I y II concluidas, por ejecutar III etapa supeditado a habilitación de recursos.</v>
          </cell>
          <cell r="N1246">
            <v>1</v>
          </cell>
        </row>
        <row r="1247">
          <cell r="E1247">
            <v>116341</v>
          </cell>
          <cell r="F1247" t="str">
            <v>CONSTRUCCION DE PISTAS Y VEREDAS DE JIRONES Y CALLES DE LAS LOTIZACIONES LAS FLORES, CESAR AUGUSTO, TRABAJADORES MUNICIPALES Y COOPERATIVA DE VIVIENDA BUENA VISTA - DISTRITO DE BARRANCA, PROVINCIA DE BARRANCA - LIMA</v>
          </cell>
          <cell r="G1247">
            <v>286299.18999999994</v>
          </cell>
          <cell r="H1247">
            <v>0.8183499192444778</v>
          </cell>
          <cell r="I1247" t="str">
            <v>NO</v>
          </cell>
          <cell r="J1247" t="str">
            <v>NO</v>
          </cell>
          <cell r="K1247" t="str">
            <v>EN LIQUIDACION</v>
          </cell>
          <cell r="L1247">
            <v>286299.18999999994</v>
          </cell>
          <cell r="M1247" t="str">
            <v>PROYECTO CULMINADO AL 100%, EN PROCESO DE LIQUIDACIÓN.</v>
          </cell>
          <cell r="N1247">
            <v>0</v>
          </cell>
        </row>
        <row r="1248">
          <cell r="E1248">
            <v>174054</v>
          </cell>
          <cell r="F1248" t="str">
            <v>CONSTRUCCION E IMPLEMENTACION DEL ACCESO PEATONAL Y TURISTICO DE LA AV. COLONIAL, AV. EL DESCANSO,  JR. PARAISO, CALLE ESTADIO Y EL PASAJE SAN VALENTIN - ZONA 1  CERCADO, DISTRITO DE PACHACAMAC - LIMA - LIMA</v>
          </cell>
          <cell r="G1248">
            <v>265245.75</v>
          </cell>
          <cell r="H1248">
            <v>0.8554722176453601</v>
          </cell>
          <cell r="I1248" t="str">
            <v>NO</v>
          </cell>
          <cell r="J1248" t="str">
            <v>SI</v>
          </cell>
          <cell r="K1248" t="str">
            <v>EN EJECUCION</v>
          </cell>
          <cell r="L1248">
            <v>265245.75</v>
          </cell>
          <cell r="M1248" t="str">
            <v>Por concluir, con avamce físico acumulado de 98.59% al mes de dic. 2014.</v>
          </cell>
          <cell r="N1248">
            <v>0</v>
          </cell>
        </row>
        <row r="1249">
          <cell r="E1249">
            <v>324713</v>
          </cell>
          <cell r="F1249" t="str">
            <v>MEJORAMIENTO DEL SERVICIO DE TRANSITABILIDAD VEHICULAR Y PEATONAL EN LOS JIRONES MANCO CAPAC, ATAHUALPA, MONITOR HUASCAR, CORA Y PSJE. MARIA LUISA, DISTRITO DE BARRANCO - LIMA - LIMA</v>
          </cell>
          <cell r="G1249">
            <v>261037.05000000005</v>
          </cell>
          <cell r="H1249">
            <v>0.8065092250867805</v>
          </cell>
          <cell r="I1249" t="str">
            <v>NO</v>
          </cell>
          <cell r="J1249" t="str">
            <v>SI</v>
          </cell>
          <cell r="K1249" t="str">
            <v>CULMINADA</v>
          </cell>
          <cell r="L1249">
            <v>261037.05000000005</v>
          </cell>
          <cell r="M1249" t="str">
            <v>PIP culminado al 100%, en proceso de liquidación (Pagos pendientes), pendiente recepcionar obra. </v>
          </cell>
          <cell r="N1249">
            <v>0</v>
          </cell>
        </row>
        <row r="1250">
          <cell r="E1250">
            <v>192607</v>
          </cell>
          <cell r="F1250" t="str">
            <v>MEJORAMIENTO Y AMPLIACION DEL SISTEMA DE AGUA POTABLE Y ALCANTARILLADO E INSTALACION DE LA PLANTA DE TRATAMIENTO DE AGUAS SERVIDAS EN LA LOCALIDAD DE ATCAS, PROVINCIA DE YAUYOS - LIMA</v>
          </cell>
          <cell r="G1250">
            <v>258894.33000000007</v>
          </cell>
          <cell r="H1250">
            <v>0.8759666928830304</v>
          </cell>
          <cell r="I1250" t="str">
            <v>NO</v>
          </cell>
          <cell r="J1250" t="str">
            <v>SI</v>
          </cell>
          <cell r="K1250" t="str">
            <v>EN LIQUIDACION</v>
          </cell>
          <cell r="L1250">
            <v>258894.33000000007</v>
          </cell>
          <cell r="M1250" t="str">
            <v>En liquidación  (culminado en dic. 2015). UE MP Yauyos.</v>
          </cell>
          <cell r="N1250">
            <v>0</v>
          </cell>
        </row>
        <row r="1251">
          <cell r="E1251">
            <v>227053</v>
          </cell>
          <cell r="F1251" t="str">
            <v>CREACION DE DEFENSA RIBEREÑA EN LA MARGEN DERECHA DEL RIO HUAURA SECTOR SAN GERMAN, DISTRITO DE HUAURA - HUAURA - LIMA</v>
          </cell>
          <cell r="G1251">
            <v>256131.51</v>
          </cell>
          <cell r="H1251">
            <v>0.8679825937212524</v>
          </cell>
          <cell r="I1251" t="str">
            <v>NO</v>
          </cell>
          <cell r="J1251" t="str">
            <v>SI</v>
          </cell>
          <cell r="K1251" t="str">
            <v>POR CONCLUIR</v>
          </cell>
          <cell r="L1251">
            <v>256131.51</v>
          </cell>
          <cell r="M1251" t="str">
            <v>UE GR Lima (DRAL), ejecución por Administración Directa, avance de 98% al mes de diciembre. paralizada hasta asignación presupuestal. Por culminar en 30 días.</v>
          </cell>
          <cell r="N1251">
            <v>0</v>
          </cell>
        </row>
        <row r="1252">
          <cell r="E1252">
            <v>293193</v>
          </cell>
          <cell r="F1252" t="str">
            <v>MEJORAMIENTO DEL SISTEMA DE RIEGO DEL SECTOR HUANCATAMA DE LA COMUNIDAD CAMPESINA DE MUZGA, DISTRITO DE PACCHO - HUAURA - LIMA</v>
          </cell>
          <cell r="G1252">
            <v>254658.6200000001</v>
          </cell>
          <cell r="H1252">
            <v>0.8771988320236898</v>
          </cell>
          <cell r="I1252" t="str">
            <v>NO</v>
          </cell>
          <cell r="J1252" t="str">
            <v>SI</v>
          </cell>
          <cell r="K1252" t="str">
            <v>EN EJECUCION</v>
          </cell>
          <cell r="L1252">
            <v>291917.93999999994</v>
          </cell>
          <cell r="M1252" t="str">
            <v>UE Agrorural-MINAGRI</v>
          </cell>
          <cell r="N1252">
            <v>1</v>
          </cell>
        </row>
        <row r="1253">
          <cell r="E1253">
            <v>253580</v>
          </cell>
          <cell r="F1253" t="str">
            <v>MEJORAMIENTO LOS SERVICIOS DE ATENCION A LOS USUARIOS DE LAS OFICINAS DE DEMUNA, OMAPED Y ADULTO MAYOR DE LA MUNICIPALIDAD, DISTRITO DE CHANCAY - HUARAL - LIMA</v>
          </cell>
          <cell r="G1253">
            <v>253890.71999999997</v>
          </cell>
          <cell r="H1253">
            <v>0.7239808225432961</v>
          </cell>
          <cell r="I1253" t="str">
            <v>NO</v>
          </cell>
          <cell r="J1253" t="str">
            <v>SI</v>
          </cell>
          <cell r="K1253" t="str">
            <v>EN EJECUCION</v>
          </cell>
          <cell r="L1253">
            <v>131011.71999999997</v>
          </cell>
          <cell r="M1253" t="str">
            <v>En Ejecución por etapas, I Etapa en ejecución con avance fisico acumulado al mes de dic. 2015 de 74.88%. II Etapa en ejecución con avance fisico acumulado al mes de dic. 2015 de 91.62%</v>
          </cell>
          <cell r="N1253">
            <v>1</v>
          </cell>
        </row>
        <row r="1254">
          <cell r="E1254">
            <v>226412</v>
          </cell>
          <cell r="F1254" t="str">
            <v>INSTALACION DE DEFENSA RIBEREÑA EN LA MARGEN DERECHA DEL RIO HUAURA SECTOR ZOSIMO, DISTRITO DE HUAURA, PROVINCIA DE HUAURA - LIMA</v>
          </cell>
          <cell r="G1254">
            <v>249691.01000000024</v>
          </cell>
          <cell r="H1254">
            <v>0.8876255056657393</v>
          </cell>
          <cell r="I1254" t="str">
            <v>NO</v>
          </cell>
          <cell r="J1254" t="str">
            <v>SI</v>
          </cell>
          <cell r="K1254" t="str">
            <v>POR CONCLUIR</v>
          </cell>
          <cell r="L1254">
            <v>249691.01000000024</v>
          </cell>
          <cell r="M1254" t="str">
            <v>UE GR Lima (DRAL), ejecución por Administración Directa, avance de 86% al mes de diciembre. paralizada hasta asignación presupuestal. Por culminar en 20 días.</v>
          </cell>
          <cell r="N1254">
            <v>0</v>
          </cell>
        </row>
        <row r="1255">
          <cell r="E1255">
            <v>294226</v>
          </cell>
          <cell r="F1255" t="str">
            <v>CONSTRUCCION DE PISTAS Y VEREDAS EN EL CENTRO POBLADO HUALCARA, EN EL DISTRITO SAN VICENTE, PROVINCIA DE CANETE - LIMA</v>
          </cell>
          <cell r="G1255">
            <v>249669.2200000002</v>
          </cell>
          <cell r="H1255">
            <v>0.8903787498689827</v>
          </cell>
          <cell r="I1255" t="str">
            <v>NO</v>
          </cell>
          <cell r="J1255" t="str">
            <v>SI</v>
          </cell>
          <cell r="K1255" t="str">
            <v>EN EJECUCION</v>
          </cell>
          <cell r="L1255">
            <v>249669.2200000002</v>
          </cell>
          <cell r="M1255" t="str">
            <v>En ejecución, inicio de obra 09.11.2015. Plazo de ejecución 30 días.</v>
          </cell>
          <cell r="N1255">
            <v>1</v>
          </cell>
        </row>
        <row r="1256">
          <cell r="E1256">
            <v>221856</v>
          </cell>
          <cell r="F1256" t="str">
            <v>MEJORAMIENTO DEL SERVICIO DE EDUCACION PRIMARIA EN LA  I.E. DE GESTION PUBLICA PRIMARIA N 20709, DEL CENTRO POBLADO LARAOS, DISTRITO DE LARAOS - YAUYOS - LIMA</v>
          </cell>
          <cell r="G1256">
            <v>245320.29000000004</v>
          </cell>
          <cell r="H1256">
            <v>0.8941473663935157</v>
          </cell>
          <cell r="I1256" t="str">
            <v>NO</v>
          </cell>
          <cell r="J1256" t="str">
            <v>SI</v>
          </cell>
          <cell r="K1256" t="str">
            <v>EN EJECUCION</v>
          </cell>
          <cell r="L1256">
            <v>245320.29000000004</v>
          </cell>
          <cell r="M1256" t="str">
            <v>UE GR Lima (UE Lima Sur), avance fisico de 91.54% al mes de marzo 2015.</v>
          </cell>
          <cell r="N1256">
            <v>1</v>
          </cell>
        </row>
        <row r="1257">
          <cell r="E1257">
            <v>201768</v>
          </cell>
          <cell r="F1257" t="str">
            <v>MEJORAMIENTO DEL SERVICIO DE AGUA PARA RIEGO EN EL SECTOR SAN LORENZO, DISTRITO DE PUTINZA - YAUYOS - LIMA</v>
          </cell>
          <cell r="G1257">
            <v>241081.02000000002</v>
          </cell>
          <cell r="H1257">
            <v>0.8915935575296904</v>
          </cell>
          <cell r="I1257" t="str">
            <v>NO</v>
          </cell>
          <cell r="J1257" t="str">
            <v>SI</v>
          </cell>
          <cell r="K1257" t="str">
            <v>EN EJECUCION</v>
          </cell>
          <cell r="L1257">
            <v>241081.02000000002</v>
          </cell>
          <cell r="M1257" t="str">
            <v>UE GR Lima (UE Lima Sur), avance fisico de 96.20% al mes de mayo 2015.</v>
          </cell>
          <cell r="N1257">
            <v>1</v>
          </cell>
        </row>
        <row r="1258">
          <cell r="E1258">
            <v>259474</v>
          </cell>
          <cell r="F1258" t="str">
            <v>MEJORAMIENTO DE LOS SERVICIOS EDUCATIVOS EN LA INSTITUCIÓN EDUCATIVA 21506 DEL  C.P. DE SAN BENITO, DISTRITO DE IMPERIAL - CANETE - LIMA</v>
          </cell>
          <cell r="G1258">
            <v>240516.88</v>
          </cell>
          <cell r="H1258">
            <v>0.5500358168802365</v>
          </cell>
          <cell r="I1258" t="str">
            <v>NO</v>
          </cell>
          <cell r="J1258" t="str">
            <v>SI</v>
          </cell>
          <cell r="K1258" t="str">
            <v>EN EJECUCION</v>
          </cell>
          <cell r="L1258">
            <v>240516.88</v>
          </cell>
          <cell r="M1258" t="str">
            <v>UE MD Imperial, en ejecucion.</v>
          </cell>
          <cell r="N1258">
            <v>1</v>
          </cell>
        </row>
        <row r="1259">
          <cell r="E1259">
            <v>238455</v>
          </cell>
          <cell r="F1259" t="str">
            <v>MEJORAMIENTO DE LA PLAZA PRINCIPAL EN EL CENTRO POBLADO EL OLIVAR, DISTRITO DE SANTA ROSA DE QUIVES - CANTA - LIMA</v>
          </cell>
          <cell r="G1259">
            <v>237129.75</v>
          </cell>
          <cell r="H1259">
            <v>0.7569780541205207</v>
          </cell>
          <cell r="I1259" t="str">
            <v>NO</v>
          </cell>
          <cell r="J1259">
            <v>0</v>
          </cell>
          <cell r="K1259">
            <v>0</v>
          </cell>
          <cell r="L1259">
            <v>237129.75</v>
          </cell>
          <cell r="M1259" t="str">
            <v>UE MD Santa Rosa de Quives</v>
          </cell>
          <cell r="N1259">
            <v>0</v>
          </cell>
        </row>
        <row r="1260">
          <cell r="E1260">
            <v>286903</v>
          </cell>
          <cell r="F1260" t="str">
            <v>CONSTRUCCION DE PISTAS Y VEREDAS EN LA PROLONGACION CALLE AREQUIPA, CALLE CIRO ALEGRIA, PASAJE ROMERO Y PASAJE 18 DE OCTUBRE DEL DISTRITO DE HUACHO, PROVINCIA DE HUAURA - LIMA</v>
          </cell>
          <cell r="G1260">
            <v>218892.57</v>
          </cell>
          <cell r="H1260">
            <v>0.521844308882547</v>
          </cell>
          <cell r="I1260" t="str">
            <v>NO</v>
          </cell>
          <cell r="J1260" t="str">
            <v>NO</v>
          </cell>
          <cell r="K1260" t="str">
            <v>CULMINADA</v>
          </cell>
          <cell r="L1260">
            <v>218892.57</v>
          </cell>
          <cell r="M1260" t="str">
            <v>PIP Culminado a julio 2015. UE MP Huaura</v>
          </cell>
          <cell r="N1260">
            <v>0</v>
          </cell>
        </row>
        <row r="1261">
          <cell r="E1261">
            <v>271408</v>
          </cell>
          <cell r="F1261" t="str">
            <v>REHABILITACION DE LA RED DE ALCANTARILLADO DE LA ASOCIACION PRO HOGAR PROPIO SAN MIGUEL DE PEDREGAL, DISTRITO DE LURIGANCHO - LIMA - LIMA</v>
          </cell>
          <cell r="G1261">
            <v>217527.99</v>
          </cell>
          <cell r="H1261">
            <v>0.7652571526816205</v>
          </cell>
          <cell r="I1261" t="str">
            <v>NO</v>
          </cell>
          <cell r="J1261">
            <v>0</v>
          </cell>
          <cell r="K1261">
            <v>0</v>
          </cell>
          <cell r="L1261">
            <v>217527.99</v>
          </cell>
          <cell r="M1261" t="str">
            <v>PARALIZADA SEGÚN INFOBRAS</v>
          </cell>
          <cell r="N1261">
            <v>0</v>
          </cell>
        </row>
        <row r="1262">
          <cell r="E1262">
            <v>226442</v>
          </cell>
          <cell r="F1262" t="str">
            <v>INSTALACION DE DEFENSA RIBEREÑA EN LA MARGEN IZQUIERDA DEL RIO HUAURA SECTOR GUAYABAL, DISTRITO DE SANTA MARIA, PROVINCIA DE HUAURA - LIMA</v>
          </cell>
          <cell r="G1262">
            <v>216780.85999999987</v>
          </cell>
          <cell r="H1262">
            <v>0.8789574403027421</v>
          </cell>
          <cell r="I1262" t="str">
            <v>NO</v>
          </cell>
          <cell r="J1262" t="str">
            <v>SI</v>
          </cell>
          <cell r="K1262" t="str">
            <v>EN EJECUCION</v>
          </cell>
          <cell r="L1262">
            <v>216780.85999999987</v>
          </cell>
          <cell r="M1262" t="str">
            <v>UE Programa Subsectorial de Irrigaciones - PSI</v>
          </cell>
          <cell r="N1262">
            <v>1</v>
          </cell>
        </row>
        <row r="1263">
          <cell r="E1263">
            <v>203500</v>
          </cell>
          <cell r="F1263" t="str">
            <v>MEJORAMIENTO DEL PARQUE MICHAEL LOLOY EN LA URBANIZACION LUCYANA, DISTRITO DE CARABAYLLO - LIMA - LIMA</v>
          </cell>
          <cell r="G1263">
            <v>213376.60999999987</v>
          </cell>
          <cell r="H1263">
            <v>0.8669028715603408</v>
          </cell>
          <cell r="I1263" t="str">
            <v>NO</v>
          </cell>
          <cell r="J1263" t="str">
            <v>SI</v>
          </cell>
          <cell r="K1263" t="str">
            <v>CULMINADA</v>
          </cell>
          <cell r="L1263">
            <v>213376.60999999987</v>
          </cell>
          <cell r="M1263" t="str">
            <v>UE MD Carabayllo, culminado el mes de Setiembre 2013 según INFOBRAS.</v>
          </cell>
          <cell r="N1263">
            <v>0</v>
          </cell>
        </row>
        <row r="1264">
          <cell r="E1264">
            <v>229349</v>
          </cell>
          <cell r="F1264" t="str">
            <v>MEJORAMIENTO DE VIA DE ACCESO AL CP. SALITRE TRAMO INTERCAMBIO VIAL-TOTORITAS C.P. SALITRE, DISTRITO DE MALA - CANETE - LIMA</v>
          </cell>
          <cell r="G1264">
            <v>209255.69999999995</v>
          </cell>
          <cell r="H1264">
            <v>0.8857857200342847</v>
          </cell>
          <cell r="I1264" t="str">
            <v>NO</v>
          </cell>
          <cell r="J1264" t="str">
            <v>NO</v>
          </cell>
          <cell r="K1264" t="str">
            <v>CULMINADA</v>
          </cell>
          <cell r="L1264">
            <v>1832132.55</v>
          </cell>
          <cell r="M1264" t="str">
            <v>UE MD Mala, culminado el mes de enero 2016 según INFOBRAS.</v>
          </cell>
          <cell r="N1264">
            <v>0</v>
          </cell>
        </row>
        <row r="1265">
          <cell r="E1265">
            <v>143506</v>
          </cell>
          <cell r="F1265" t="str">
            <v>CONSTRUCCION DE LAS VEREDAS Y PAVIMENTACION DE LAS CALLES DE LA ASOC. DE PROPIETARIOS EL BOSQUE DE CARABAYLLO, DISTRITO DE CARABAYLLO - LIMA - LIMA</v>
          </cell>
          <cell r="G1265">
            <v>209016.87000000002</v>
          </cell>
          <cell r="H1265">
            <v>0.5043657466595702</v>
          </cell>
          <cell r="I1265" t="str">
            <v>NO</v>
          </cell>
          <cell r="J1265" t="str">
            <v>SI</v>
          </cell>
          <cell r="K1265" t="str">
            <v>CULMINADA</v>
          </cell>
          <cell r="L1265">
            <v>209016.87000000002</v>
          </cell>
          <cell r="M1265" t="str">
            <v>UE MD Carabayllo, culminado el mes de enero 2014 según INFOBRAS.</v>
          </cell>
          <cell r="N1265">
            <v>0</v>
          </cell>
        </row>
        <row r="1266">
          <cell r="E1266">
            <v>267795</v>
          </cell>
          <cell r="F1266" t="str">
            <v>MEJORAMIENTO Y AMPLIACIÓN DE LOS SERVICIOS DE PROTECCIÓN RIBEREÑA DEL TRAMO COMPRENDIDO ENTRE EL PUENTE LA PAPELERA Y BARRIO OBRERO EN LA MARGEN DERECHA DEL RÍO RÍMAC LURIGANCHO, DISTRITO DE LURIGANCHO - LIMA - LIMA</v>
          </cell>
          <cell r="G1266">
            <v>208284.22999999998</v>
          </cell>
          <cell r="H1266">
            <v>0.5968658173214074</v>
          </cell>
          <cell r="I1266" t="str">
            <v>NO</v>
          </cell>
          <cell r="J1266" t="str">
            <v>SI</v>
          </cell>
          <cell r="K1266" t="str">
            <v>EN EJECUCION</v>
          </cell>
          <cell r="L1266">
            <v>177990.22999999998</v>
          </cell>
          <cell r="M1266" t="str">
            <v>En ejecución, con avance físico acumulado al mes de Dic. 2015 de 96.17%. UE MD Lurigancho.</v>
          </cell>
          <cell r="N1266">
            <v>1</v>
          </cell>
        </row>
        <row r="1267">
          <cell r="E1267">
            <v>274880</v>
          </cell>
          <cell r="F1267" t="str">
            <v>REHABILITACION DE PISTAS, BERMAS Y SARDINELES EN EL JR. BOLÍVAR CUADRAS DEL 1 AL 7, DISTRITO DE MAGDALENA DEL MAR - LIMA - LIMA</v>
          </cell>
          <cell r="G1267">
            <v>192219.35999999987</v>
          </cell>
          <cell r="H1267">
            <v>0.8682726401945235</v>
          </cell>
          <cell r="I1267" t="str">
            <v>NO</v>
          </cell>
          <cell r="J1267" t="str">
            <v>SI</v>
          </cell>
          <cell r="K1267" t="str">
            <v>CULMINADA</v>
          </cell>
          <cell r="L1267">
            <v>192219.35999999987</v>
          </cell>
          <cell r="M1267" t="str">
            <v>UE MD Magdalena del Mar, culminado el mes de enero 2015 según INFOBRAS.</v>
          </cell>
          <cell r="N1267">
            <v>0</v>
          </cell>
        </row>
        <row r="1268">
          <cell r="E1268">
            <v>317003</v>
          </cell>
          <cell r="F1268" t="str">
            <v>MEJORAMIENTO DEL SERVICIO DEPORTIVO EN LA MZ. 84 LOTE 2 EN EL A.H. MUNICIPAL CHILLON, DISTRITO DE LOS OLIVOS - LIMA - LIMA</v>
          </cell>
          <cell r="G1268">
            <v>186924.72999999998</v>
          </cell>
          <cell r="H1268">
            <v>0.8601106014292665</v>
          </cell>
          <cell r="I1268" t="str">
            <v>NO</v>
          </cell>
          <cell r="J1268" t="str">
            <v>SI</v>
          </cell>
          <cell r="K1268" t="str">
            <v>EN EJECUCION</v>
          </cell>
          <cell r="L1268">
            <v>186924.72999999998</v>
          </cell>
          <cell r="M1268" t="str">
            <v>En ejecución, con avance físico acumulado al mes de nov. 2015 de 86.01%.</v>
          </cell>
          <cell r="N1268">
            <v>1</v>
          </cell>
        </row>
        <row r="1269">
          <cell r="E1269">
            <v>261448</v>
          </cell>
          <cell r="F1269" t="str">
            <v>CREACION DE DEFENSA RIBEREÑA EN EL RIO PATIVILCA  SECTOR ARAYA CHICA, DISTRITO DE BARRANCA, PROVINCIA DE BARRANCA - LIMA</v>
          </cell>
          <cell r="G1269">
            <v>177597.4500000002</v>
          </cell>
          <cell r="H1269">
            <v>0.8800800833460788</v>
          </cell>
          <cell r="I1269" t="str">
            <v>NO</v>
          </cell>
          <cell r="J1269" t="str">
            <v>SI</v>
          </cell>
          <cell r="K1269" t="str">
            <v>POR LIQUIDAR</v>
          </cell>
          <cell r="L1269">
            <v>177597.4500000002</v>
          </cell>
          <cell r="M1269" t="str">
            <v>UE GR Lima (DRAL), se concluyó ejecución física, pagos pendientes por S/ 62,000</v>
          </cell>
          <cell r="N1269">
            <v>0</v>
          </cell>
        </row>
        <row r="1270">
          <cell r="E1270">
            <v>221854</v>
          </cell>
          <cell r="F1270" t="str">
            <v>MEJORAMIENTO DEL CANAL QUIPAYLLA - CHANCACRAY DEL CC.PP QUIPAN, DISTRITO DE HUAMANTANGA - CANTA - LIMA</v>
          </cell>
          <cell r="G1270">
            <v>164782.56000000006</v>
          </cell>
          <cell r="H1270">
            <v>0.8731501654695665</v>
          </cell>
          <cell r="I1270" t="str">
            <v>NO</v>
          </cell>
          <cell r="J1270" t="str">
            <v>NO</v>
          </cell>
          <cell r="K1270" t="str">
            <v>CONCLUIDA</v>
          </cell>
          <cell r="L1270">
            <v>164782.56000000006</v>
          </cell>
          <cell r="M1270" t="str">
            <v>UE GR Lima (DRAL), PIP Concluido según información de INFOBRAS y Jefe de Obras de la DRAL.</v>
          </cell>
          <cell r="N1270">
            <v>0</v>
          </cell>
        </row>
        <row r="1271">
          <cell r="E1271">
            <v>312052</v>
          </cell>
          <cell r="F1271" t="str">
            <v>MEJORAMIENTO E ILUMINACION DEL SEPARADOR CENTRAL DE LA AVENIDA LOS PATRIOTAS DEL, DISTRITO DE SAN MIGUEL - LIMA - LIMA</v>
          </cell>
          <cell r="G1271">
            <v>162815.93000000005</v>
          </cell>
          <cell r="H1271">
            <v>0.7274291753496868</v>
          </cell>
          <cell r="I1271" t="str">
            <v>NO</v>
          </cell>
          <cell r="J1271" t="str">
            <v>SI</v>
          </cell>
          <cell r="K1271" t="str">
            <v>EN EJECUCION</v>
          </cell>
          <cell r="L1271">
            <v>162815.93000000005</v>
          </cell>
          <cell r="M1271" t="str">
            <v>En ejecución por Adm. Directa, avance físico acumulado al mes de dic. 95%. UE MD San Miguel</v>
          </cell>
          <cell r="N1271">
            <v>1</v>
          </cell>
        </row>
        <row r="1272">
          <cell r="E1272">
            <v>114729</v>
          </cell>
          <cell r="F1272" t="str">
            <v>CONSTRUCCION DE PISTAS, VEREDAS, MURO DE CONTENCION Y ADECUACION DE AREAS VERDES EN LAS CALLES ALEDAÑAS A LOS PARQUES 21 Y 22 DEL PJV PIM PANAMERICANA NORTE - PRIMERA ETAPA - SECTOR II, DISTRITO DE ANCON - LIMA - LIMA</v>
          </cell>
          <cell r="G1272">
            <v>153336.95999999996</v>
          </cell>
          <cell r="H1272">
            <v>0.8799001094353038</v>
          </cell>
          <cell r="I1272" t="str">
            <v>NO</v>
          </cell>
          <cell r="J1272" t="str">
            <v>SI</v>
          </cell>
          <cell r="K1272" t="str">
            <v>EN EJECUCION</v>
          </cell>
          <cell r="L1272">
            <v>153336.95999999996</v>
          </cell>
          <cell r="M1272" t="str">
            <v>En ejecución, con avance físico acumulado al mes de nov. 2015 de 62.78%.</v>
          </cell>
          <cell r="N1272">
            <v>1</v>
          </cell>
        </row>
        <row r="1273">
          <cell r="E1273">
            <v>151023</v>
          </cell>
          <cell r="F1273" t="str">
            <v>MEJORAMIENTO DEL COMPLEJO DEPORTIVO LAURIAMA, DISTRITO DE BARRANCA, PROVINCIA DE BARRANCA - LIMA</v>
          </cell>
          <cell r="G1273">
            <v>149568.32000000007</v>
          </cell>
          <cell r="H1273">
            <v>0.870034537121723</v>
          </cell>
          <cell r="I1273" t="str">
            <v>NO</v>
          </cell>
          <cell r="J1273" t="str">
            <v>NO</v>
          </cell>
          <cell r="K1273" t="str">
            <v>CULMINADA</v>
          </cell>
          <cell r="L1273">
            <v>149568.32000000007</v>
          </cell>
          <cell r="M1273" t="str">
            <v>PROYECTO CULMINADO AL 100%, EN PROCESO DE LIQUIDACIÓN.</v>
          </cell>
          <cell r="N1273">
            <v>0</v>
          </cell>
        </row>
        <row r="1274">
          <cell r="E1274">
            <v>209199</v>
          </cell>
          <cell r="F1274" t="str">
            <v>MEJORAMIENTO DEL PASAJE TAMBO DE BELEN Y ACCESO EN EL DISTRITO DE LIMA CERCADO, PROVINCIA DE LIMA - LIMA</v>
          </cell>
          <cell r="G1274">
            <v>144144.46000000008</v>
          </cell>
          <cell r="H1274">
            <v>0.8733332544217071</v>
          </cell>
          <cell r="I1274" t="str">
            <v>NO</v>
          </cell>
          <cell r="J1274" t="str">
            <v>SI</v>
          </cell>
          <cell r="K1274" t="str">
            <v>POR CONCLUIR</v>
          </cell>
          <cell r="L1274">
            <v>0</v>
          </cell>
          <cell r="M1274">
            <v>0</v>
          </cell>
          <cell r="N1274">
            <v>0</v>
          </cell>
        </row>
        <row r="1275">
          <cell r="E1275">
            <v>121441</v>
          </cell>
          <cell r="F1275" t="str">
            <v>CONSTRUCCION DE PISTAS, VEREDAS, MUROS DE CONTENSION Y HABILITACION DE AREAS VERDES EN EL ASENTAMIENTO HUMANO MIGUEL GRAU, DISTRITO DE CHANCAY - HUARAL - LIMA</v>
          </cell>
          <cell r="G1275">
            <v>143825.31</v>
          </cell>
          <cell r="H1275">
            <v>0.7677652837321631</v>
          </cell>
          <cell r="I1275" t="str">
            <v>NO</v>
          </cell>
          <cell r="J1275" t="str">
            <v>SI</v>
          </cell>
          <cell r="K1275" t="str">
            <v>POR INICIAR EJECUCION DE II ETAPA.</v>
          </cell>
          <cell r="L1275">
            <v>143825.31</v>
          </cell>
          <cell r="M1275" t="str">
            <v>Ejecución de I Etapa culminada. Se viene programando ejecución de 2da etapa.</v>
          </cell>
          <cell r="N1275">
            <v>0</v>
          </cell>
        </row>
        <row r="1276">
          <cell r="E1276">
            <v>314089</v>
          </cell>
          <cell r="F1276" t="str">
            <v>MEJORAMIENTO DEL CANAL EL SALITRE DESDE EL TRAMO 00+000 AL 00+700, DISTRITO DE MALA - CAÑETE - LIMA</v>
          </cell>
          <cell r="G1276">
            <v>139590.94</v>
          </cell>
          <cell r="H1276">
            <v>0.6882947924054841</v>
          </cell>
          <cell r="I1276" t="str">
            <v>NO</v>
          </cell>
          <cell r="J1276" t="str">
            <v>NO</v>
          </cell>
          <cell r="K1276" t="str">
            <v>CULMINADA</v>
          </cell>
          <cell r="L1276">
            <v>139590.94</v>
          </cell>
          <cell r="M1276" t="str">
            <v>UE MD Mala, culminado el mes de agosto 2015 según INFOBRAS.</v>
          </cell>
          <cell r="N1276">
            <v>0</v>
          </cell>
        </row>
        <row r="1277">
          <cell r="E1277">
            <v>290710</v>
          </cell>
          <cell r="F1277" t="str">
            <v>CREACION DE PISTAS Y VEREDAS EN CALLES INTERNAS DE LA ASOCIACION DE PROPIETARIOS LOS PORTALES DE CHAVIN III ETAPA, DISTRITO DE SAN MARTIN DE PORRES - LIMA - LIMA</v>
          </cell>
          <cell r="G1277">
            <v>134816.45999999996</v>
          </cell>
          <cell r="H1277">
            <v>0.8351846250235014</v>
          </cell>
          <cell r="I1277">
            <v>0</v>
          </cell>
          <cell r="J1277">
            <v>0</v>
          </cell>
          <cell r="K1277">
            <v>0</v>
          </cell>
          <cell r="L1277">
            <v>0</v>
          </cell>
          <cell r="M1277">
            <v>0</v>
          </cell>
          <cell r="N1277">
            <v>0</v>
          </cell>
        </row>
        <row r="1278">
          <cell r="E1278">
            <v>342975</v>
          </cell>
          <cell r="F1278" t="str">
            <v>CREACION DE LOS SERVICIOS DE SALUD DEL PRIMER NIVEL DE ATENCION, DISTRITO DE SANTA EULALIA - HUAROCHIRI - LIMA</v>
          </cell>
          <cell r="G1278">
            <v>126000</v>
          </cell>
          <cell r="H1278">
            <v>0.7604562737642585</v>
          </cell>
          <cell r="I1278" t="str">
            <v>NO</v>
          </cell>
          <cell r="J1278" t="str">
            <v>SI</v>
          </cell>
          <cell r="K1278" t="str">
            <v>CON E.T. APROBADO</v>
          </cell>
          <cell r="L1278">
            <v>526000</v>
          </cell>
          <cell r="M1278" t="str">
            <v>Con E.T. Aprobado y con F15 registrado el 17.12.2015 por S/ 526,000</v>
          </cell>
          <cell r="N1278">
            <v>1</v>
          </cell>
        </row>
        <row r="1279">
          <cell r="E1279">
            <v>215422</v>
          </cell>
          <cell r="F1279" t="str">
            <v>INSTALACION DEL SERVICIO DE PROTECCION DE LA INFRAESTRUCTURA LOCAL EN EL PASAJE LOS SAUCES FRENTE A LA MZ. B, PASAJE LOS GIRASOLES FRENTE A LA MZ. 122 L DEL AAHH ALTO MIRAFLORES - ZONA JOSE GALVEZ, DISTRITO DE VILLA MARIA DEL TRIUNFO - LIMA - LIMA</v>
          </cell>
          <cell r="G1279">
            <v>119659.30000000002</v>
          </cell>
          <cell r="H1279">
            <v>0.6256386525878528</v>
          </cell>
          <cell r="I1279" t="str">
            <v>NO</v>
          </cell>
          <cell r="J1279">
            <v>0</v>
          </cell>
          <cell r="K1279">
            <v>0</v>
          </cell>
          <cell r="L1279">
            <v>0</v>
          </cell>
          <cell r="M1279">
            <v>0</v>
          </cell>
          <cell r="N1279">
            <v>0</v>
          </cell>
        </row>
        <row r="1280">
          <cell r="E1280">
            <v>249341</v>
          </cell>
          <cell r="F1280" t="str">
            <v>INSTALACION DE MURO DE CONTENCION EN EL PASAJE LAS FRESAS, EN JR. LAS NARANJAS COLINDANTE A MZ. 26U Y A LA MZ. 25 U DEL COMITE VECINAL 38 VISTA ALEGRE Y EN JR. LAS NARANJAS COLINDANTE A LA MZ. 31 U Y PASAJE LAS PERAS COLINDANTE A MZ. 22U EN AAHH. AMPLIACION DEL COMITE 38 B DEL PUEBLO JOVEN EL PROGRESO SECTOR III, DISTRITO DE CARABAYLLO - LIMA - LIMA</v>
          </cell>
          <cell r="G1280">
            <v>115450.87</v>
          </cell>
          <cell r="H1280">
            <v>0.8557565779096331</v>
          </cell>
          <cell r="I1280" t="str">
            <v>NO</v>
          </cell>
          <cell r="J1280" t="str">
            <v>NO</v>
          </cell>
          <cell r="K1280" t="str">
            <v>CULMINADA</v>
          </cell>
          <cell r="L1280">
            <v>115450.87</v>
          </cell>
          <cell r="M1280" t="str">
            <v>Culminado en nov. 2014. UE MD Carabayllo.</v>
          </cell>
          <cell r="N1280">
            <v>0</v>
          </cell>
        </row>
        <row r="1281">
          <cell r="E1281">
            <v>246754</v>
          </cell>
          <cell r="F1281" t="str">
            <v>MEJORAMIENTO DE LAS CALLES INTERNAS CON PAVIMENTO EN LA ASOCIACION DE VIVIENDA VALLE CHILLON, DISTRITO DE PUENTE PIEDRA - LIMA - LIMA</v>
          </cell>
          <cell r="G1281">
            <v>111893.06999999995</v>
          </cell>
          <cell r="H1281">
            <v>0.8904545664189009</v>
          </cell>
          <cell r="I1281" t="str">
            <v>NO</v>
          </cell>
          <cell r="J1281" t="str">
            <v>NO</v>
          </cell>
          <cell r="K1281" t="str">
            <v>CULMINADA</v>
          </cell>
          <cell r="L1281">
            <v>111893.06999999995</v>
          </cell>
          <cell r="M1281" t="str">
            <v>PIP Culminado en marzo 2015 según INFOBRAS. UE MD Puente Piedra</v>
          </cell>
          <cell r="N1281">
            <v>0</v>
          </cell>
        </row>
        <row r="1282">
          <cell r="E1282">
            <v>271279</v>
          </cell>
          <cell r="F1282" t="str">
            <v>MEJORAMIENTO DE LOS SERVICIOS DE ATENCION A LOS USUARIOS DE LAS OFICINAS DE ADMINISTRACIÓN Y FINANZAS Y ADMINISTRACIÓN TRIBUTARIA DE LA MUNICIPALIDAD DISTRITAL DE CHANCAY, DISTRITO DE CHANCAY - HUARAL - LIMA</v>
          </cell>
          <cell r="G1282">
            <v>111005.54000000004</v>
          </cell>
          <cell r="H1282">
            <v>0.8672731748691597</v>
          </cell>
          <cell r="I1282" t="str">
            <v>NO</v>
          </cell>
          <cell r="J1282" t="str">
            <v>SI</v>
          </cell>
          <cell r="K1282" t="str">
            <v>EN EJECUCION</v>
          </cell>
          <cell r="L1282">
            <v>64384.20000000007</v>
          </cell>
          <cell r="M1282" t="str">
            <v>En ejecución por etapas.</v>
          </cell>
          <cell r="N1282">
            <v>1</v>
          </cell>
        </row>
        <row r="1283">
          <cell r="E1283">
            <v>294379</v>
          </cell>
          <cell r="F1283" t="str">
            <v>INSTALACION DE CERCO PERIMETRICO DE MALLA METALICA EN EL ESTADIO DEL ASENTAMIENTO HUMANO CASA HUERTA LA CAMPIÑA SECTOR A, DISTRITO DE LURIGANCHO - LIMA - LIMA</v>
          </cell>
          <cell r="G1283">
            <v>109290.97000000003</v>
          </cell>
          <cell r="H1283">
            <v>0.7422851228433548</v>
          </cell>
          <cell r="I1283">
            <v>0</v>
          </cell>
          <cell r="J1283">
            <v>0</v>
          </cell>
          <cell r="K1283">
            <v>0</v>
          </cell>
          <cell r="L1283">
            <v>0</v>
          </cell>
          <cell r="M1283">
            <v>0</v>
          </cell>
          <cell r="N1283">
            <v>0</v>
          </cell>
        </row>
        <row r="1284">
          <cell r="E1284">
            <v>290625</v>
          </cell>
          <cell r="F1284" t="str">
            <v> IMPLEMENTACION DEL CENTRO MUNICIPAL DE ALTO RENDIMIENTO PARA EL FUTBOL DE MENORES Y JOVENES EN EL TERCER SECTOR DEL PROGRESO, DISTRITO DE CARABAYLLO - LIMA - LIMA</v>
          </cell>
          <cell r="G1284">
            <v>108528.25999999998</v>
          </cell>
          <cell r="H1284">
            <v>0.5548449787283614</v>
          </cell>
          <cell r="I1284" t="str">
            <v>NO</v>
          </cell>
          <cell r="J1284" t="str">
            <v>NO</v>
          </cell>
          <cell r="K1284" t="str">
            <v>CULMINADA</v>
          </cell>
          <cell r="L1284">
            <v>108528.25999999998</v>
          </cell>
          <cell r="M1284" t="str">
            <v>UE MD Carabayllo.</v>
          </cell>
          <cell r="N1284">
            <v>0</v>
          </cell>
        </row>
        <row r="1285">
          <cell r="E1285">
            <v>314703</v>
          </cell>
          <cell r="F1285" t="str">
            <v>CREACION DE LOS SERVICIOS DE TRANSITABILIDAD VEHICULAR Y PEATONAL EN LAS CALLES INTERNAS DEL PROGRAMA DE VIVIENDA LOS GIRASOLES DE NARANJAL, DISTRITO DE SAN MARTIN DE PORRES - LIMA - LIMA</v>
          </cell>
          <cell r="G1285">
            <v>108192.08000000002</v>
          </cell>
          <cell r="H1285">
            <v>0.7074641629534157</v>
          </cell>
          <cell r="I1285">
            <v>0</v>
          </cell>
          <cell r="J1285">
            <v>0</v>
          </cell>
          <cell r="K1285">
            <v>0</v>
          </cell>
          <cell r="L1285">
            <v>0</v>
          </cell>
          <cell r="M1285">
            <v>0</v>
          </cell>
          <cell r="N1285">
            <v>0</v>
          </cell>
        </row>
        <row r="1286">
          <cell r="E1286">
            <v>203171</v>
          </cell>
          <cell r="F1286" t="str">
            <v>AMPLIACION Y MEJORAMIENTO DEL PUESTO DE SALUD EN LA LOCALIDAD DE COCHAMARCA, DISTRITO DE COCHAMARCA - OYON - LIMA</v>
          </cell>
          <cell r="G1286">
            <v>108125.08999999997</v>
          </cell>
          <cell r="H1286">
            <v>0.8874203587552268</v>
          </cell>
          <cell r="I1286" t="str">
            <v>NO</v>
          </cell>
          <cell r="J1286" t="str">
            <v>SI</v>
          </cell>
          <cell r="K1286" t="str">
            <v>POR INICIAR EJECUCION</v>
          </cell>
          <cell r="L1286">
            <v>108125.08999999997</v>
          </cell>
          <cell r="M1286" t="str">
            <v>UE GR Lima, culminada Meta I en nov. 2014, liquidación aprobada el 08.06.2015. Meta II por ejecutar, cuenta con E.T. por S/ 222,363.73 supeditado a que el pliego habilite marco al PIP.</v>
          </cell>
          <cell r="N1286">
            <v>0</v>
          </cell>
        </row>
        <row r="1287">
          <cell r="E1287">
            <v>180987</v>
          </cell>
          <cell r="F1287" t="str">
            <v>MEJORAMIENTO DE LA AV SANTO DOMINGO ENTRE LA AV. SEÑOR DE CAUDIVILLA Y LA AV. SAN JUAN BOSCO, DISTRITO DE CARABAYLLO - LIMA - LIMA</v>
          </cell>
          <cell r="G1287">
            <v>102778.10999999999</v>
          </cell>
          <cell r="H1287">
            <v>0.8860703271605365</v>
          </cell>
          <cell r="I1287" t="str">
            <v>NO</v>
          </cell>
          <cell r="J1287" t="str">
            <v>NO</v>
          </cell>
          <cell r="K1287" t="str">
            <v>CULMINADA</v>
          </cell>
          <cell r="L1287">
            <v>102778.10999999999</v>
          </cell>
          <cell r="M1287" t="str">
            <v>Culminado en dic. 2014 según INFOBRAS. UE MD Carabayllo.</v>
          </cell>
          <cell r="N1287">
            <v>0</v>
          </cell>
        </row>
        <row r="1288">
          <cell r="E1288">
            <v>324304</v>
          </cell>
          <cell r="F1288" t="str">
            <v>INSTALACION DE SERVICIO DE PROTECCION EN LA AVENIDA EL BOSQUE DEL AA.HH. SAN ANTONIO DE PEDREGAL SIGLO XXI, CHOSICA, DISTRITO DE LURIGANCHO - LIMA - LIMA</v>
          </cell>
          <cell r="G1288">
            <v>101206.63</v>
          </cell>
          <cell r="H1288">
            <v>0.6870756744298765</v>
          </cell>
          <cell r="I1288">
            <v>0</v>
          </cell>
          <cell r="J1288">
            <v>0</v>
          </cell>
          <cell r="K1288">
            <v>0</v>
          </cell>
          <cell r="L1288">
            <v>0</v>
          </cell>
          <cell r="M1288">
            <v>0</v>
          </cell>
          <cell r="N1288">
            <v>0</v>
          </cell>
        </row>
        <row r="1289">
          <cell r="E1289">
            <v>225422</v>
          </cell>
          <cell r="F1289" t="str">
            <v>INSTALACION DE MURO DE CONTENCION EN LA ASOCIACION PRO HOGAR PROPIO SAN MIGUEL DE PEDREGAL CHOSICA, DISTRITO DE LURIGANCHO - LIMA - LIMA</v>
          </cell>
          <cell r="G1289">
            <v>98411.01000000001</v>
          </cell>
          <cell r="H1289">
            <v>0.8631403160612696</v>
          </cell>
          <cell r="I1289">
            <v>0</v>
          </cell>
          <cell r="J1289">
            <v>0</v>
          </cell>
          <cell r="K1289">
            <v>0</v>
          </cell>
          <cell r="L1289">
            <v>0</v>
          </cell>
          <cell r="M1289">
            <v>0</v>
          </cell>
          <cell r="N1289">
            <v>0</v>
          </cell>
        </row>
        <row r="1290">
          <cell r="E1290">
            <v>164376</v>
          </cell>
          <cell r="F1290" t="str">
            <v>MEJORAMIENTO DE LOS ACCESOS VEHICULARES EN LAS CALLES  INTERIORES DE LA ASOCIACION DE VIVIENDA DEL PROGRAMA LOS PARQUES DEL REY, DISTRITO DE CARABAYLLO - LIMA - LIMA</v>
          </cell>
          <cell r="G1290">
            <v>97821.71999999997</v>
          </cell>
          <cell r="H1290">
            <v>0.8960126473270884</v>
          </cell>
          <cell r="I1290" t="str">
            <v>NO</v>
          </cell>
          <cell r="J1290" t="str">
            <v>NO</v>
          </cell>
          <cell r="K1290" t="str">
            <v>CULMINADA</v>
          </cell>
          <cell r="L1290">
            <v>97821.71999999997</v>
          </cell>
          <cell r="M1290" t="str">
            <v>Culminado en mayo 2014según INFOBRAS. UE MD Carabayllo.</v>
          </cell>
          <cell r="N1290">
            <v>0</v>
          </cell>
        </row>
        <row r="1291">
          <cell r="E1291">
            <v>249603</v>
          </cell>
          <cell r="F1291" t="str">
            <v>INSTALACION DE MURO DE CONTENCION EN LAS CUADRAS 4 Y 5 DE LA CALLE ANTON SANCHEZ, PALOMARES, DISTRITO DE RIMAC - LIMA - LIMA</v>
          </cell>
          <cell r="G1291">
            <v>93156.25000000003</v>
          </cell>
          <cell r="H1291">
            <v>0.7355132225289003</v>
          </cell>
          <cell r="I1291" t="str">
            <v>NO</v>
          </cell>
          <cell r="J1291" t="str">
            <v>NO</v>
          </cell>
          <cell r="K1291" t="str">
            <v>CULMINADA</v>
          </cell>
          <cell r="L1291">
            <v>93156.25000000003</v>
          </cell>
          <cell r="M1291" t="str">
            <v>PIP Culminado en dic. 2014 según INFOBRAS.</v>
          </cell>
          <cell r="N1291">
            <v>0</v>
          </cell>
        </row>
        <row r="1292">
          <cell r="E1292">
            <v>286712</v>
          </cell>
          <cell r="F1292" t="str">
            <v>CREACION DE MUROS DE CONTENCION Y VEREDAS EN LA CALLE MIRAMAR 1 ESTE, CENTRO POBLADO PAMPA LIBRE, DISTRITO DE CHANCAY - HUARAL - LIMA</v>
          </cell>
          <cell r="G1292">
            <v>92077.37000000002</v>
          </cell>
          <cell r="H1292">
            <v>0.652619539660207</v>
          </cell>
          <cell r="I1292" t="str">
            <v>NO</v>
          </cell>
          <cell r="J1292" t="str">
            <v>SI</v>
          </cell>
          <cell r="K1292" t="str">
            <v>POR LIQUIDAR</v>
          </cell>
          <cell r="L1292">
            <v>92077.37000000002</v>
          </cell>
          <cell r="M1292" t="str">
            <v>Por liquidar, en Convenio con Trabaja Perú. PIP tiene pagos pendientes.</v>
          </cell>
          <cell r="N1292">
            <v>0</v>
          </cell>
        </row>
        <row r="1293">
          <cell r="E1293">
            <v>328174</v>
          </cell>
          <cell r="F1293" t="str">
            <v>MEJORAMIENTO DEL SERVICIO DE ATENCION A LA CIUDADANIA EN EL PALACIO MUNICIPAL Y CENTRO CIVICO, DISTRITO DE COMAS - LIMA - LIMA</v>
          </cell>
          <cell r="G1293">
            <v>89157.90000000002</v>
          </cell>
          <cell r="H1293">
            <v>0.8726307326109676</v>
          </cell>
          <cell r="I1293" t="str">
            <v>NO</v>
          </cell>
          <cell r="J1293">
            <v>0</v>
          </cell>
          <cell r="K1293">
            <v>0</v>
          </cell>
          <cell r="L1293">
            <v>96141.84999999998</v>
          </cell>
          <cell r="M1293">
            <v>0</v>
          </cell>
          <cell r="N1293">
            <v>0</v>
          </cell>
        </row>
        <row r="1294">
          <cell r="E1294">
            <v>236591</v>
          </cell>
          <cell r="F1294" t="str">
            <v> MEJORAMIENTO DE LOS SERVICIOS CULTURALES Y ARTISTICOS EN LAS CASAS DE LA JUVENTUD CON LA PARTICIPACION DE  LAS ORGANIZACIONES JUVENILES DE BIGOTE DE GATO, PAZOS, RED JOVEN SUR Y TALENTO CALLEJERO EN LOS TERRITORIOS 1, 3, 4 Y 6, DISTRITO DE VILLA EL SALVADOR - LIMA - LIMA</v>
          </cell>
          <cell r="G1294">
            <v>89157.04000000001</v>
          </cell>
          <cell r="H1294">
            <v>0.52235699042984</v>
          </cell>
          <cell r="I1294" t="str">
            <v>NO</v>
          </cell>
          <cell r="J1294" t="str">
            <v>SI</v>
          </cell>
          <cell r="K1294" t="str">
            <v>CON E.T.</v>
          </cell>
          <cell r="L1294">
            <v>0</v>
          </cell>
          <cell r="M1294" t="str">
            <v>Con E.T. aprobado.</v>
          </cell>
          <cell r="N1294">
            <v>1</v>
          </cell>
        </row>
        <row r="1295">
          <cell r="E1295">
            <v>295667</v>
          </cell>
          <cell r="F1295" t="str">
            <v>MEJORAMIENTO DE LA BERMA CENTRAL DE LA AV. CENTRAL, TRAMO AV. PROCERES DE HUANDOY HASTA AV. ROMULO BETANCOURT EN LA URB SAN ROQUE, DISTRITO DE LOS OLIVOS - LIMA - LIMA</v>
          </cell>
          <cell r="G1295">
            <v>88816.76000000001</v>
          </cell>
          <cell r="H1295">
            <v>0.837858044523337</v>
          </cell>
          <cell r="I1295" t="str">
            <v>NO</v>
          </cell>
          <cell r="J1295">
            <v>0</v>
          </cell>
          <cell r="K1295">
            <v>0</v>
          </cell>
          <cell r="L1295">
            <v>88816.76000000001</v>
          </cell>
          <cell r="M1295">
            <v>0</v>
          </cell>
          <cell r="N1295">
            <v>0</v>
          </cell>
        </row>
        <row r="1296">
          <cell r="E1296">
            <v>290436</v>
          </cell>
          <cell r="F1296" t="str">
            <v>CREACION DE MUROS DE CONTENCION EN EL PASAJE 21 DEL A.H. 5 DE MARZO, EN EL EJE ZONAL TUPAC AMARU, DISTRITO DE INDEPENDENCIA - LIMA - LIMA</v>
          </cell>
          <cell r="G1296">
            <v>84047.73999999999</v>
          </cell>
          <cell r="H1296">
            <v>0.7262416739646421</v>
          </cell>
          <cell r="I1296" t="str">
            <v>NO</v>
          </cell>
          <cell r="J1296" t="str">
            <v>NO</v>
          </cell>
          <cell r="K1296" t="str">
            <v>CULMINADA</v>
          </cell>
          <cell r="L1296">
            <v>84047.73999999999</v>
          </cell>
          <cell r="M1296" t="str">
            <v>Culminada en octubre 2015 según INFOBRAS.</v>
          </cell>
          <cell r="N1296">
            <v>0</v>
          </cell>
        </row>
        <row r="1297">
          <cell r="E1297">
            <v>205442</v>
          </cell>
          <cell r="F1297" t="str">
            <v>MEJORAMIENTO DEL CENTRO EDUCATIVO INICIAL  346  LAS PALMERAS DE LA URB. PALMERAS, DISTRITO DE LOS OLIVOS - LIMA - LIMA</v>
          </cell>
          <cell r="G1297">
            <v>83498.37</v>
          </cell>
          <cell r="H1297">
            <v>0.8939656461797438</v>
          </cell>
          <cell r="I1297" t="str">
            <v>NO</v>
          </cell>
          <cell r="J1297">
            <v>0</v>
          </cell>
          <cell r="K1297">
            <v>0</v>
          </cell>
          <cell r="L1297">
            <v>0</v>
          </cell>
          <cell r="M1297">
            <v>0</v>
          </cell>
          <cell r="N1297">
            <v>0</v>
          </cell>
        </row>
        <row r="1298">
          <cell r="E1298">
            <v>204962</v>
          </cell>
          <cell r="F1298" t="str">
            <v>INSTALACION DE PROGRAMA MUNICIPAL PARA FORMAR MICROEMPRESARIOS RURALES DEL DISTRITO DE BARRANCA, PROVINCIA DE BARRANCA - LIMA</v>
          </cell>
          <cell r="G1298">
            <v>80537.39000000001</v>
          </cell>
          <cell r="H1298">
            <v>0.8947223660130719</v>
          </cell>
          <cell r="I1298" t="str">
            <v>NO</v>
          </cell>
          <cell r="J1298" t="str">
            <v>SI</v>
          </cell>
          <cell r="K1298" t="str">
            <v>EN EJECUCION</v>
          </cell>
          <cell r="L1298">
            <v>0</v>
          </cell>
          <cell r="M1298" t="str">
            <v>AVANCE FISICO DE EJECUCIÓN 97.5%</v>
          </cell>
          <cell r="N1298">
            <v>1</v>
          </cell>
        </row>
        <row r="1299">
          <cell r="E1299">
            <v>245567</v>
          </cell>
          <cell r="F1299" t="str">
            <v>MEJORAMIENTO DEL SISTEMA DE AGUA POTABLE DEL ASENTAMIENTO HUMANO ESTRELLA DE LA MAÑANA I ETAPA, DISTRITO DE CHANCAY - HUARAL - LIMA</v>
          </cell>
          <cell r="G1299">
            <v>80406.37</v>
          </cell>
          <cell r="H1299">
            <v>0.6774443339703036</v>
          </cell>
          <cell r="I1299" t="str">
            <v>NO</v>
          </cell>
          <cell r="J1299" t="str">
            <v>NO</v>
          </cell>
          <cell r="K1299" t="str">
            <v>POR LIQUIDAR</v>
          </cell>
          <cell r="L1299">
            <v>-68593.63</v>
          </cell>
          <cell r="M1299">
            <v>0</v>
          </cell>
          <cell r="N1299">
            <v>0</v>
          </cell>
        </row>
        <row r="1300">
          <cell r="E1300">
            <v>305254</v>
          </cell>
          <cell r="F1300" t="str">
            <v>AMPLIACION DE LA RED DE ALCANTARILLADO EN EL SECTOR FUNDO SAN MARTIN Y EL SECTOR 8 DE DICIEMBRE, DISTRITO DE QUILMANA - CANETE - LIMA</v>
          </cell>
          <cell r="G1300">
            <v>78696.80999999997</v>
          </cell>
          <cell r="H1300">
            <v>0.7374219165560425</v>
          </cell>
          <cell r="I1300" t="str">
            <v>NO</v>
          </cell>
          <cell r="J1300" t="str">
            <v>NO</v>
          </cell>
          <cell r="K1300" t="str">
            <v>CULMINADA</v>
          </cell>
          <cell r="L1300">
            <v>78696.80999999997</v>
          </cell>
          <cell r="M1300" t="str">
            <v>UE MD Quilmana, culminado el mes de setiembre 2015 según INFOBRAS.</v>
          </cell>
          <cell r="N1300">
            <v>0</v>
          </cell>
        </row>
        <row r="1301">
          <cell r="E1301">
            <v>311651</v>
          </cell>
          <cell r="F1301" t="str">
            <v>INSTALACION DE MURO DE CONTENCION EN LA LOSA DEPORTIVA DEL AREA DE RECREACION PUBLICA N° 1 DE LA ASOCIACION DE VIVIENDA PRODUCTIVA LA ARBOLEDA, DISTRITO DE SANTA ROSA - LIMA - LIMA</v>
          </cell>
          <cell r="G1301">
            <v>76553.57999999999</v>
          </cell>
          <cell r="H1301">
            <v>0.7366719951259595</v>
          </cell>
          <cell r="I1301">
            <v>0</v>
          </cell>
          <cell r="J1301">
            <v>0</v>
          </cell>
          <cell r="K1301">
            <v>0</v>
          </cell>
          <cell r="L1301">
            <v>0</v>
          </cell>
          <cell r="M1301">
            <v>0</v>
          </cell>
          <cell r="N1301">
            <v>0</v>
          </cell>
        </row>
        <row r="1302">
          <cell r="E1302">
            <v>337618</v>
          </cell>
          <cell r="F1302" t="str">
            <v>MEJORAMIENTO Y EQUIPAMIENTO CON EQUIPOS MULTIMEDIA EN LAS INSTITUCIONES EDUCATIVAS PUBLICAS DEL DISTRITO DE SAN VICENTE, PROVINCIA DE CAÑETE - LIMA</v>
          </cell>
          <cell r="G1302">
            <v>72696.63</v>
          </cell>
          <cell r="H1302">
            <v>0.5151844985228113</v>
          </cell>
          <cell r="I1302" t="str">
            <v>NO</v>
          </cell>
          <cell r="J1302">
            <v>0</v>
          </cell>
          <cell r="K1302">
            <v>0</v>
          </cell>
          <cell r="L1302">
            <v>72696.63</v>
          </cell>
          <cell r="M1302" t="str">
            <v>NO INFORMACION INFOBRAS</v>
          </cell>
          <cell r="N1302">
            <v>0</v>
          </cell>
        </row>
        <row r="1303">
          <cell r="E1303">
            <v>229051</v>
          </cell>
          <cell r="F1303" t="str">
            <v>INSTALACION DE SERVICIO DE PROTECCION EN EL PASAJE BELLAVISTA DEL COMITE VECINAL N° 65, 3RA ZONA DE COLLIQUE - ZONAL 12, DISTRITO DE COMAS - LIMA - LIMA</v>
          </cell>
          <cell r="G1303">
            <v>70785.26999999999</v>
          </cell>
          <cell r="H1303">
            <v>0.7061829603370302</v>
          </cell>
          <cell r="I1303" t="str">
            <v>NO</v>
          </cell>
          <cell r="J1303" t="str">
            <v>NO</v>
          </cell>
          <cell r="K1303" t="str">
            <v>CULMINADA</v>
          </cell>
          <cell r="L1303">
            <v>70785.26999999999</v>
          </cell>
          <cell r="M1303" t="str">
            <v>Culminada en abril 2015 según INFOBRAS.</v>
          </cell>
          <cell r="N1303">
            <v>0</v>
          </cell>
        </row>
        <row r="1304">
          <cell r="E1304">
            <v>252486</v>
          </cell>
          <cell r="F1304" t="str">
            <v>CREACION DE MURO DE CONTENCION EN LA ENTRADA DEL AA.HH. CERRO CANDELA, DISTRITO DE IMPERIAL - CANETE - LIMA</v>
          </cell>
          <cell r="G1304">
            <v>65920.23999999999</v>
          </cell>
          <cell r="H1304">
            <v>0.8942658893954655</v>
          </cell>
          <cell r="I1304" t="str">
            <v>NO</v>
          </cell>
          <cell r="J1304" t="str">
            <v>SI</v>
          </cell>
          <cell r="K1304" t="str">
            <v>EN EJECUCION</v>
          </cell>
          <cell r="L1304">
            <v>65920.23999999999</v>
          </cell>
          <cell r="M1304" t="str">
            <v>En ejecución, con avance físico de 97.36% al mes de Octubre 2015. UE MD Imperial</v>
          </cell>
          <cell r="N1304">
            <v>1</v>
          </cell>
        </row>
        <row r="1305">
          <cell r="E1305">
            <v>275904</v>
          </cell>
          <cell r="F1305" t="str">
            <v>CREACION DE CENTRO COMUNAL COMERCIAL EN LA LOCALIDAD DE MALA, DISTRITO DE MALA - CAÑETE - LIMA</v>
          </cell>
          <cell r="G1305">
            <v>65546.10999999999</v>
          </cell>
          <cell r="H1305">
            <v>0.8256614035539417</v>
          </cell>
          <cell r="I1305" t="str">
            <v>NO</v>
          </cell>
          <cell r="J1305" t="str">
            <v>SI</v>
          </cell>
          <cell r="K1305" t="str">
            <v>EN EJECUCION</v>
          </cell>
          <cell r="L1305">
            <v>65546.10999999999</v>
          </cell>
          <cell r="M1305" t="str">
            <v>En ejecución, con avance físico de 83.51% al mes de dic. 2015. UE MD Mala</v>
          </cell>
          <cell r="N1305">
            <v>1</v>
          </cell>
        </row>
        <row r="1306">
          <cell r="E1306">
            <v>282220</v>
          </cell>
          <cell r="F1306" t="str">
            <v>CREACION DE LA PLAZA DE APURI DEL DISTRITO DE VIÑAC, PROVINCIA DE YAUYOS - LIMA</v>
          </cell>
          <cell r="G1306">
            <v>65374.919999999984</v>
          </cell>
          <cell r="H1306">
            <v>0.8132145142857143</v>
          </cell>
          <cell r="I1306" t="str">
            <v>NO</v>
          </cell>
          <cell r="J1306" t="str">
            <v>SI</v>
          </cell>
          <cell r="K1306" t="str">
            <v>EN LIQUIDACION</v>
          </cell>
          <cell r="L1306">
            <v>65374.919999999984</v>
          </cell>
          <cell r="M1306" t="str">
            <v>En liquidación  (culminado en dic. 2015). UE MP Yauyos.</v>
          </cell>
          <cell r="N1306">
            <v>0</v>
          </cell>
        </row>
        <row r="1307">
          <cell r="E1307">
            <v>305323</v>
          </cell>
          <cell r="F1307" t="str">
            <v>AMPLIACION DE LA RED DE AGUA POTABLE Y ALCANTARILLADO EN EL SECTOR LOS INOCENTES, DISTRITO DE QUILMANA - CANETE - LIMA</v>
          </cell>
          <cell r="G1307">
            <v>65364.859999999986</v>
          </cell>
          <cell r="H1307">
            <v>0.7994782158299442</v>
          </cell>
          <cell r="I1307" t="str">
            <v>NO</v>
          </cell>
          <cell r="J1307" t="str">
            <v>NO</v>
          </cell>
          <cell r="K1307" t="str">
            <v>CULMINADA</v>
          </cell>
          <cell r="L1307">
            <v>65364.859999999986</v>
          </cell>
          <cell r="M1307" t="str">
            <v>UE MD Quilmana, culminado el mes de octubre 2015 según INFOBRAS.</v>
          </cell>
          <cell r="N1307">
            <v>0</v>
          </cell>
        </row>
        <row r="1308">
          <cell r="E1308">
            <v>309633</v>
          </cell>
          <cell r="F1308" t="str">
            <v>INSTALACION DE MUROS DE CONTENCION EN LAS MZ F, G, H, I Y J, DE LA AV. 1° DE MAYO DEL A.H. EL CALIZAL, DISTRITO DE CARABAYLLO - LIMA - LIMA</v>
          </cell>
          <cell r="G1308">
            <v>64745.850000000035</v>
          </cell>
          <cell r="H1308">
            <v>0.8634146208715372</v>
          </cell>
          <cell r="I1308" t="str">
            <v>NO</v>
          </cell>
          <cell r="J1308" t="str">
            <v>NO</v>
          </cell>
          <cell r="K1308" t="str">
            <v>CULMINADA</v>
          </cell>
          <cell r="L1308">
            <v>55110.850000000035</v>
          </cell>
          <cell r="M1308" t="str">
            <v>Culminado en oct. 2015 según INFOBRAS. UE MD Carabayllo.</v>
          </cell>
          <cell r="N1308">
            <v>0</v>
          </cell>
        </row>
        <row r="1309">
          <cell r="E1309">
            <v>227539</v>
          </cell>
          <cell r="F1309" t="str">
            <v>INSTALACION DE MURO DE CONTENCION EN LA MZ 17 Y MZ 22 DEL JR. JULIO C. TELLO – COMITÉ 7 - III ETAPA – AA. HH. SAN ANTONIO DE PEDREGAL ALTO - CHOSICA, DISTRITO DE LURIGANCHO - LIMA - LIMA</v>
          </cell>
          <cell r="G1309">
            <v>63200.32000000001</v>
          </cell>
          <cell r="H1309">
            <v>0.8531274810756182</v>
          </cell>
          <cell r="I1309">
            <v>0</v>
          </cell>
          <cell r="J1309">
            <v>0</v>
          </cell>
          <cell r="K1309">
            <v>0</v>
          </cell>
          <cell r="L1309">
            <v>0</v>
          </cell>
          <cell r="M1309">
            <v>0</v>
          </cell>
          <cell r="N1309">
            <v>0</v>
          </cell>
        </row>
        <row r="1310">
          <cell r="E1310">
            <v>277517</v>
          </cell>
          <cell r="F1310" t="str">
            <v>CREACION DE MURO DE CONTENCION EN EL TALUD INESTABLE DE LA CALLE ALAMEDA LOS CEDROS DE MANCHAY- ZONA 5, QUEBRADA DE MANCHAY, DISTRITO DE PACHACAMAC - LIMA - LIMA</v>
          </cell>
          <cell r="G1310">
            <v>59720.130000000005</v>
          </cell>
          <cell r="H1310">
            <v>0.789956739342227</v>
          </cell>
          <cell r="I1310">
            <v>0</v>
          </cell>
          <cell r="J1310">
            <v>0</v>
          </cell>
          <cell r="K1310">
            <v>0</v>
          </cell>
          <cell r="L1310">
            <v>0</v>
          </cell>
          <cell r="M1310">
            <v>0</v>
          </cell>
          <cell r="N1310">
            <v>0</v>
          </cell>
        </row>
        <row r="1311">
          <cell r="E1311">
            <v>315963</v>
          </cell>
          <cell r="F1311" t="str">
            <v>MEJORAMIENTO DE VÍAS DE ACCESO VEHICULAR EN LAS CALLES 5, 24, 25, 26, M Y N DEL MARGEN IZQUIERDO DEL P.J. LADERAS DE CHILLÓN, I EXPLANADA, DISTRITO DE PUENTE PIEDRA - LIMA - LIMA</v>
          </cell>
          <cell r="G1311">
            <v>58594.97000000003</v>
          </cell>
          <cell r="H1311">
            <v>0.8509812190462248</v>
          </cell>
          <cell r="I1311" t="str">
            <v>NO</v>
          </cell>
          <cell r="J1311" t="str">
            <v>NO</v>
          </cell>
          <cell r="K1311" t="str">
            <v>CULMINADA</v>
          </cell>
          <cell r="L1311">
            <v>11999.97000000003</v>
          </cell>
          <cell r="M1311" t="str">
            <v>PIP Culminado en febr. 2015 según INFOBRAS. UE MD Puente Piedra</v>
          </cell>
          <cell r="N1311">
            <v>0</v>
          </cell>
        </row>
        <row r="1312">
          <cell r="E1312">
            <v>196946</v>
          </cell>
          <cell r="F1312" t="str">
            <v>CREACION DEL MURO DE CONTENCION PARA ESTABILIZACION DEL TALUD INESTABLE Y PROTECCION DE LAS REDES DE AGUA Y DESAGUE EN LA CALLE EL TRIUNFO Y CALLE REVOLUCION DEL SECTOR VILLA HERMOSA, DISTRITO DE PACHACAMAC - LIMA - LIMA</v>
          </cell>
          <cell r="G1312">
            <v>58136.609999999986</v>
          </cell>
          <cell r="H1312">
            <v>0.8003515172057473</v>
          </cell>
          <cell r="I1312">
            <v>0</v>
          </cell>
          <cell r="J1312">
            <v>0</v>
          </cell>
          <cell r="K1312">
            <v>0</v>
          </cell>
          <cell r="L1312">
            <v>0</v>
          </cell>
          <cell r="M1312">
            <v>0</v>
          </cell>
          <cell r="N1312">
            <v>0</v>
          </cell>
        </row>
        <row r="1313">
          <cell r="E1313">
            <v>314734</v>
          </cell>
          <cell r="F1313" t="str">
            <v>MEJORAMIENTO INTEGRAL DEL PARQUE ALFA N 1 EN EL A.H. LOS ROSALES DE PRO, DISTRITO DE LOS OLIVOS - LIMA - LIMA</v>
          </cell>
          <cell r="G1313">
            <v>56874.82000000001</v>
          </cell>
          <cell r="H1313">
            <v>0.7739383545132401</v>
          </cell>
          <cell r="I1313" t="str">
            <v>NO</v>
          </cell>
          <cell r="J1313">
            <v>0</v>
          </cell>
          <cell r="K1313">
            <v>0</v>
          </cell>
          <cell r="L1313">
            <v>0</v>
          </cell>
          <cell r="M1313">
            <v>0</v>
          </cell>
          <cell r="N1313">
            <v>0</v>
          </cell>
        </row>
        <row r="1314">
          <cell r="E1314">
            <v>318749</v>
          </cell>
          <cell r="F1314" t="str">
            <v>CREACION DE LA PLAZA DE ARMAS EN LA LOCALIDAD SANTA CRUZ DE LA HUACA, DISTRITO DE MALA - CANETE - LIMA</v>
          </cell>
          <cell r="G1314">
            <v>56541.32000000001</v>
          </cell>
          <cell r="H1314">
            <v>0.8472327730197868</v>
          </cell>
          <cell r="I1314" t="str">
            <v>NO</v>
          </cell>
          <cell r="J1314" t="str">
            <v>SI</v>
          </cell>
          <cell r="K1314" t="str">
            <v>EN EJECUCION</v>
          </cell>
          <cell r="L1314">
            <v>56541.32000000001</v>
          </cell>
          <cell r="M1314" t="str">
            <v>En ejecución, con avance físico de 87.08% al mes de dic. 2015. UE MD Mala</v>
          </cell>
          <cell r="N1314">
            <v>1</v>
          </cell>
        </row>
        <row r="1315">
          <cell r="E1315">
            <v>283208</v>
          </cell>
          <cell r="F1315" t="str">
            <v>INSTALACION DE MUROS 03 MUROS DE CONTENCION PARA LA REDUCCION DEL RIESGO DE DESASTRES EN LA AGRUPACION FAMILIAR PRIMAVERA, DISTRITO DE CARABAYLLO - LIMA - LIMA</v>
          </cell>
          <cell r="G1315">
            <v>56192.43000000005</v>
          </cell>
          <cell r="H1315">
            <v>0.8961653598339264</v>
          </cell>
          <cell r="I1315" t="str">
            <v>NO</v>
          </cell>
          <cell r="J1315" t="str">
            <v>NO</v>
          </cell>
          <cell r="K1315" t="str">
            <v>CULMINADA</v>
          </cell>
          <cell r="L1315">
            <v>56192.640000000014</v>
          </cell>
          <cell r="M1315" t="str">
            <v>Culminado en nov. 2014 según INFOBRAS. UE MD Carabayllo.</v>
          </cell>
          <cell r="N1315">
            <v>0</v>
          </cell>
        </row>
        <row r="1316">
          <cell r="E1316">
            <v>198002</v>
          </cell>
          <cell r="F1316" t="str">
            <v>CREACION DEL MURO DE CONTENCION PARA PROTECCION DEL TALUD INESTABLE EN AREA RECREATIVA PUBLICA PARQUE 1 Y MZ H DE LA ASOCIACION DE AA.HH. JIREH, DISTRITO DE PACHACAMAC - LIMA - LIMA</v>
          </cell>
          <cell r="G1316">
            <v>54118.899999999994</v>
          </cell>
          <cell r="H1316">
            <v>0.7800920771400012</v>
          </cell>
          <cell r="I1316">
            <v>0</v>
          </cell>
          <cell r="J1316">
            <v>0</v>
          </cell>
          <cell r="K1316">
            <v>0</v>
          </cell>
          <cell r="L1316">
            <v>0</v>
          </cell>
          <cell r="M1316">
            <v>0</v>
          </cell>
          <cell r="N1316">
            <v>0</v>
          </cell>
        </row>
        <row r="1317">
          <cell r="E1317">
            <v>198510</v>
          </cell>
          <cell r="F1317" t="str">
            <v>CREACION DE MURO DE CONTENCION EN LA AVENIDA LOS LIBERTADORES FRENTE A LA MZ G, MZ F Y MZ D DE LA AGRUPACION DE FAMILIAS HIJOS DE VILLA EL SALVADOR, SECTOR 08, DISTRITO DE VILLA EL SALVADOR - LIMA - LIMA</v>
          </cell>
          <cell r="G1317">
            <v>53811.24000000002</v>
          </cell>
          <cell r="H1317">
            <v>0.7670795653625644</v>
          </cell>
          <cell r="I1317" t="str">
            <v>NO</v>
          </cell>
          <cell r="J1317" t="str">
            <v>SI</v>
          </cell>
          <cell r="K1317" t="str">
            <v>POR LIQUIDAR</v>
          </cell>
          <cell r="L1317">
            <v>0</v>
          </cell>
          <cell r="M1317" t="str">
            <v>Culminado, se ejecutó en convenio con Trabaja Perú, por liquidar.</v>
          </cell>
          <cell r="N1317">
            <v>0</v>
          </cell>
        </row>
        <row r="1318">
          <cell r="E1318">
            <v>253747</v>
          </cell>
          <cell r="F1318" t="str">
            <v>MEJORAMIENTO DEL CANAL DEL COMITE DE REGANTES CHACARILLA 1 COMUNIDAD DE CHACARILLA, DISTRITO DE CHANCAY - HUARAL - LIMA</v>
          </cell>
          <cell r="G1318">
            <v>53106.43000000002</v>
          </cell>
          <cell r="H1318">
            <v>0.8023564520497769</v>
          </cell>
          <cell r="I1318" t="str">
            <v>NO</v>
          </cell>
          <cell r="J1318" t="str">
            <v>NO</v>
          </cell>
          <cell r="K1318" t="str">
            <v>EN LIQUIDACION</v>
          </cell>
          <cell r="L1318">
            <v>53106.43000000002</v>
          </cell>
          <cell r="M1318">
            <v>0</v>
          </cell>
          <cell r="N1318">
            <v>0</v>
          </cell>
        </row>
        <row r="1319">
          <cell r="E1319">
            <v>287799</v>
          </cell>
          <cell r="F1319" t="str">
            <v>REHABILITACION DE VEREDAS DE LAS CALLES 17, 19, 21 Y 32 DE LA URB. PRO I ETAPA, IV SECTOR, DISTRITO DE LOS OLIVOS - LIMA - LIMA</v>
          </cell>
          <cell r="G1319">
            <v>53065.369999999995</v>
          </cell>
          <cell r="H1319">
            <v>0.8573891816319191</v>
          </cell>
          <cell r="I1319" t="str">
            <v>NO</v>
          </cell>
          <cell r="J1319">
            <v>0</v>
          </cell>
          <cell r="K1319">
            <v>0</v>
          </cell>
          <cell r="L1319">
            <v>0</v>
          </cell>
          <cell r="M1319">
            <v>0</v>
          </cell>
          <cell r="N1319">
            <v>0</v>
          </cell>
        </row>
        <row r="1320">
          <cell r="E1320">
            <v>234405</v>
          </cell>
          <cell r="F1320" t="str">
            <v>  INSTALACION DE  MUROS DE CONTENCION EN LA CALLE LOS LAURELES, MZS B1, B2 Y B3 DE LA ASOCIACION DE POBLADORES MICAELA BASTIDAS ZAPALLAL, DISTRITO DE PUENTE PIEDRA - LIMA - LIMA</v>
          </cell>
          <cell r="G1320">
            <v>52982.44</v>
          </cell>
          <cell r="H1320">
            <v>0.8508277006115248</v>
          </cell>
          <cell r="I1320" t="str">
            <v>NO</v>
          </cell>
          <cell r="J1320" t="str">
            <v>NO</v>
          </cell>
          <cell r="K1320" t="str">
            <v>CULMINADA</v>
          </cell>
          <cell r="L1320">
            <v>52982.44</v>
          </cell>
          <cell r="M1320" t="str">
            <v>PIP Culminado en febr. 2015 según INFOBRAS. UE MD Puente Piedra</v>
          </cell>
          <cell r="N1320">
            <v>0</v>
          </cell>
        </row>
        <row r="1321">
          <cell r="E1321">
            <v>276332</v>
          </cell>
          <cell r="F1321" t="str">
            <v>CREACION DEL MURO DE CONTENCION EN LA AV. TUPAC AMARU EN EL GRUPO EL MIRADOR SECTOR EL VALLE ANEXO 22 JICAMARCA, DISTRITO DE SAN ANTONIO - HUAROCHIRI - LIMA</v>
          </cell>
          <cell r="G1321">
            <v>52072.42999999999</v>
          </cell>
          <cell r="H1321">
            <v>0.8242464754742964</v>
          </cell>
          <cell r="I1321" t="str">
            <v>NO</v>
          </cell>
          <cell r="J1321" t="str">
            <v>NO</v>
          </cell>
          <cell r="K1321" t="str">
            <v>LIQUIDADA</v>
          </cell>
          <cell r="L1321">
            <v>52072.42999999999</v>
          </cell>
          <cell r="M1321" t="str">
            <v>Ejecutada en convenio con Trabaja Perú.</v>
          </cell>
          <cell r="N1321">
            <v>0</v>
          </cell>
        </row>
        <row r="1322">
          <cell r="E1322">
            <v>250760</v>
          </cell>
          <cell r="F1322" t="str">
            <v>INSTALACION DEL SERVICIO DE PROTECCION DE LA INFRAESTRUCTURA VIAL  EN LA CALLE S/N Y JR. PROGRESO  MZ. 11AB DEL PUEBLO JOVEN SAN FRANCISCO DE LA TRABLADA DE LURIN SECTOR TERCERO, DISTRITO DE VILLA MARIA DEL TRIUNFO - LIMA - LIMA</v>
          </cell>
          <cell r="G1322">
            <v>51077.06</v>
          </cell>
          <cell r="H1322">
            <v>0.6488419401458297</v>
          </cell>
          <cell r="I1322" t="str">
            <v>NO</v>
          </cell>
          <cell r="J1322">
            <v>0</v>
          </cell>
          <cell r="K1322">
            <v>0</v>
          </cell>
          <cell r="L1322">
            <v>0</v>
          </cell>
          <cell r="M1322">
            <v>0</v>
          </cell>
          <cell r="N1322">
            <v>0</v>
          </cell>
        </row>
        <row r="1323">
          <cell r="E1323">
            <v>292505</v>
          </cell>
          <cell r="F1323" t="str">
            <v>CONSTRUCCION DE VEREDAS EN EL JR. FLORIAN DIAZ, DISTRITO DE HUALMAY - HUAURA - LIMA</v>
          </cell>
          <cell r="G1323">
            <v>50922.19999999998</v>
          </cell>
          <cell r="H1323">
            <v>0.8284653900758243</v>
          </cell>
          <cell r="I1323" t="str">
            <v>NO</v>
          </cell>
          <cell r="J1323" t="str">
            <v>NO</v>
          </cell>
          <cell r="K1323" t="str">
            <v>CULMINADA</v>
          </cell>
          <cell r="L1323">
            <v>50922.19999999998</v>
          </cell>
          <cell r="M1323" t="str">
            <v>PIP Culminado a julio 2014 según INFOBRAS. UE MD Hualmay</v>
          </cell>
          <cell r="N1323">
            <v>0</v>
          </cell>
        </row>
        <row r="1324">
          <cell r="E1324">
            <v>154112</v>
          </cell>
          <cell r="F1324" t="str">
            <v>CONSTRUCCION DE MURO DE CONTENCIÓN EN LA CALLE JOSE CARLOS MARIATEGUI Y CALLE 1° DE MAYO DE LA AGRUPACION FAMILIAR 11 DE MAYO, DISTRITO DE CARABAYLLO - LIMA - LIMA</v>
          </cell>
          <cell r="G1324">
            <v>48820.57000000001</v>
          </cell>
          <cell r="H1324">
            <v>0.8323537197689502</v>
          </cell>
          <cell r="I1324" t="str">
            <v>NO</v>
          </cell>
          <cell r="J1324" t="str">
            <v>NO</v>
          </cell>
          <cell r="K1324" t="str">
            <v>CULMINADA</v>
          </cell>
          <cell r="L1324">
            <v>48820.57000000001</v>
          </cell>
          <cell r="M1324" t="str">
            <v>Culminado en nov. 2014 según INFOBRAS. UE MD Carabayllo.</v>
          </cell>
          <cell r="N1324">
            <v>0</v>
          </cell>
        </row>
        <row r="1325">
          <cell r="E1325">
            <v>113249</v>
          </cell>
          <cell r="F1325" t="str">
            <v>INSTALACION DE MURO DE CONTENCION Y ESCALERA EN EL AA. HH. LOS ANGELES, DISTRITO DE CARABAYLLO - LIMA - LIMA</v>
          </cell>
          <cell r="G1325">
            <v>48382.26000000001</v>
          </cell>
          <cell r="H1325">
            <v>0.8427631189816154</v>
          </cell>
          <cell r="I1325" t="str">
            <v>NO</v>
          </cell>
          <cell r="J1325" t="str">
            <v>NO</v>
          </cell>
          <cell r="K1325" t="str">
            <v>CULMINADA</v>
          </cell>
          <cell r="L1325">
            <v>48382.26000000001</v>
          </cell>
          <cell r="M1325" t="str">
            <v>Culminado en nov. 2014 según INFOBRAS. UE MD Carabayllo.</v>
          </cell>
          <cell r="N1325">
            <v>0</v>
          </cell>
        </row>
        <row r="1326">
          <cell r="E1326">
            <v>149184</v>
          </cell>
          <cell r="F1326" t="str">
            <v>MEJORAMIENTO DEL AREA RECREATIVA EL TUMI DE LA URBANIZACION TUNGASUCA - II ETAPA, DISTRITO DE CARABAYLLO - LIMA - LIMA</v>
          </cell>
          <cell r="G1326">
            <v>46933</v>
          </cell>
          <cell r="H1326">
            <v>0.8747859050543508</v>
          </cell>
          <cell r="I1326" t="str">
            <v>NO</v>
          </cell>
          <cell r="J1326" t="str">
            <v>NO</v>
          </cell>
          <cell r="K1326" t="str">
            <v>CULMINADA</v>
          </cell>
          <cell r="L1326">
            <v>46933</v>
          </cell>
          <cell r="M1326" t="str">
            <v>Culminado en set. 2014 según INFOBRAS. UE MD Carabayllo.</v>
          </cell>
          <cell r="N1326">
            <v>0</v>
          </cell>
        </row>
        <row r="1327">
          <cell r="E1327">
            <v>284784</v>
          </cell>
          <cell r="F1327" t="str">
            <v>CONSTRUCCION DE INFRAESTRUCTURA VIAL Y PEATONAL EN LOS PASAJES DOMINGO COLOMA, HUALMAY 1 Y 2, SANTA ROSA Y LAS FLORES, DISTRITO DE HUALMAY - HUAURA - LIMA</v>
          </cell>
          <cell r="G1327">
            <v>46686.5</v>
          </cell>
          <cell r="H1327">
            <v>0.6192545073963556</v>
          </cell>
          <cell r="I1327" t="str">
            <v>NO</v>
          </cell>
          <cell r="J1327" t="str">
            <v>SI</v>
          </cell>
          <cell r="K1327" t="str">
            <v>CULMINADA</v>
          </cell>
          <cell r="L1327">
            <v>46686.5</v>
          </cell>
          <cell r="M1327" t="str">
            <v>PIP Culminado, ejecutado por etapas: I Etapa culminado el mes de marzo 2014.   II Etapa culminado el mes de agosto 2015, según INFOBRAS. Se tienen pagos pendientes. UE MD Hualmay</v>
          </cell>
          <cell r="N1327">
            <v>0</v>
          </cell>
        </row>
        <row r="1328">
          <cell r="E1328">
            <v>313795</v>
          </cell>
          <cell r="F1328" t="str">
            <v>CREACION DE MURO DE CONTENCION PARA LA PROTECCION DE LAS REDES DE AGUA Y DESAGUE EN LA CALLE VIRGEN DEL CARMEN - TRAMO 1 - ANEXO BUENA VISTA, DISTRITO DE MALA - CANETE - LIMA</v>
          </cell>
          <cell r="G1328">
            <v>46365.67000000001</v>
          </cell>
          <cell r="H1328">
            <v>0.7612845788050439</v>
          </cell>
          <cell r="I1328" t="str">
            <v>NO</v>
          </cell>
          <cell r="J1328" t="str">
            <v>NO</v>
          </cell>
          <cell r="K1328" t="str">
            <v>CULMINADA</v>
          </cell>
          <cell r="L1328">
            <v>46365.67000000001</v>
          </cell>
          <cell r="M1328" t="str">
            <v>UE MD Mala, culminado el mes de noviembre 2015 según INFOBRAS.</v>
          </cell>
          <cell r="N1328">
            <v>0</v>
          </cell>
        </row>
        <row r="1329">
          <cell r="E1329">
            <v>329456</v>
          </cell>
          <cell r="F1329" t="str">
            <v>MEJORAMIENTO DE LA IGLESIA NUESTRA SEÑORA DE LA ASUNCION DE CHILCA, DISTRITO DE CHILCA - CANETE - LIMA</v>
          </cell>
          <cell r="G1329">
            <v>45865.81</v>
          </cell>
          <cell r="H1329">
            <v>0.8387167147894108</v>
          </cell>
          <cell r="I1329" t="str">
            <v>NO</v>
          </cell>
          <cell r="J1329" t="str">
            <v>NO</v>
          </cell>
          <cell r="K1329" t="str">
            <v>CULMINADA</v>
          </cell>
          <cell r="L1329">
            <v>45865.81</v>
          </cell>
          <cell r="M1329" t="str">
            <v>UE MD Chilca, culminado el mes de setiembre 2015 según INFOBRAS.</v>
          </cell>
          <cell r="N1329">
            <v>0</v>
          </cell>
        </row>
        <row r="1330">
          <cell r="E1330">
            <v>150073</v>
          </cell>
          <cell r="F1330" t="str">
            <v>CONSTRUCCION DE MURO DE CONTENCIÓN EN EL PARQUE DE LA MZ 5H DEL COMITÉ VECINAL N°71, DISTRITO DE CARABAYLLO - LIMA - LIMA</v>
          </cell>
          <cell r="G1330">
            <v>45780.119999999995</v>
          </cell>
          <cell r="H1330">
            <v>0.8475526520557578</v>
          </cell>
          <cell r="I1330" t="str">
            <v>NO</v>
          </cell>
          <cell r="J1330" t="str">
            <v>NO</v>
          </cell>
          <cell r="K1330" t="str">
            <v>CULMINADA</v>
          </cell>
          <cell r="L1330">
            <v>45780.119999999995</v>
          </cell>
          <cell r="M1330" t="str">
            <v>Culminado en agosto 2013 según INFOBRAS. UE MD Carabayllo.</v>
          </cell>
          <cell r="N1330">
            <v>0</v>
          </cell>
        </row>
        <row r="1331">
          <cell r="E1331">
            <v>311567</v>
          </cell>
          <cell r="F1331" t="str">
            <v>INSTALACION DE MURO DE CONTENCION EN LA CALLE RIMAC MZS V13, V14 Y V15 DEL SECTOR CUATRO DE LA ASOCIACION PRO VIVIENDA PROFAM PERU EN EL, DISTRITO DE SANTA ROSA - LIMA - LIMA</v>
          </cell>
          <cell r="G1331">
            <v>45033.42999999999</v>
          </cell>
          <cell r="H1331">
            <v>0.7669247344306273</v>
          </cell>
          <cell r="I1331">
            <v>0</v>
          </cell>
          <cell r="J1331">
            <v>0</v>
          </cell>
          <cell r="K1331">
            <v>0</v>
          </cell>
          <cell r="L1331">
            <v>0</v>
          </cell>
          <cell r="M1331">
            <v>0</v>
          </cell>
          <cell r="N1331">
            <v>0</v>
          </cell>
        </row>
        <row r="1332">
          <cell r="E1332">
            <v>193871</v>
          </cell>
          <cell r="F1332" t="str">
            <v>INSTALACION DE SERVICIO DE PROTECCION EN LA CALLE JOSE DE SAN MARTIN Y AV. SAN PEDRO DE CHOQUE DEL A.H. SAN PEDRO DE CHOQUE, DISTRITO DE PUENTE PIEDRA - LIMA - LIMA</v>
          </cell>
          <cell r="G1332">
            <v>44917.01999999999</v>
          </cell>
          <cell r="H1332">
            <v>0.8248814099089</v>
          </cell>
          <cell r="I1332" t="str">
            <v>NO</v>
          </cell>
          <cell r="J1332">
            <v>0</v>
          </cell>
          <cell r="K1332">
            <v>0</v>
          </cell>
          <cell r="L1332">
            <v>0</v>
          </cell>
          <cell r="M1332">
            <v>0</v>
          </cell>
          <cell r="N1332">
            <v>0</v>
          </cell>
        </row>
        <row r="1333">
          <cell r="E1333">
            <v>204466</v>
          </cell>
          <cell r="F1333" t="str">
            <v>MEJORAMIENTO Y CONSTRUCCION DE MURO DE CONTENCION ASOCIACION DE VIVIENDA LUIS BUENO - CALLE LOS ROSALES, DISTRITO DE SAN ANTONIO - HUAROCHIRI - LIMA</v>
          </cell>
          <cell r="G1333">
            <v>43689.03</v>
          </cell>
          <cell r="H1333">
            <v>0.7776979087162266</v>
          </cell>
          <cell r="I1333" t="str">
            <v>NO</v>
          </cell>
          <cell r="J1333" t="str">
            <v>NO</v>
          </cell>
          <cell r="K1333" t="str">
            <v>LIQUIDADA</v>
          </cell>
          <cell r="L1333">
            <v>43689.03</v>
          </cell>
          <cell r="M1333" t="str">
            <v>Ejecutada en convenio con Trabaja Perú.</v>
          </cell>
          <cell r="N1333">
            <v>0</v>
          </cell>
        </row>
        <row r="1334">
          <cell r="E1334">
            <v>324040</v>
          </cell>
          <cell r="F1334" t="str">
            <v>CREACION DE MURO DE CONTENCION EN EL ASENTAMIENTO HUMANO 03 DE OCTUBRE, DISTRITO DE LURIGANCHO - LIMA - LIMA</v>
          </cell>
          <cell r="G1334">
            <v>43022.59</v>
          </cell>
          <cell r="H1334">
            <v>0.8064154433559656</v>
          </cell>
          <cell r="I1334">
            <v>0</v>
          </cell>
          <cell r="J1334">
            <v>0</v>
          </cell>
          <cell r="K1334">
            <v>0</v>
          </cell>
          <cell r="L1334">
            <v>0</v>
          </cell>
          <cell r="M1334">
            <v>0</v>
          </cell>
          <cell r="N1334">
            <v>0</v>
          </cell>
        </row>
        <row r="1335">
          <cell r="E1335">
            <v>300057</v>
          </cell>
          <cell r="F1335" t="str">
            <v>INSTALACION DE CANCHA  DE GRASS SINTETICO EN EL AA. HH. PARAISO DE CAJAMARQUILLA, DISTRITO DE LURIGANCHO - LIMA - LIMA</v>
          </cell>
          <cell r="G1335">
            <v>42971.34</v>
          </cell>
          <cell r="H1335">
            <v>0.747936658698108</v>
          </cell>
          <cell r="I1335">
            <v>0</v>
          </cell>
          <cell r="J1335">
            <v>0</v>
          </cell>
          <cell r="K1335">
            <v>0</v>
          </cell>
          <cell r="L1335">
            <v>0</v>
          </cell>
          <cell r="M1335">
            <v>0</v>
          </cell>
          <cell r="N1335">
            <v>0</v>
          </cell>
        </row>
        <row r="1336">
          <cell r="E1336">
            <v>298659</v>
          </cell>
          <cell r="F1336" t="str">
            <v>MEJORAMIENTO DEL SERVICIO EDUCATIVO MEDIANTE LA APLICACION DE TECNOLOGIAS DE LA INFORMACION Y COMUNICACION DE LAS I.E. DEL NIVEL PRIMARIA N 20340 INMACULADO CORAZON DE MARIA - TAMBO BLANCO, N 21013 CORONEL JUAN VALER SANDOVAL - LOS PINOS, N 21347 JULIA RITA CARREÑO - SANTA MARIA, N 20862 - LA TABLADA, N 21007 FELIX B. CARDENAS - CRUZ BLANCA, DISTRITO DE SANTA MARIA - HUAURA - LIMA</v>
          </cell>
          <cell r="G1336">
            <v>42759.59999999998</v>
          </cell>
          <cell r="H1336">
            <v>0.7560181515976796</v>
          </cell>
          <cell r="I1336" t="str">
            <v>NO</v>
          </cell>
          <cell r="J1336" t="str">
            <v>NO</v>
          </cell>
          <cell r="K1336" t="str">
            <v>CULMINADA</v>
          </cell>
          <cell r="L1336">
            <v>42759.59999999998</v>
          </cell>
          <cell r="M1336" t="str">
            <v>PIP Culminado a julio 2015 según INFOBRAS. UE MD Santa María.</v>
          </cell>
          <cell r="N1336">
            <v>0</v>
          </cell>
        </row>
        <row r="1337">
          <cell r="E1337">
            <v>286767</v>
          </cell>
          <cell r="F1337" t="str">
            <v>CREACION DE VEREDAS PEATONALES EN LA CALLE PRINCIPAL, CENTRO POBLADO PAMPA LIBRE, DISTRITO DE CHANCAY - HUARAL - LIMA</v>
          </cell>
          <cell r="G1337">
            <v>42202.419999999984</v>
          </cell>
          <cell r="H1337">
            <v>0.7410688763309724</v>
          </cell>
          <cell r="I1337" t="str">
            <v>NO</v>
          </cell>
          <cell r="J1337" t="str">
            <v>SI</v>
          </cell>
          <cell r="K1337" t="str">
            <v>POR LIQUIDAR</v>
          </cell>
          <cell r="L1337">
            <v>42202.419999999984</v>
          </cell>
          <cell r="M1337" t="str">
            <v>Por liquidar, PIP tiene pagos pendientes.</v>
          </cell>
          <cell r="N1337">
            <v>0</v>
          </cell>
        </row>
        <row r="1338">
          <cell r="E1338">
            <v>206958</v>
          </cell>
          <cell r="F1338" t="str">
            <v>INSTALACION DE RESERVORIO DE AGUA EN EL ASENTAMIENTO HUMANO SANTO DOMINGO LURIGANCHO, DISTRITO DE LURIGANCHO - LIMA - LIMA</v>
          </cell>
          <cell r="G1338">
            <v>41593.880000000005</v>
          </cell>
          <cell r="H1338">
            <v>0.7061852444015462</v>
          </cell>
          <cell r="I1338">
            <v>0</v>
          </cell>
          <cell r="J1338">
            <v>0</v>
          </cell>
          <cell r="K1338">
            <v>0</v>
          </cell>
          <cell r="L1338">
            <v>0</v>
          </cell>
          <cell r="M1338">
            <v>0</v>
          </cell>
          <cell r="N1338">
            <v>0</v>
          </cell>
        </row>
        <row r="1339">
          <cell r="E1339">
            <v>155749</v>
          </cell>
          <cell r="F1339" t="str">
            <v>  CONSTRUCCION DE MURO DE CONTENCION EN EL PJE LAS ORQUIDEAS, LOS MELOCOTONES, LA FLORIDA, AMAPOLAS Y ENTRE EL PJE LAS MORAS Y LAS ORQUIDEAS EN EL AA.HH VALLE CRUZ DE MAYO, EJE ZONAL TAHUANTINSUYO, DISTRITO DE INDEPENDENCIA - LIMA - LIMA</v>
          </cell>
          <cell r="G1339">
            <v>40370.97</v>
          </cell>
          <cell r="H1339">
            <v>0.835106114446759</v>
          </cell>
          <cell r="I1339" t="str">
            <v>NO</v>
          </cell>
          <cell r="J1339" t="str">
            <v>NO</v>
          </cell>
          <cell r="K1339" t="str">
            <v>CULMINADA</v>
          </cell>
          <cell r="L1339">
            <v>40370.97</v>
          </cell>
          <cell r="M1339" t="str">
            <v>Culminada en diciembre 2014 según INFOBRAS.</v>
          </cell>
          <cell r="N1339">
            <v>0</v>
          </cell>
        </row>
        <row r="1340">
          <cell r="E1340">
            <v>286753</v>
          </cell>
          <cell r="F1340" t="str">
            <v>CREACION DE LAS CONDICIONES DE TRANSITABILIDAD PEATONAL EN LA CALLE SAN MARTIN, CENTRO POBLADO PAMPA LIBRE, DISTRITO DE CHANCAY - HUARAL - LIMA</v>
          </cell>
          <cell r="G1340">
            <v>40348.770000000004</v>
          </cell>
          <cell r="H1340">
            <v>0.7037111257697596</v>
          </cell>
          <cell r="I1340" t="str">
            <v>NO</v>
          </cell>
          <cell r="J1340" t="str">
            <v>SI</v>
          </cell>
          <cell r="K1340" t="str">
            <v>POR LIQUIDAR</v>
          </cell>
          <cell r="L1340">
            <v>40348.770000000004</v>
          </cell>
          <cell r="M1340" t="str">
            <v>Por liquidar, PIP tiene pagos pendientes.</v>
          </cell>
          <cell r="N1340">
            <v>0</v>
          </cell>
        </row>
        <row r="1341">
          <cell r="E1341">
            <v>164356</v>
          </cell>
          <cell r="F1341" t="str">
            <v>CONSTRUCCION DE MUROS DE CONTENCION EN EL PSJE R DEL LT12 AL 15 Y CALLE R-2 DEL LT17 AL 22 EN LA MZ R DEL A.H. PILOTO MUNICIPAL LADERAS DE CHILLON PRIMERA EXPLANADA, DISTRITO DE PUENTE PIEDRA - LIMA - LIMA</v>
          </cell>
          <cell r="G1341">
            <v>39161.72</v>
          </cell>
          <cell r="H1341">
            <v>0.7902907825815763</v>
          </cell>
          <cell r="I1341" t="str">
            <v>NO</v>
          </cell>
          <cell r="J1341">
            <v>0</v>
          </cell>
          <cell r="K1341">
            <v>0</v>
          </cell>
          <cell r="L1341">
            <v>0</v>
          </cell>
          <cell r="M1341">
            <v>0</v>
          </cell>
          <cell r="N1341">
            <v>0</v>
          </cell>
        </row>
        <row r="1342">
          <cell r="E1342">
            <v>204505</v>
          </cell>
          <cell r="F1342" t="str">
            <v>MEJORAMIENTO Y CONSTRUCCION DE MURO DE CONTENCION ASOCIACION DE VIVIENDA LUIS BUENO - CALLE LOS CLAVELES, DISTRITO DE SAN ANTONIO - HUAROCHIRI - LIMA</v>
          </cell>
          <cell r="G1342">
            <v>39079.20999999999</v>
          </cell>
          <cell r="H1342">
            <v>0.810556271935778</v>
          </cell>
          <cell r="I1342" t="str">
            <v>NO</v>
          </cell>
          <cell r="J1342" t="str">
            <v>NO</v>
          </cell>
          <cell r="K1342" t="str">
            <v>LIQUIDADA</v>
          </cell>
          <cell r="L1342">
            <v>39079.20999999999</v>
          </cell>
          <cell r="M1342" t="str">
            <v>Ejecutada en convenio con Trabaja Perú.</v>
          </cell>
          <cell r="N1342">
            <v>0</v>
          </cell>
        </row>
        <row r="1343">
          <cell r="E1343">
            <v>134871</v>
          </cell>
          <cell r="F1343" t="str">
            <v>CONSTRUCCION DE VEREDAS, HABILITACION DE AREAS VERDES Y ESTACIONAMIENTO JR. TULIPANES, JR. SIMON BOLIVAR Y JR. BUSTAMANTE RIVERO I, II, III SECTOR PP. JJ. EL PROGRESO, DISTRITO DE CARABAYLLO - LIMA - LIMA</v>
          </cell>
          <cell r="G1343">
            <v>39069.69999999998</v>
          </cell>
          <cell r="H1343">
            <v>0.8700695297970735</v>
          </cell>
          <cell r="I1343" t="str">
            <v>NO</v>
          </cell>
          <cell r="J1343" t="str">
            <v>NO</v>
          </cell>
          <cell r="K1343" t="str">
            <v>CULMINADA</v>
          </cell>
          <cell r="L1343">
            <v>39069.69999999998</v>
          </cell>
          <cell r="M1343" t="str">
            <v>Culminado. UE MD Carabayllo.</v>
          </cell>
          <cell r="N1343">
            <v>0</v>
          </cell>
        </row>
        <row r="1344">
          <cell r="E1344">
            <v>314257</v>
          </cell>
          <cell r="F1344" t="str">
            <v>INSTALACION DE MURO DE CONTENCION Y GRADERIA EN LA AV. HUAROCHIRI, ANEXO DE PASCANITA, DISTRITO DE SANTO DOMINGO DE LOS OLLEROS - HUAROCHIRI - LIMA</v>
          </cell>
          <cell r="G1344">
            <v>39067.04000000001</v>
          </cell>
          <cell r="H1344">
            <v>0.8379714865444554</v>
          </cell>
          <cell r="I1344" t="str">
            <v>NO</v>
          </cell>
          <cell r="J1344" t="str">
            <v>SI</v>
          </cell>
          <cell r="K1344" t="str">
            <v>EN EJECUCION</v>
          </cell>
          <cell r="L1344">
            <v>37163.04000000001</v>
          </cell>
          <cell r="M1344">
            <v>0</v>
          </cell>
          <cell r="N1344">
            <v>1</v>
          </cell>
        </row>
        <row r="1345">
          <cell r="E1345">
            <v>335550</v>
          </cell>
          <cell r="F1345" t="str">
            <v>MEJORAMIENTO DE LA GESTION DE LOS PROCEDIMIENTOS Y SERVICIOS ADMINISTRATIVOS DE LA MUNICIPALIDAD DISTRITAL DE PUNTA NEGRA, DISTRITO DE PUNTA NEGRA - LIMA - LIMA</v>
          </cell>
          <cell r="G1345">
            <v>38546.630000000005</v>
          </cell>
          <cell r="H1345">
            <v>0.8674510696086459</v>
          </cell>
          <cell r="I1345" t="str">
            <v>NO</v>
          </cell>
          <cell r="J1345" t="str">
            <v>SI</v>
          </cell>
          <cell r="K1345" t="str">
            <v>EN EJECUCION</v>
          </cell>
          <cell r="L1345">
            <v>1746.679999999993</v>
          </cell>
          <cell r="M1345" t="str">
            <v>UE MD Punta Negra</v>
          </cell>
          <cell r="N1345">
            <v>1</v>
          </cell>
        </row>
        <row r="1346">
          <cell r="E1346">
            <v>136472</v>
          </cell>
          <cell r="F1346" t="str">
            <v>CONSTRUCCION DE MURO DE CONTENCION EN EL JR. 9 DE DICIEMBRE EN EL A.H. VISTA ALEGRE, EJE ZONAL INDEPENDENCIA, DISTRITO DE INDEPENDENCIA - LIMA - LIMA</v>
          </cell>
          <cell r="G1346">
            <v>38399.09</v>
          </cell>
          <cell r="H1346">
            <v>0.8247713074469396</v>
          </cell>
          <cell r="I1346" t="str">
            <v>NO</v>
          </cell>
          <cell r="J1346" t="str">
            <v>NO</v>
          </cell>
          <cell r="K1346" t="str">
            <v>CULMINADA</v>
          </cell>
          <cell r="L1346">
            <v>38399.09</v>
          </cell>
          <cell r="M1346" t="str">
            <v>Culminada en diciembre 2014 según INFOBRAS.</v>
          </cell>
          <cell r="N1346">
            <v>0</v>
          </cell>
        </row>
        <row r="1347">
          <cell r="E1347">
            <v>128949</v>
          </cell>
          <cell r="F1347" t="str">
            <v>CONSTRUCCION DE MURO DE CONTENCION EN PROLONG. PASAJE LOS GERANIOS Y PÀSAJE S/N - A.H. MILAGRO DE LA FRATERNIDAD, PARTE ALTA INDEPENDENCIA</v>
          </cell>
          <cell r="G1347">
            <v>36277.06</v>
          </cell>
          <cell r="H1347">
            <v>0.846156527639363</v>
          </cell>
          <cell r="I1347" t="str">
            <v>NO</v>
          </cell>
          <cell r="J1347" t="str">
            <v>NO</v>
          </cell>
          <cell r="K1347" t="str">
            <v>CULMINADA</v>
          </cell>
          <cell r="L1347">
            <v>36277.06</v>
          </cell>
          <cell r="M1347" t="str">
            <v>Culminada en Enero 2015 según INFOBRAS.</v>
          </cell>
          <cell r="N1347">
            <v>0</v>
          </cell>
        </row>
        <row r="1348">
          <cell r="E1348">
            <v>290441</v>
          </cell>
          <cell r="F1348" t="str">
            <v>CREACION DE MUROS DE CONTENCION EN EL PASAJE LAS AMAPOLAS DEL COMITÉ 17 EN EL P.J. JOSE OLAYA, DEL EJE ZONAL TUPAC AMARU, DISTRITO DE INDEPENDENCIA - LIMA - LIMA</v>
          </cell>
          <cell r="G1348">
            <v>36007.119999999995</v>
          </cell>
          <cell r="H1348">
            <v>0.8818499066011317</v>
          </cell>
          <cell r="I1348" t="str">
            <v>NO</v>
          </cell>
          <cell r="J1348" t="str">
            <v>NO</v>
          </cell>
          <cell r="K1348" t="str">
            <v>CULMINADA</v>
          </cell>
          <cell r="L1348">
            <v>36007.130000000005</v>
          </cell>
          <cell r="M1348" t="str">
            <v>Culminada en octubre 2015 según INFOBRAS.</v>
          </cell>
          <cell r="N1348">
            <v>0</v>
          </cell>
        </row>
        <row r="1349">
          <cell r="E1349">
            <v>319747</v>
          </cell>
          <cell r="F1349" t="str">
            <v>INSTALACION DEL SERVICIO DE ENERGIA ELECTRICA MEDIANTE SISTEMA CONVENCIONAL EN EL AA.HH. AMPLIACION ASENTAMIENTO HUMANO  CERRO CANDELA SECTOR III, DISTRITO DE IMPERIAL - CANETE - LIMA</v>
          </cell>
          <cell r="G1349">
            <v>35509.30999999998</v>
          </cell>
          <cell r="H1349">
            <v>0.7731539364114683</v>
          </cell>
          <cell r="I1349" t="str">
            <v>NO</v>
          </cell>
          <cell r="J1349" t="str">
            <v>SI</v>
          </cell>
          <cell r="K1349" t="str">
            <v>EN EJECUCION</v>
          </cell>
          <cell r="L1349">
            <v>35509.30999999998</v>
          </cell>
          <cell r="M1349" t="str">
            <v>En ejecución, inicio de obra 12.01.2016.</v>
          </cell>
          <cell r="N1349">
            <v>0</v>
          </cell>
        </row>
        <row r="1350">
          <cell r="E1350">
            <v>276328</v>
          </cell>
          <cell r="F1350" t="str">
            <v>CREACION DEL MURO DE CONTENCION EN LA CALLE LOS PINOS EN EL SECTOR LOS ALAMOS ANEXO 22 JICAMARCA, DISTRITO DE SAN ANTONIO - HUAROCHIRI - LIMA</v>
          </cell>
          <cell r="G1350">
            <v>35494.75</v>
          </cell>
          <cell r="H1350">
            <v>0.8379982291272062</v>
          </cell>
          <cell r="I1350" t="str">
            <v>NO</v>
          </cell>
          <cell r="J1350" t="str">
            <v>NO</v>
          </cell>
          <cell r="K1350" t="str">
            <v>LIQUIDADA</v>
          </cell>
          <cell r="L1350">
            <v>35494.75</v>
          </cell>
          <cell r="M1350" t="str">
            <v>Ejecutada en convenio con Trabaja Perú.</v>
          </cell>
          <cell r="N1350">
            <v>0</v>
          </cell>
        </row>
        <row r="1351">
          <cell r="E1351">
            <v>285588</v>
          </cell>
          <cell r="F1351" t="str">
            <v>REHABILITACION DE VEREDAS PERIMÉTRICAS, INTERNAS  Y BANCAS DEL PARQUE LOS GEMELOS EN LA URB. MERCURIO I ETAPA, DISTRITO DE LOS OLIVOS - LIMA - LIMA</v>
          </cell>
          <cell r="G1351">
            <v>35216.59</v>
          </cell>
          <cell r="H1351">
            <v>0.7731810540824279</v>
          </cell>
          <cell r="I1351" t="str">
            <v>NO</v>
          </cell>
          <cell r="J1351">
            <v>0</v>
          </cell>
          <cell r="K1351">
            <v>0</v>
          </cell>
          <cell r="L1351">
            <v>0</v>
          </cell>
          <cell r="M1351">
            <v>0</v>
          </cell>
          <cell r="N1351">
            <v>0</v>
          </cell>
        </row>
        <row r="1352">
          <cell r="E1352">
            <v>259236</v>
          </cell>
          <cell r="F1352" t="str">
            <v>MEJORAMIENTO INTEGRAL DEL PARQUE CIPRECES DE LA URB. PRO V SECTOR III ETAPA, DISTRITO DE LOS OLIVOS - LIMA - LIMA</v>
          </cell>
          <cell r="G1352">
            <v>34426.07999999999</v>
          </cell>
          <cell r="H1352">
            <v>0.8544676398815909</v>
          </cell>
          <cell r="I1352" t="str">
            <v>NO</v>
          </cell>
          <cell r="J1352">
            <v>0</v>
          </cell>
          <cell r="K1352">
            <v>0</v>
          </cell>
          <cell r="L1352">
            <v>0</v>
          </cell>
          <cell r="M1352">
            <v>0</v>
          </cell>
          <cell r="N1352">
            <v>0</v>
          </cell>
        </row>
        <row r="1353">
          <cell r="E1353">
            <v>298909</v>
          </cell>
          <cell r="F1353" t="str">
            <v>INSTALACION DEL SUBSISTEMA ELÉCTRICO DE DISTRIBUCIÓN, SECUNDARIA Y ALUMBRADO PÚBLICO FUNDO LOS PLATANALES, DISTRITO DE SAN LUIS - CANETE - LIMA</v>
          </cell>
          <cell r="G1353">
            <v>33610.17</v>
          </cell>
          <cell r="H1353">
            <v>0.5389144116434977</v>
          </cell>
          <cell r="I1353" t="str">
            <v>NO</v>
          </cell>
          <cell r="J1353" t="str">
            <v>SI</v>
          </cell>
          <cell r="K1353" t="str">
            <v>EN EJECUCION</v>
          </cell>
          <cell r="L1353">
            <v>33610.17</v>
          </cell>
          <cell r="M1353" t="str">
            <v>UE GR Lima, con ejecución física de 70.85% al mes de octubre 2015 según INFOBRAS.</v>
          </cell>
          <cell r="N1353">
            <v>1</v>
          </cell>
        </row>
        <row r="1354">
          <cell r="E1354">
            <v>193902</v>
          </cell>
          <cell r="F1354" t="str">
            <v>INSTALACION DE SERVICIO DE PROTECCION EN LA CALLE CAHUIDE DEL A.H. CERRO CHOQUE, DISTRITO DE PUENTE PIEDRA - LIMA - LIMA</v>
          </cell>
          <cell r="G1354">
            <v>33328.48999999999</v>
          </cell>
          <cell r="H1354">
            <v>0.8192461708606203</v>
          </cell>
          <cell r="I1354" t="str">
            <v>NO</v>
          </cell>
          <cell r="J1354">
            <v>0</v>
          </cell>
          <cell r="K1354">
            <v>0</v>
          </cell>
          <cell r="L1354">
            <v>0</v>
          </cell>
          <cell r="M1354">
            <v>0</v>
          </cell>
          <cell r="N1354">
            <v>0</v>
          </cell>
        </row>
        <row r="1355">
          <cell r="E1355">
            <v>195385</v>
          </cell>
          <cell r="F1355" t="str">
            <v>INSTALACION DE SERVICIO DE PROTECCIÓN EN LA CALLE MIGUEL GRAU DEL PUEBLO JOVEN SOL NACIENTE, ZONAL 01, DISTRITO DE COMAS - LIMA - LIMA</v>
          </cell>
          <cell r="G1355">
            <v>33118.21000000002</v>
          </cell>
          <cell r="H1355">
            <v>0.8669304174411899</v>
          </cell>
          <cell r="I1355" t="str">
            <v>NO</v>
          </cell>
          <cell r="J1355">
            <v>0</v>
          </cell>
          <cell r="K1355">
            <v>0</v>
          </cell>
          <cell r="L1355">
            <v>33118.21000000002</v>
          </cell>
          <cell r="M1355">
            <v>0</v>
          </cell>
          <cell r="N1355">
            <v>0</v>
          </cell>
        </row>
        <row r="1356">
          <cell r="E1356">
            <v>288398</v>
          </cell>
          <cell r="F1356" t="str">
            <v>CREACION DEL MURO DE CONTENCION DEL ANEXO MIRAFLORES, DISTRITO DE QUILMANA - CANETE - LIMA</v>
          </cell>
          <cell r="G1356">
            <v>31891.389999999985</v>
          </cell>
          <cell r="H1356">
            <v>0.8578863890193434</v>
          </cell>
          <cell r="I1356" t="str">
            <v>NO</v>
          </cell>
          <cell r="J1356" t="str">
            <v>NO</v>
          </cell>
          <cell r="K1356" t="str">
            <v>CULMINADA</v>
          </cell>
          <cell r="L1356">
            <v>31891.389999999985</v>
          </cell>
          <cell r="M1356" t="str">
            <v>UE MD Quilmana, Culminado el mes de Diciembre 2014 según INFOBRAS.</v>
          </cell>
          <cell r="N1356">
            <v>0</v>
          </cell>
        </row>
        <row r="1357">
          <cell r="E1357">
            <v>286648</v>
          </cell>
          <cell r="F1357" t="str">
            <v>INSTALACION DE SERVICIO DE PROTECCIÓN CON MURO DE CONTENCION EN LA CALLE 11, MZ. M, LOTE (01 AL 09) DEL A.H. VISTA ALEGRE, DISTRITO DE PUENTE PIEDRA - LIMA - LIMA</v>
          </cell>
          <cell r="G1357">
            <v>31833.03999999998</v>
          </cell>
          <cell r="H1357">
            <v>0.8943980514038311</v>
          </cell>
          <cell r="I1357" t="str">
            <v>NO</v>
          </cell>
          <cell r="J1357">
            <v>0</v>
          </cell>
          <cell r="K1357">
            <v>0</v>
          </cell>
          <cell r="L1357">
            <v>0</v>
          </cell>
          <cell r="M1357">
            <v>0</v>
          </cell>
          <cell r="N1357">
            <v>0</v>
          </cell>
        </row>
        <row r="1358">
          <cell r="E1358">
            <v>314104</v>
          </cell>
          <cell r="F1358" t="str">
            <v> INSTALACION DE DEFENSA RIBEREÑA CON MUROS DE CONTENCION PARA LA QUEBRADA PARIAYACU, DISTRITO DE COPA - CAJATAMBO - LIMA</v>
          </cell>
          <cell r="G1358">
            <v>31502.47000000003</v>
          </cell>
          <cell r="H1358">
            <v>0.8847380775738264</v>
          </cell>
          <cell r="I1358" t="str">
            <v>NO</v>
          </cell>
          <cell r="J1358" t="str">
            <v>NO</v>
          </cell>
          <cell r="K1358" t="str">
            <v>POR LIQUIDAR</v>
          </cell>
          <cell r="L1358">
            <v>31502.47000000003</v>
          </cell>
          <cell r="M1358" t="str">
            <v>UE MD Copa, PIP culminado, por liquidar, pago pendiente de aprox. S/. 1000 que la entidad asumiría.</v>
          </cell>
          <cell r="N1358">
            <v>0</v>
          </cell>
        </row>
        <row r="1359">
          <cell r="E1359">
            <v>196961</v>
          </cell>
          <cell r="F1359" t="str">
            <v>CREACION DEL MURO DE CONTENCION PARA ESTABILIZACION DEL TALUD INESTABLE Y MEJORAMIENTO DE LA CARRETERA DE ACCESO A LA ASOCIACION DE VIVIENDA LOS FICUS, DISTRITO DE PACHACAMAC - LIMA - LIMA</v>
          </cell>
          <cell r="G1359">
            <v>31398.660000000003</v>
          </cell>
          <cell r="H1359">
            <v>0.8450200446005937</v>
          </cell>
          <cell r="I1359">
            <v>0</v>
          </cell>
          <cell r="J1359">
            <v>0</v>
          </cell>
          <cell r="K1359">
            <v>0</v>
          </cell>
          <cell r="L1359">
            <v>0</v>
          </cell>
          <cell r="M1359">
            <v>0</v>
          </cell>
          <cell r="N1359">
            <v>0</v>
          </cell>
        </row>
        <row r="1360">
          <cell r="E1360">
            <v>233231</v>
          </cell>
          <cell r="F1360" t="str">
            <v>INSTALACION DE MURO DE CONTENCION EN LA CALLE JOSE GALVEZ DE LA QUEBRADA DEL AA.HH. SAN ANTONIO DE PEDREGAL ALTO, DISTRITO DE LURIGANCHO - LIMA - LIMA</v>
          </cell>
          <cell r="G1360">
            <v>30163.76000000001</v>
          </cell>
          <cell r="H1360">
            <v>0.8810205523208434</v>
          </cell>
          <cell r="I1360">
            <v>0</v>
          </cell>
          <cell r="J1360">
            <v>0</v>
          </cell>
          <cell r="K1360">
            <v>0</v>
          </cell>
          <cell r="L1360">
            <v>0</v>
          </cell>
          <cell r="M1360">
            <v>0</v>
          </cell>
          <cell r="N1360">
            <v>0</v>
          </cell>
        </row>
        <row r="1361">
          <cell r="E1361">
            <v>315194</v>
          </cell>
          <cell r="F1361" t="str">
            <v>CREACION DE ESCALERAS E INFRAESTRUCTURA PEATONAL EN LAS MANZANAS M1, Q, R, DEL SECTOR III DEL AA.HH. CERRO CANDELA, DISTRITO DE IMPERIAL - CAÑETE - LIMA</v>
          </cell>
          <cell r="G1361">
            <v>30015.98000000001</v>
          </cell>
          <cell r="H1361">
            <v>0.8793899480359024</v>
          </cell>
          <cell r="I1361" t="str">
            <v>NO</v>
          </cell>
          <cell r="J1361" t="str">
            <v>NO</v>
          </cell>
          <cell r="K1361" t="str">
            <v>CULMINADA</v>
          </cell>
          <cell r="L1361">
            <v>30015.98000000001</v>
          </cell>
          <cell r="M1361" t="str">
            <v>UE MD Imperial, Culminado el mes de Octubre 2015 según INFOBRAS.</v>
          </cell>
          <cell r="N1361">
            <v>0</v>
          </cell>
        </row>
        <row r="1362">
          <cell r="E1362">
            <v>279481</v>
          </cell>
          <cell r="F1362" t="str">
            <v>CREACION DEL MURO DE CONTENCION EN LA  CALLE  BOLIVIA EN EL ANEXO COMUNAL NRO 2 LA VIZCACHERA, DISTRITO DE SAN ANTONIO - HUAROCHIRI - LIMA</v>
          </cell>
          <cell r="G1362">
            <v>29926.390000000014</v>
          </cell>
          <cell r="H1362">
            <v>0.8922208496600207</v>
          </cell>
          <cell r="I1362" t="str">
            <v>NO</v>
          </cell>
          <cell r="J1362" t="str">
            <v>NO</v>
          </cell>
          <cell r="K1362" t="str">
            <v>LIQUIDADA</v>
          </cell>
          <cell r="L1362">
            <v>29926.390000000014</v>
          </cell>
          <cell r="M1362" t="str">
            <v>Ejecutada en convenio con Trabaja Perú.</v>
          </cell>
          <cell r="N1362">
            <v>0</v>
          </cell>
        </row>
        <row r="1363">
          <cell r="E1363">
            <v>287172</v>
          </cell>
          <cell r="F1363" t="str">
            <v>CREACION DE POZO TUBULAR PARA ABASTECIMIENTO DE AGUA POTABLE AL ANEXO BUJAMA ALTA, DISTRITO DE MALA - CANETE - LIMA</v>
          </cell>
          <cell r="G1363">
            <v>29024.919999999984</v>
          </cell>
          <cell r="H1363">
            <v>0.8854804696414498</v>
          </cell>
          <cell r="I1363" t="str">
            <v>NO</v>
          </cell>
          <cell r="J1363">
            <v>0</v>
          </cell>
          <cell r="K1363">
            <v>0</v>
          </cell>
          <cell r="L1363">
            <v>29024.919999999984</v>
          </cell>
          <cell r="M1363">
            <v>0</v>
          </cell>
          <cell r="N1363">
            <v>0</v>
          </cell>
        </row>
        <row r="1364">
          <cell r="E1364">
            <v>237978</v>
          </cell>
          <cell r="F1364" t="str">
            <v>INSTALACION DE UN SERVICIO DE PROTECCIÓN CON MURO DE CONTENCIÓN EN EL PSJE 03 DEL A.H. LOS JARDINES DE PUENTE PIEDRA, DISTRITO DE PUENTE PIEDRA - LIMA - LIMA</v>
          </cell>
          <cell r="G1364">
            <v>28832.689999999973</v>
          </cell>
          <cell r="H1364">
            <v>0.8537446079379494</v>
          </cell>
          <cell r="I1364" t="str">
            <v>NO</v>
          </cell>
          <cell r="J1364">
            <v>0</v>
          </cell>
          <cell r="K1364">
            <v>0</v>
          </cell>
          <cell r="L1364">
            <v>0</v>
          </cell>
          <cell r="M1364">
            <v>0</v>
          </cell>
          <cell r="N1364">
            <v>0</v>
          </cell>
        </row>
        <row r="1365">
          <cell r="E1365">
            <v>279484</v>
          </cell>
          <cell r="F1365" t="str">
            <v>CREACION DEL MURO DE CONTENCION EN LA CALLE LOS GIRASOLES EN LA ASOCIACION DE VIVIENDA LUIS BUENO, DISTRITO DE SAN ANTONIO - HUAROCHIRI - LIMA</v>
          </cell>
          <cell r="G1365">
            <v>28528.309999999998</v>
          </cell>
          <cell r="H1365">
            <v>0.8357515688870977</v>
          </cell>
          <cell r="I1365" t="str">
            <v>NO</v>
          </cell>
          <cell r="J1365" t="str">
            <v>NO</v>
          </cell>
          <cell r="K1365" t="str">
            <v>LIQUIDADA</v>
          </cell>
          <cell r="L1365">
            <v>28528.309999999998</v>
          </cell>
          <cell r="M1365" t="str">
            <v>Ejecutada en convenio con Trabaja Perú.</v>
          </cell>
          <cell r="N1365">
            <v>0</v>
          </cell>
        </row>
        <row r="1366">
          <cell r="E1366">
            <v>314744</v>
          </cell>
          <cell r="F1366" t="str">
            <v>CREACION DE VEREDAS PERIMETRALES EN EL MARGEN IZQUIERDO DE LAS CALLES 23 Y 29 DE LA URB. ALAMEDA DE VILLA SOL, DISTRITO DE LOS OLIVOS - LIMA - LIMA</v>
          </cell>
          <cell r="G1366">
            <v>27009.39</v>
          </cell>
          <cell r="H1366">
            <v>0.715449002853265</v>
          </cell>
          <cell r="I1366" t="str">
            <v>NO</v>
          </cell>
          <cell r="J1366">
            <v>0</v>
          </cell>
          <cell r="K1366">
            <v>0</v>
          </cell>
          <cell r="L1366">
            <v>0</v>
          </cell>
          <cell r="M1366">
            <v>0</v>
          </cell>
          <cell r="N1366">
            <v>0</v>
          </cell>
        </row>
        <row r="1367">
          <cell r="E1367">
            <v>240698</v>
          </cell>
          <cell r="F1367" t="str">
            <v>CREACION DE MUROS DE CONTENCION EN LOS PJES. S/N Y LOS HEROES DE LA AMPLIACION COMITÉ 41 B Y PJES. LOS GERANIOS Y S/N DEL COMITÉ VECINAL 30 DE AGOSTO AMPLIACIÓN, EJE ZONAL  INDEPENDENCIA, DISTRITO DE INDEPENDENCIA - LIMA - LIMA</v>
          </cell>
          <cell r="G1367">
            <v>26623.28</v>
          </cell>
          <cell r="H1367">
            <v>0.8804007491866613</v>
          </cell>
          <cell r="I1367" t="str">
            <v>NO</v>
          </cell>
          <cell r="J1367" t="str">
            <v>NO</v>
          </cell>
          <cell r="K1367" t="str">
            <v>CULMINADA</v>
          </cell>
          <cell r="L1367">
            <v>26623.28</v>
          </cell>
          <cell r="M1367" t="str">
            <v>Culminada en mayo 2015 según INFOBRAS.</v>
          </cell>
          <cell r="N1367">
            <v>0</v>
          </cell>
        </row>
        <row r="1368">
          <cell r="E1368">
            <v>155366</v>
          </cell>
          <cell r="F1368" t="str">
            <v>CONSTRUCCION DE LA PAVIMENTACION DE CALLES VICTOR HUMAREDA Y CALLE 10 EN LA ASOCIACION DE POBLADORES DE LA AMPLIACION DE VIVIENDA CAUDIVILLA - APAVIC, DISTRITO DE CARABAYLLO - LIMA - LIMA</v>
          </cell>
          <cell r="G1368">
            <v>26568.179999999993</v>
          </cell>
          <cell r="H1368">
            <v>0.8400147170047644</v>
          </cell>
          <cell r="I1368" t="str">
            <v>NO</v>
          </cell>
          <cell r="J1368" t="str">
            <v>NO</v>
          </cell>
          <cell r="K1368" t="str">
            <v>CULMINADA</v>
          </cell>
          <cell r="L1368">
            <v>26568.179999999993</v>
          </cell>
          <cell r="M1368" t="str">
            <v>Culminado en set. 2013 según INFOBRAS. UE MD Carabayllo.</v>
          </cell>
          <cell r="N1368">
            <v>0</v>
          </cell>
        </row>
        <row r="1369">
          <cell r="E1369">
            <v>273472</v>
          </cell>
          <cell r="F1369" t="str">
            <v>CREACION MURO DE CONTENCION EN EL TALUD INESTABLE DE LA CALLE LOS SAUCES MZ C EN LA AMPLIACION ZONA A - CPR PUENTE DE MANCHAY, TAMBO INGA PAMPA DE FLORES, ZONA 3, DISTRITO DE PACHACAMAC - LIMA - LIMA</v>
          </cell>
          <cell r="G1369">
            <v>25568.070000000007</v>
          </cell>
          <cell r="H1369">
            <v>0.8392369940015845</v>
          </cell>
          <cell r="I1369">
            <v>0</v>
          </cell>
          <cell r="J1369">
            <v>0</v>
          </cell>
          <cell r="K1369">
            <v>0</v>
          </cell>
          <cell r="L1369">
            <v>0</v>
          </cell>
          <cell r="M1369">
            <v>0</v>
          </cell>
          <cell r="N1369">
            <v>0</v>
          </cell>
        </row>
        <row r="1370">
          <cell r="E1370">
            <v>287274</v>
          </cell>
          <cell r="F1370" t="str">
            <v>INSTALACION MURO DE CONTENCION TRAMO V EN LA CALLE CIRCUNVALACION DE LA QUEBRADA DEL AA.H.H. SAN ANTONIO DE PEDREGAL ALTO, DISTRITO DE LURIGANCHO - LIMA - LIMA</v>
          </cell>
          <cell r="G1370">
            <v>24316.47</v>
          </cell>
          <cell r="H1370">
            <v>0.887736113868357</v>
          </cell>
          <cell r="I1370">
            <v>0</v>
          </cell>
          <cell r="J1370">
            <v>0</v>
          </cell>
          <cell r="K1370">
            <v>0</v>
          </cell>
          <cell r="L1370">
            <v>0</v>
          </cell>
          <cell r="M1370">
            <v>0</v>
          </cell>
          <cell r="N1370">
            <v>0</v>
          </cell>
        </row>
        <row r="1371">
          <cell r="E1371">
            <v>196078</v>
          </cell>
          <cell r="F1371" t="str">
            <v>INSTALACION DE SERVICIO DE PROTECCION EN LOS PASAJES  LA MERCED, 6 DE SETIEMBRE, 27 DE MARZO Y  CASTILLA DEL A.H. LA MERCED  ZONA  B1, ZONAL 1, DISTRITO DE COMAS - LIMA - LIMA</v>
          </cell>
          <cell r="G1371">
            <v>24305.48999999999</v>
          </cell>
          <cell r="H1371">
            <v>0.8678941115333861</v>
          </cell>
          <cell r="I1371" t="str">
            <v>NO</v>
          </cell>
          <cell r="J1371">
            <v>0</v>
          </cell>
          <cell r="K1371">
            <v>0</v>
          </cell>
          <cell r="L1371">
            <v>24305.48999999999</v>
          </cell>
          <cell r="M1371">
            <v>0</v>
          </cell>
          <cell r="N1371">
            <v>0</v>
          </cell>
        </row>
        <row r="1372">
          <cell r="E1372">
            <v>279487</v>
          </cell>
          <cell r="F1372" t="str">
            <v>CREACION DEL MURO DE CONTENCION EN LA AV MIGUEL GRAU EN EL GRUPO BUNKER-ANEXO 22 JICAMARCA, DISTRITO DE SAN ANTONIO - HUAROCHIRI - LIMA</v>
          </cell>
          <cell r="G1372">
            <v>23989.089999999997</v>
          </cell>
          <cell r="H1372">
            <v>0.8971215675511088</v>
          </cell>
          <cell r="I1372" t="str">
            <v>NO</v>
          </cell>
          <cell r="J1372" t="str">
            <v>NO</v>
          </cell>
          <cell r="K1372" t="str">
            <v>LIQUIDADA</v>
          </cell>
          <cell r="L1372">
            <v>23989.089999999997</v>
          </cell>
          <cell r="M1372" t="str">
            <v>Ejecutada en convenio con Trabaja Perú.</v>
          </cell>
          <cell r="N1372">
            <v>0</v>
          </cell>
        </row>
        <row r="1373">
          <cell r="E1373">
            <v>146168</v>
          </cell>
          <cell r="F1373" t="str">
            <v>CONSTRUCCION DE MURO DE CONTENCION EN LA AV. A DEL PUEBLO JOVEN PAMPA SAN JUAN DE AMANCAES, DISTRITO DE RIMAC - LIMA - LIMA</v>
          </cell>
          <cell r="G1373">
            <v>23084.00999999998</v>
          </cell>
          <cell r="H1373">
            <v>0.855638167015762</v>
          </cell>
          <cell r="I1373" t="str">
            <v>NO</v>
          </cell>
          <cell r="J1373" t="str">
            <v>NO</v>
          </cell>
          <cell r="K1373" t="str">
            <v>CULMINADA</v>
          </cell>
          <cell r="L1373">
            <v>23084.00999999998</v>
          </cell>
          <cell r="M1373" t="str">
            <v>PIP Culminado en Enero 2015 según INFOBRAS.</v>
          </cell>
          <cell r="N1373">
            <v>0</v>
          </cell>
        </row>
        <row r="1374">
          <cell r="E1374">
            <v>241145</v>
          </cell>
          <cell r="F1374" t="str">
            <v>INSTALACION DE MUROS DE CONTENCION EN EL JIRON VENEZUELA, MZ G1  DEL ASENTAMIENTO HUMANO CERRO DE LAS ANIMAS, DISTRITO DE PUENTE PIEDRA - LIMA - LIMA</v>
          </cell>
          <cell r="G1374">
            <v>22969.99000000002</v>
          </cell>
          <cell r="H1374">
            <v>0.8518932111545285</v>
          </cell>
          <cell r="I1374" t="str">
            <v>NO</v>
          </cell>
          <cell r="J1374">
            <v>0</v>
          </cell>
          <cell r="K1374">
            <v>0</v>
          </cell>
          <cell r="L1374">
            <v>0</v>
          </cell>
          <cell r="M1374">
            <v>0</v>
          </cell>
          <cell r="N1374">
            <v>0</v>
          </cell>
        </row>
        <row r="1375">
          <cell r="E1375">
            <v>288692</v>
          </cell>
          <cell r="F1375" t="str">
            <v>MEJORAMIENTO Y FORTALECIMIENTO DE CAPACIDADES EDUCATIVAS Y CULTURALES EN EL, DISTRITO DE HUALMAY - HUAURA - LIMA</v>
          </cell>
          <cell r="G1375">
            <v>22140.800000000003</v>
          </cell>
          <cell r="H1375">
            <v>0.5641523325078642</v>
          </cell>
          <cell r="I1375" t="str">
            <v>NO</v>
          </cell>
          <cell r="J1375" t="str">
            <v>SI</v>
          </cell>
          <cell r="K1375" t="str">
            <v>EN EJECUCION</v>
          </cell>
          <cell r="L1375">
            <v>22140.800000000003</v>
          </cell>
          <cell r="M1375">
            <v>0</v>
          </cell>
          <cell r="N1375">
            <v>1</v>
          </cell>
        </row>
        <row r="1376">
          <cell r="E1376">
            <v>315124</v>
          </cell>
          <cell r="F1376" t="str">
            <v>MEJORAMIENTO DEL CEMENTERIO GENERAL DE SAN LUIS, DISTRITO DE SAN LUIS - CANETE - LIMA</v>
          </cell>
          <cell r="G1376">
            <v>21986.300000000003</v>
          </cell>
          <cell r="H1376">
            <v>0.7575535228086356</v>
          </cell>
          <cell r="I1376" t="str">
            <v>NO</v>
          </cell>
          <cell r="J1376" t="str">
            <v>NO</v>
          </cell>
          <cell r="K1376" t="str">
            <v>CULMINADA</v>
          </cell>
          <cell r="L1376">
            <v>90685.17</v>
          </cell>
          <cell r="M1376" t="str">
            <v>UE MD San Luis-Cañete, Culminado el mes de Mayo 2015 según INFOBRAS.</v>
          </cell>
          <cell r="N1376">
            <v>0</v>
          </cell>
        </row>
        <row r="1377">
          <cell r="E1377">
            <v>241808</v>
          </cell>
          <cell r="F1377" t="str">
            <v>INSTALACION DE MURO DE CONTENCIÓN EN LA CALLE SN DE LA MZ D LT 16 COMITE 3  DEL AA.HH SAN JUAN DE BELLAVISTA -CHOSICA, DISTRITO DE LURIGANCHO - LIMA - LIMA</v>
          </cell>
          <cell r="G1377">
            <v>21915.479999999996</v>
          </cell>
          <cell r="H1377">
            <v>0.786566249008575</v>
          </cell>
          <cell r="I1377">
            <v>0</v>
          </cell>
          <cell r="J1377">
            <v>0</v>
          </cell>
          <cell r="K1377">
            <v>0</v>
          </cell>
          <cell r="L1377">
            <v>0</v>
          </cell>
          <cell r="M1377">
            <v>0</v>
          </cell>
          <cell r="N1377">
            <v>0</v>
          </cell>
        </row>
        <row r="1378">
          <cell r="E1378">
            <v>287791</v>
          </cell>
          <cell r="F1378" t="str">
            <v>INSTALACION DE SEMAFOROS EN LA INTERSECCION DE LA AV. ARNALDO MARQUEZ Y LA AV. FRANCISCO MARIATEGUI, DISTRITO DE JESUS MARIA - LIMA - LIMA</v>
          </cell>
          <cell r="G1378">
            <v>21627.76999999999</v>
          </cell>
          <cell r="H1378">
            <v>0.885476462801165</v>
          </cell>
          <cell r="I1378" t="str">
            <v>NO</v>
          </cell>
          <cell r="J1378" t="str">
            <v>NO</v>
          </cell>
          <cell r="K1378" t="str">
            <v>CULMINADA</v>
          </cell>
          <cell r="L1378">
            <v>21627.76999999999</v>
          </cell>
          <cell r="M1378" t="str">
            <v>Culminado en octubre 2014, según INFOBRAS.</v>
          </cell>
          <cell r="N1378">
            <v>0</v>
          </cell>
        </row>
        <row r="1379">
          <cell r="E1379">
            <v>245216</v>
          </cell>
          <cell r="F1379" t="str">
            <v>CREACION DE VEREDAS PEATONALES EN LAS MZNAS. G, G1, G2 Y H DEL AA.HH. LOS OLIVOS DE PRO, DISTRITO DE LOS OLIVOS - LIMA - LIMA</v>
          </cell>
          <cell r="G1379">
            <v>21478.199999999983</v>
          </cell>
          <cell r="H1379">
            <v>0.8740350750225634</v>
          </cell>
          <cell r="I1379" t="str">
            <v>NO</v>
          </cell>
          <cell r="J1379">
            <v>0</v>
          </cell>
          <cell r="K1379">
            <v>0</v>
          </cell>
          <cell r="L1379">
            <v>0</v>
          </cell>
          <cell r="M1379">
            <v>0</v>
          </cell>
          <cell r="N1379">
            <v>0</v>
          </cell>
        </row>
        <row r="1380">
          <cell r="E1380">
            <v>197900</v>
          </cell>
          <cell r="F1380" t="str">
            <v>CREACION DEL MURO DE CONTENCION PARA ESTABILIZACION DEL TALUD INESTABLE Y PROTECCION DE LAS REDES DE AGUA Y DESAGUE EN PSJE. LAS CASUARINAS DEL AA.HH. PORTADA DE MANCHAY AMPLIACION, DISTRITO DE PACHACAMAC - LIMA - LIMA</v>
          </cell>
          <cell r="G1380">
            <v>21341.73000000001</v>
          </cell>
          <cell r="H1380">
            <v>0.8682991354360154</v>
          </cell>
          <cell r="I1380" t="str">
            <v>NO</v>
          </cell>
          <cell r="J1380" t="str">
            <v>NO</v>
          </cell>
          <cell r="K1380" t="str">
            <v>CULMINADA</v>
          </cell>
          <cell r="L1380">
            <v>21341.73000000001</v>
          </cell>
          <cell r="M1380" t="str">
            <v>Culminado en junio 2015, según INFOBRAS.</v>
          </cell>
          <cell r="N1380">
            <v>0</v>
          </cell>
        </row>
        <row r="1381">
          <cell r="E1381">
            <v>283688</v>
          </cell>
          <cell r="F1381" t="str">
            <v>MEJORAMIENTO DE LAS CAPACIDADES ANTE EL RIESGO DE DESASTRES EN EL SECTOR DE LOMAS DE ATE, DISTRITO DE ATE - LIMA - LIMA</v>
          </cell>
          <cell r="G1381">
            <v>21170.42</v>
          </cell>
          <cell r="H1381">
            <v>0.8492135327635327</v>
          </cell>
          <cell r="I1381" t="str">
            <v>SI</v>
          </cell>
          <cell r="J1381" t="str">
            <v>NO</v>
          </cell>
          <cell r="K1381" t="str">
            <v>CONCLUIDA</v>
          </cell>
          <cell r="L1381">
            <v>21170.42</v>
          </cell>
          <cell r="M1381" t="str">
            <v>PIP Concluido, consistió en capacitaciones.</v>
          </cell>
          <cell r="N1381">
            <v>0</v>
          </cell>
        </row>
        <row r="1382">
          <cell r="E1382">
            <v>313756</v>
          </cell>
          <cell r="F1382" t="str">
            <v>CREACION DE MURO DE CONTENCION EN TALUD INESTABLE DE LA PROLONGACION AV. CIRCUNVALACION MIRAMAR - AA. HH. DIGNIDAD NACIONAL, DISTRITO DE MALA - CANETE - LIMA</v>
          </cell>
          <cell r="G1382">
            <v>21032.52000000002</v>
          </cell>
          <cell r="H1382">
            <v>0.8781967142766055</v>
          </cell>
          <cell r="I1382" t="str">
            <v>NO</v>
          </cell>
          <cell r="J1382" t="str">
            <v>NO</v>
          </cell>
          <cell r="K1382" t="str">
            <v>CULMINADA</v>
          </cell>
          <cell r="L1382">
            <v>21032.52000000002</v>
          </cell>
          <cell r="M1382" t="str">
            <v>UE MD Mala, Culminado el mes de octubre 2015 según INFOBRAS.</v>
          </cell>
          <cell r="N1382">
            <v>0</v>
          </cell>
        </row>
        <row r="1383">
          <cell r="E1383">
            <v>259536</v>
          </cell>
          <cell r="F1383" t="str">
            <v>CREACION DE VEREDAS INTERNAS Y SARDINEL PERALTADO EN PARQUE SAN JUDAS TADEO DE LA URB. CARLOS CUETO FERNANDINI, DISTRITO DE LOS OLIVOS - LIMA - LIMA</v>
          </cell>
          <cell r="G1383">
            <v>16260.349999999999</v>
          </cell>
          <cell r="H1383">
            <v>0.7458563838142447</v>
          </cell>
          <cell r="I1383" t="str">
            <v>NO</v>
          </cell>
          <cell r="J1383">
            <v>0</v>
          </cell>
          <cell r="K1383">
            <v>0</v>
          </cell>
          <cell r="L1383">
            <v>0</v>
          </cell>
          <cell r="M1383">
            <v>0</v>
          </cell>
          <cell r="N1383">
            <v>0</v>
          </cell>
        </row>
        <row r="1384">
          <cell r="E1384">
            <v>314769</v>
          </cell>
          <cell r="F1384" t="str">
            <v>MEJORAMIENTO DE VEREDAS EN LOS PASAJES LOS CEREZOS CUADRA 2 Y VICTOR LARCO HERRERA, DEL PARQUE EL NAZARENO, EN LA URB. MICAELA BASTIDAS, DISTRITO DE LOS OLIVOS - LIMA - LIMA</v>
          </cell>
          <cell r="G1384">
            <v>14803.669999999998</v>
          </cell>
          <cell r="H1384">
            <v>0.8780897713769913</v>
          </cell>
          <cell r="I1384" t="str">
            <v>NO</v>
          </cell>
          <cell r="J1384">
            <v>0</v>
          </cell>
          <cell r="K1384">
            <v>0</v>
          </cell>
          <cell r="L1384">
            <v>0</v>
          </cell>
          <cell r="M1384">
            <v>0</v>
          </cell>
          <cell r="N1384">
            <v>0</v>
          </cell>
        </row>
        <row r="1385">
          <cell r="E1385">
            <v>271584</v>
          </cell>
          <cell r="F1385" t="str">
            <v>MEJORAMIENTO DE LA ACCESIBILIDAD Y AMPLIACIÓN DEL MÓDULO DE SERENAZGO EN EL PUENTE QUIÑONES EN LA URBANIZACIÓN CORPAC, DISTRITO DE SAN ISIDRO - LIMA - LIMA</v>
          </cell>
          <cell r="G1385">
            <v>14630.740000000005</v>
          </cell>
          <cell r="H1385">
            <v>0.8833795115418951</v>
          </cell>
          <cell r="I1385" t="str">
            <v>NO</v>
          </cell>
          <cell r="J1385" t="str">
            <v>SI</v>
          </cell>
          <cell r="K1385" t="str">
            <v>POR CULMINAR</v>
          </cell>
          <cell r="L1385">
            <v>14630.740000000005</v>
          </cell>
          <cell r="M1385" t="str">
            <v>UE M.D. San Iisdro</v>
          </cell>
          <cell r="N1385">
            <v>0</v>
          </cell>
        </row>
        <row r="1386">
          <cell r="E1386">
            <v>287035</v>
          </cell>
          <cell r="F1386" t="str">
            <v>REHABILITACION DEL PARQUE DE LA CULTURA HUAROCHIRANA EN HUAROCHIRI, DISTRITO DE HUAROCHIRI - HUAROCHIRI - LIMA</v>
          </cell>
          <cell r="G1386">
            <v>12980.209999999992</v>
          </cell>
          <cell r="H1386">
            <v>0.8684651519866661</v>
          </cell>
          <cell r="I1386" t="str">
            <v>NO</v>
          </cell>
          <cell r="J1386" t="str">
            <v>SI</v>
          </cell>
          <cell r="K1386" t="str">
            <v>EN EJECUCION</v>
          </cell>
          <cell r="L1386">
            <v>12980.209999999992</v>
          </cell>
          <cell r="M1386" t="str">
            <v>UE MD Huarochiri. </v>
          </cell>
          <cell r="N1386">
            <v>1</v>
          </cell>
        </row>
        <row r="1387">
          <cell r="E1387">
            <v>314762</v>
          </cell>
          <cell r="F1387" t="str">
            <v>MEJORAMIENTO DE LOS SERVICIOS RECREATIVOS, EN LA LOSA DEPORTIVA DEL AA.HH. BELEN, DISTRITO DE PUENTE PIEDRA - LIMA - LIMA</v>
          </cell>
          <cell r="G1387">
            <v>12000</v>
          </cell>
          <cell r="H1387">
            <v>0.880372770410125</v>
          </cell>
          <cell r="I1387" t="str">
            <v>NO</v>
          </cell>
          <cell r="J1387">
            <v>0</v>
          </cell>
          <cell r="K1387">
            <v>0</v>
          </cell>
          <cell r="L1387">
            <v>0</v>
          </cell>
          <cell r="M1387">
            <v>0</v>
          </cell>
          <cell r="N1387">
            <v>0</v>
          </cell>
        </row>
        <row r="1388">
          <cell r="E1388">
            <v>315151</v>
          </cell>
          <cell r="F1388" t="str">
            <v>MEJORAMIENTO DE LOS SERVICIOS BASICOS EN LA I.E.I. N 589 ESTRELLA DEL SABER SECTOR LA ENSENADA, DISTRITO DE PUENTE PIEDRA - LIMA - LIMA</v>
          </cell>
          <cell r="G1388">
            <v>12000</v>
          </cell>
          <cell r="H1388">
            <v>0.8988787081283064</v>
          </cell>
          <cell r="I1388" t="str">
            <v>NO</v>
          </cell>
          <cell r="J1388">
            <v>0</v>
          </cell>
          <cell r="K1388">
            <v>0</v>
          </cell>
          <cell r="L1388">
            <v>0</v>
          </cell>
          <cell r="M1388">
            <v>0</v>
          </cell>
          <cell r="N1388">
            <v>0</v>
          </cell>
        </row>
        <row r="1389">
          <cell r="E1389">
            <v>319206</v>
          </cell>
          <cell r="F1389" t="str">
            <v>CREACION DE VEREDAS EN EL PASAJE 2 Y LAS MANZANAS G Y J DEL A.H. CERRO EL PACIFICO, DISTRITO DE LOS OLIVOS - LIMA - LIMA</v>
          </cell>
          <cell r="G1389">
            <v>11255.419999999998</v>
          </cell>
          <cell r="H1389">
            <v>0.8976283311275662</v>
          </cell>
          <cell r="I1389" t="str">
            <v>NO</v>
          </cell>
          <cell r="J1389">
            <v>0</v>
          </cell>
          <cell r="K1389">
            <v>0</v>
          </cell>
          <cell r="L1389">
            <v>0</v>
          </cell>
          <cell r="M1389">
            <v>0</v>
          </cell>
          <cell r="N1389">
            <v>0</v>
          </cell>
        </row>
        <row r="1390">
          <cell r="E1390">
            <v>281302</v>
          </cell>
          <cell r="F1390" t="str">
            <v>MEJORAMIENTO DE LOS SERVICIOS DEPORTIVOS EN EL A.H.JUAN LUIS CIPRIANI-SECTOR LA GRAMA, DISTRITO DE PUENTE PIEDRA - LIMA - LIMA</v>
          </cell>
          <cell r="G1390">
            <v>9999.999999999993</v>
          </cell>
          <cell r="H1390">
            <v>0.8616879683331838</v>
          </cell>
          <cell r="I1390" t="str">
            <v>NO</v>
          </cell>
          <cell r="J1390">
            <v>0</v>
          </cell>
          <cell r="K1390">
            <v>0</v>
          </cell>
          <cell r="L1390">
            <v>0</v>
          </cell>
          <cell r="M1390">
            <v>0</v>
          </cell>
          <cell r="N1390">
            <v>0</v>
          </cell>
        </row>
        <row r="1391">
          <cell r="E1391">
            <v>314732</v>
          </cell>
          <cell r="F1391" t="str">
            <v>MEJORAMIENTO INTEGRAL DEL PARQUE N° 07 EN EL ASENTAMIENTO HUMANO LOS OLIVOS DE PRO, DISTRITO DE LOS OLIVOS - LIMA - LIMA</v>
          </cell>
          <cell r="G1391">
            <v>9776</v>
          </cell>
          <cell r="H1391">
            <v>0.8206714328638677</v>
          </cell>
          <cell r="I1391" t="str">
            <v>NO</v>
          </cell>
          <cell r="J1391">
            <v>0</v>
          </cell>
          <cell r="K1391">
            <v>0</v>
          </cell>
          <cell r="L1391">
            <v>0</v>
          </cell>
          <cell r="M1391">
            <v>0</v>
          </cell>
          <cell r="N1391">
            <v>0</v>
          </cell>
        </row>
        <row r="1392">
          <cell r="E1392">
            <v>341346</v>
          </cell>
          <cell r="F1392" t="str">
            <v>INSTALACION DEL SERVICIO DE PROTECCION RIBEREÑA EN EL RIO PACHANGARA, TRAMO RESERVORIO - COMPLEJO TURISTICO EL HORTELANO Y RIO HUAURA,  DESDE LA I. E RAUL PORRAS BARRENECHEA -COMPLEJO TURISTICO MAMA HUARMI EN LA LOCALIDAD DE CHURIN, DISTRITO DE PACHANGARA - OYON - LIMA</v>
          </cell>
          <cell r="G1392">
            <v>9320.550000000003</v>
          </cell>
          <cell r="H1392">
            <v>0.8664542574076977</v>
          </cell>
          <cell r="I1392" t="str">
            <v>NO</v>
          </cell>
          <cell r="J1392" t="str">
            <v>NO</v>
          </cell>
          <cell r="K1392" t="str">
            <v>CULMINADA</v>
          </cell>
          <cell r="L1392">
            <v>9320.550000000003</v>
          </cell>
          <cell r="M1392">
            <v>0</v>
          </cell>
          <cell r="N1392">
            <v>0</v>
          </cell>
        </row>
        <row r="1393">
          <cell r="E1393">
            <v>146519</v>
          </cell>
          <cell r="F1393" t="str">
            <v> CONSTRUCCION DE MURO DE CONTENCION EN LAS VIAS DEL COMITE 54-B EN EL 1ER SECTOR DE LA ZONA DE INDEPENDENCIA, DISTRITO DE INDEPENDENCIA - LIMA - LIMA</v>
          </cell>
          <cell r="G1393">
            <v>9251.709999999992</v>
          </cell>
          <cell r="H1393">
            <v>0.8843184867403475</v>
          </cell>
          <cell r="I1393" t="str">
            <v>NO</v>
          </cell>
          <cell r="J1393" t="str">
            <v>NO</v>
          </cell>
          <cell r="K1393" t="str">
            <v>CULMINADA</v>
          </cell>
          <cell r="L1393">
            <v>9251.709999999992</v>
          </cell>
          <cell r="M1393" t="str">
            <v>Culminada en julio 2014 según INFOBRAS.</v>
          </cell>
          <cell r="N1393">
            <v>0</v>
          </cell>
        </row>
        <row r="1394">
          <cell r="E1394">
            <v>340405</v>
          </cell>
          <cell r="F1394" t="str">
            <v>MEJORAMIENTO SERVICIO DE SALVATAJE PLAYA CHACRA Y MAR, DISTRITO DE AUCALLAMA - HUARAL - LIMA</v>
          </cell>
          <cell r="G1394">
            <v>9106.340000000004</v>
          </cell>
          <cell r="H1394">
            <v>0.8578843759490538</v>
          </cell>
          <cell r="I1394" t="str">
            <v>NO</v>
          </cell>
          <cell r="J1394" t="str">
            <v>SI</v>
          </cell>
          <cell r="K1394" t="str">
            <v>POR CULMINAR</v>
          </cell>
          <cell r="L1394">
            <v>9106.340000000004</v>
          </cell>
          <cell r="M1394">
            <v>0</v>
          </cell>
          <cell r="N1394">
            <v>0</v>
          </cell>
        </row>
        <row r="1395">
          <cell r="E1395">
            <v>315251</v>
          </cell>
          <cell r="F1395" t="str">
            <v>CREACION DE LOS SERVICIOS RECREATIVOS CON UNA LOSA DEPORTIVA EN EL AA.HH. LADERAS DE CHILLON II EXPLANADA, DISTRITO DE PUENTE PIEDRA - LIMA - LIMA</v>
          </cell>
          <cell r="G1395">
            <v>8000</v>
          </cell>
          <cell r="H1395">
            <v>0.8949527418647464</v>
          </cell>
          <cell r="I1395" t="str">
            <v>NO</v>
          </cell>
          <cell r="J1395">
            <v>0</v>
          </cell>
          <cell r="K1395">
            <v>0</v>
          </cell>
          <cell r="L1395">
            <v>0</v>
          </cell>
          <cell r="M1395">
            <v>0</v>
          </cell>
          <cell r="N1395">
            <v>0</v>
          </cell>
        </row>
        <row r="1396">
          <cell r="E1396">
            <v>297833</v>
          </cell>
          <cell r="F1396" t="str">
            <v>INSTALACION DE MURO DE SOSTENIMIENTO EN LA CARRETERA CENTRAL KM 36.10 (JORGE CHAVEZ- AA.HH. MOYOPAMPA), DISTRITO DE LURIGANCHO - LIMA - LIMA</v>
          </cell>
          <cell r="G1396">
            <v>6488.5899999999965</v>
          </cell>
          <cell r="H1396">
            <v>0.8797460366411348</v>
          </cell>
          <cell r="I1396">
            <v>0</v>
          </cell>
          <cell r="J1396">
            <v>0</v>
          </cell>
          <cell r="K1396">
            <v>0</v>
          </cell>
          <cell r="L1396">
            <v>0</v>
          </cell>
          <cell r="M1396">
            <v>0</v>
          </cell>
          <cell r="N1396">
            <v>0</v>
          </cell>
        </row>
        <row r="1397">
          <cell r="E1397">
            <v>335409</v>
          </cell>
          <cell r="F1397" t="str">
            <v>MEJORAMIENTO DE LAS CAPACIDADES RESOLUTIVAS EN LOS PUESTOS DE SALUD DOMINGO MANDAMIENTO Y CAMPO ALEGRE, Y CENTRO DE SALUD HUALMAY, DISTRITO DE HUALMAY - HUAURA - LIMA</v>
          </cell>
          <cell r="G1397">
            <v>4775</v>
          </cell>
          <cell r="H1397">
            <v>0.8626887131560029</v>
          </cell>
          <cell r="I1397" t="str">
            <v>NO</v>
          </cell>
          <cell r="J1397" t="str">
            <v>NO</v>
          </cell>
          <cell r="K1397" t="str">
            <v>CULMINADA</v>
          </cell>
          <cell r="L1397">
            <v>4775</v>
          </cell>
          <cell r="M1397">
            <v>0</v>
          </cell>
          <cell r="N1397">
            <v>0</v>
          </cell>
        </row>
        <row r="1398">
          <cell r="E1398">
            <v>111718</v>
          </cell>
          <cell r="F1398" t="str">
            <v>AMPLIACION Y MEJORAMIENTO DE CANAL DE RIEGO MARGEN DERECHA Y CANAL DE RIEGO CCONTIPATA - POSOCCOY, SIRENAYOCC - CASACANCHA MARGEN IZQUIERDA, DEL DISTRITO DE TALAVERA, PROVINCIA DE ANDAHUAYLAS - APURIMAC</v>
          </cell>
          <cell r="G1398">
            <v>1194121.35</v>
          </cell>
          <cell r="H1398">
            <v>0.6282568118285253</v>
          </cell>
          <cell r="I1398" t="str">
            <v>NO</v>
          </cell>
          <cell r="J1398" t="str">
            <v>NO</v>
          </cell>
          <cell r="K1398" t="str">
            <v>Proyecto paralizado en inicio de arbitraje.</v>
          </cell>
          <cell r="L1398">
            <v>1194121.35</v>
          </cell>
          <cell r="M1398">
            <v>0</v>
          </cell>
          <cell r="N1398">
            <v>0</v>
          </cell>
        </row>
        <row r="1399">
          <cell r="E1399">
            <v>149920</v>
          </cell>
          <cell r="F1399" t="str">
            <v>MEJORAMIENTO DE LOS SERVICIOS EDUCATIVOS DE LA I.E.S.M. JORGE CHAVEZ - CAYARA, DEL DISTRITO DE CHINCHEROS, PROVINCIA DE CHINCHEROS - APURIMAC</v>
          </cell>
          <cell r="G1399">
            <v>499490.3300000001</v>
          </cell>
          <cell r="H1399">
            <v>0.8444776554993878</v>
          </cell>
          <cell r="I1399" t="str">
            <v>No</v>
          </cell>
          <cell r="J1399" t="str">
            <v>Si</v>
          </cell>
          <cell r="K1399" t="str">
            <v>Proyecto culminado, pendiente de liquidación. Fue ejecutado por AD. Con deudas pendientes de pago a proveedores.</v>
          </cell>
          <cell r="L1399">
            <v>32579.969999999972</v>
          </cell>
          <cell r="M1399">
            <v>0</v>
          </cell>
          <cell r="N1399">
            <v>0</v>
          </cell>
        </row>
        <row r="1400">
          <cell r="E1400">
            <v>160495</v>
          </cell>
          <cell r="F1400" t="str">
            <v>MEJORAMIENTO DE LOS SERVICIOS EDUCATIVOS DE LA I.E.P 54242 DE MAUCALLACCTA DEL DISTRITO DE OCOBAMBA, PROVINCIA DE CHINCHEROS - APURIMAC</v>
          </cell>
          <cell r="G1400">
            <v>286559.18000000017</v>
          </cell>
          <cell r="H1400">
            <v>0.8941753641322729</v>
          </cell>
          <cell r="I1400" t="str">
            <v>No</v>
          </cell>
          <cell r="J1400" t="str">
            <v>Si</v>
          </cell>
          <cell r="K1400" t="str">
            <v>Proyecto en ejecución, con avance físico de 88% al 31 de diciembre. Culminará la ejecución a fines de febrero. Financia MVCS</v>
          </cell>
          <cell r="L1400">
            <v>924480.5699999994</v>
          </cell>
          <cell r="M1400">
            <v>0</v>
          </cell>
          <cell r="N1400">
            <v>0</v>
          </cell>
        </row>
        <row r="1401">
          <cell r="E1401">
            <v>177077</v>
          </cell>
          <cell r="F1401" t="str">
            <v>CONSTRUCCION REPRESAMIENTO LAGUNA CCOCHACAJAS Y QUEBRADA CHUÑONA; Y SISTEMA DE RIEGO POR ASPERSIÓN EN LA SUBCUENCA DEL RIO  PALLCAMAYO, DISTRITO DE HUANCARAMA - ANDAHUAYLAS - APURIMAC</v>
          </cell>
          <cell r="G1401">
            <v>1792259.25</v>
          </cell>
          <cell r="H1401">
            <v>0.7623172979067586</v>
          </cell>
          <cell r="I1401" t="str">
            <v>NO</v>
          </cell>
          <cell r="J1401">
            <v>0</v>
          </cell>
          <cell r="K1401" t="str">
            <v>Proyecto culminado con observaciones subsanadas, a la espera de inspección para recepción de obra. Se deben valorizaciones.</v>
          </cell>
          <cell r="L1401">
            <v>1792259.25</v>
          </cell>
          <cell r="M1401">
            <v>0</v>
          </cell>
          <cell r="N1401">
            <v>0</v>
          </cell>
        </row>
        <row r="1402">
          <cell r="E1402">
            <v>183055</v>
          </cell>
          <cell r="F1402" t="str">
            <v>AMPLIACION Y MEJORAMIENTO DEL SISTEMA DE AGUA POTABLE E INSTALACION DEL SISTEMA DE ALCANTARILLADO DE LAS LOCALIDADES DE KAQUIABAMBA, PULLURI Y LOS OLIVOS, DEL DISTRITO DE KAQUIABAMBA, PROVINCIA DE ANDAHUAYLAS - APURIMAC</v>
          </cell>
          <cell r="G1402">
            <v>924480.5699999994</v>
          </cell>
          <cell r="H1402">
            <v>0.868105103971515</v>
          </cell>
          <cell r="I1402" t="str">
            <v>No</v>
          </cell>
          <cell r="J1402" t="str">
            <v>Si</v>
          </cell>
          <cell r="K1402" t="str">
            <v>Proyecto en ejecución, con avance físico de 88% al 31 de diciembre. Culminará la ejecución a fines de febrero. Financia MVCS</v>
          </cell>
          <cell r="L1402">
            <v>924480.5699999994</v>
          </cell>
          <cell r="M1402">
            <v>0</v>
          </cell>
          <cell r="N1402">
            <v>0</v>
          </cell>
        </row>
        <row r="1403">
          <cell r="E1403">
            <v>199258</v>
          </cell>
          <cell r="F1403" t="str">
            <v>MEJORAMIENTO DE LOS SERVICIOS EDUCATIVOS DE LA INSTITUCIÓN EDUCATIVA PRIMARIA N 54441 JORGE BASADRE GROHMANN EN LA COMUNIDAD CAMPESINA DE COLLAURO, DISTRITO MARISCAL GAMARRA, PROVINCIA DE GRAU - APURIMAC</v>
          </cell>
          <cell r="G1403">
            <v>1377817.96</v>
          </cell>
          <cell r="H1403">
            <v>0.7130402611053825</v>
          </cell>
          <cell r="I1403" t="str">
            <v>NO</v>
          </cell>
          <cell r="J1403" t="str">
            <v>SI</v>
          </cell>
          <cell r="K1403" t="str">
            <v>Proyecto en ejecución con un avance de 25%.</v>
          </cell>
          <cell r="L1403">
            <v>1377817.96</v>
          </cell>
          <cell r="M1403">
            <v>0</v>
          </cell>
          <cell r="N1403">
            <v>1</v>
          </cell>
        </row>
        <row r="1404">
          <cell r="E1404">
            <v>204176</v>
          </cell>
          <cell r="F1404" t="str">
            <v>MEJORAMIENTO DEL SERVICIO DE EDUCACIÓN PRIMARIA EN LA I.E. 54201, DISTRITO DE HUACCANA - CHINCHEROS - APURIMAC</v>
          </cell>
          <cell r="G1404">
            <v>750329.6500000004</v>
          </cell>
          <cell r="H1404">
            <v>0.7939977619534533</v>
          </cell>
          <cell r="I1404" t="str">
            <v>No</v>
          </cell>
          <cell r="J1404" t="str">
            <v>Si</v>
          </cell>
          <cell r="K1404" t="str">
            <v>Proyecto en ejecución por contrata con avance físisco acumulado del 90%, culmina a fines de febrero. Financia FONIPREL.</v>
          </cell>
          <cell r="L1404">
            <v>803931.8199999998</v>
          </cell>
          <cell r="M1404">
            <v>0</v>
          </cell>
          <cell r="N1404">
            <v>0</v>
          </cell>
        </row>
        <row r="1405">
          <cell r="E1405">
            <v>208613</v>
          </cell>
          <cell r="F1405" t="str">
            <v>MEJORAMIENTO DE PISTAS Y VEREDAS DE LA LOCALIDAD DE PATAYPAMPA DISTRITO DE PATAYPAMPA, PROVINCIA DE GRAU - APURIMAC</v>
          </cell>
          <cell r="G1405">
            <v>423887.5799999996</v>
          </cell>
          <cell r="H1405">
            <v>0.8373729630395579</v>
          </cell>
          <cell r="I1405" t="str">
            <v>No</v>
          </cell>
          <cell r="J1405" t="str">
            <v>Si</v>
          </cell>
          <cell r="K1405" t="str">
            <v>Se ha concluido la obra en el mes de julio, se encuentra pendiente de entrega de la obra y la liquidación,</v>
          </cell>
          <cell r="L1405">
            <v>423887.5799999996</v>
          </cell>
          <cell r="M1405">
            <v>0</v>
          </cell>
          <cell r="N1405">
            <v>0</v>
          </cell>
        </row>
        <row r="1406">
          <cell r="E1406">
            <v>208723</v>
          </cell>
          <cell r="F1406" t="str">
            <v>MEJORAMIENTO DEL SISTEMA DE RIEGO DE YANACCOLLPA, DISTRITO DE URANMARCA - CHINCHEROS - APURIMAC</v>
          </cell>
          <cell r="G1406">
            <v>251275.39000000013</v>
          </cell>
          <cell r="H1406">
            <v>0.8473746790894748</v>
          </cell>
          <cell r="I1406" t="str">
            <v>No</v>
          </cell>
          <cell r="J1406" t="str">
            <v>Si</v>
          </cell>
          <cell r="K1406" t="str">
            <v>Proyecto en ejecución con avance físico acumulado del 45%. Pendiente de entrega de adelanto directo por 25%</v>
          </cell>
          <cell r="L1406">
            <v>-11499.970000000205</v>
          </cell>
          <cell r="M1406">
            <v>0</v>
          </cell>
          <cell r="N1406">
            <v>1</v>
          </cell>
        </row>
        <row r="1407">
          <cell r="E1407">
            <v>208909</v>
          </cell>
          <cell r="F1407" t="str">
            <v>MEJORAMIENTO DE LA OFERTA  DE  LOS SERVICIOS EDUCATIVOS  DE  LA INSTITUCIÓN EDUCATIVA INTEGRADA NICANOR  NALVARTE  VALDIVIA, DISTRITO DE SAN ANTONIO DE CACHI - ANDAHUAYLAS - APURIMAC</v>
          </cell>
          <cell r="G1407">
            <v>1146901.0299999998</v>
          </cell>
          <cell r="H1407">
            <v>0.7182690573530384</v>
          </cell>
          <cell r="I1407" t="str">
            <v>NO</v>
          </cell>
          <cell r="J1407" t="str">
            <v>SI</v>
          </cell>
          <cell r="K1407" t="str">
            <v>Proyecto en ejecución con avance físico acumulado del 45%. Pendiente de entrega de adelanto directo por 25%</v>
          </cell>
          <cell r="L1407">
            <v>1146901.0299999998</v>
          </cell>
          <cell r="M1407">
            <v>0</v>
          </cell>
          <cell r="N1407">
            <v>1</v>
          </cell>
        </row>
        <row r="1408">
          <cell r="E1408">
            <v>214872</v>
          </cell>
          <cell r="F1408" t="str">
            <v>MEJORAMIENTO DE LOS SERVICIOS EDUCATIVOS DEL COLEGIO NACIONAL LINO QUINTANILLA DEL  CENTRO POBLADO DE  TANCAYLLO, DISTRITO DE URANMARCA - CHINCHEROS - APURIMAC</v>
          </cell>
          <cell r="G1408">
            <v>1212240.7000000002</v>
          </cell>
          <cell r="H1408">
            <v>0.699237649358898</v>
          </cell>
          <cell r="I1408" t="str">
            <v>NO</v>
          </cell>
          <cell r="J1408" t="str">
            <v>SI</v>
          </cell>
          <cell r="K1408" t="str">
            <v>Proyecto en ejecución con un avance de 30% (obra con avance adelantado)</v>
          </cell>
          <cell r="L1408">
            <v>1212240.7000000002</v>
          </cell>
          <cell r="M1408">
            <v>0</v>
          </cell>
          <cell r="N1408">
            <v>1</v>
          </cell>
        </row>
        <row r="1409">
          <cell r="E1409">
            <v>227652</v>
          </cell>
          <cell r="F1409" t="str">
            <v>INSTALACION DEL COLISEO CERRADO DE CHINCHEROS, PROVINCIA DE CHINCHEROS - APURIMAC</v>
          </cell>
          <cell r="G1409">
            <v>30004.62999999989</v>
          </cell>
          <cell r="H1409">
            <v>0.6377776131616041</v>
          </cell>
          <cell r="I1409" t="str">
            <v>No</v>
          </cell>
          <cell r="J1409" t="str">
            <v>Si</v>
          </cell>
          <cell r="K1409" t="str">
            <v>Proyecto en ejecución con un avance físico del 18%, culminación prevista para octubre del 2017</v>
          </cell>
          <cell r="L1409">
            <v>2803499.0700000003</v>
          </cell>
          <cell r="M1409">
            <v>0</v>
          </cell>
          <cell r="N1409">
            <v>1</v>
          </cell>
        </row>
        <row r="1410">
          <cell r="E1410">
            <v>228695</v>
          </cell>
          <cell r="F1410" t="str">
            <v>MEJORAMIENTO, AMPLIACION DEL SERVICIO DE AGUA PARA RIEGO  EN LOS SECTORES  AIJADERO, USCCUPATA, QUISCABAMBA Y HUAYLLAC,  DISTRITO DE MICAELA BASTIDAS, PROVINCIA DE GRAU - APURIMAC</v>
          </cell>
          <cell r="G1410">
            <v>602698.71</v>
          </cell>
          <cell r="H1410">
            <v>0.8276165092654537</v>
          </cell>
          <cell r="I1410" t="str">
            <v>No</v>
          </cell>
          <cell r="J1410" t="str">
            <v>Si</v>
          </cell>
          <cell r="K1410" t="str">
            <v>Se encuentra en un avance de ejecución de 95% , se debe terminar a fin de febrero.</v>
          </cell>
          <cell r="L1410">
            <v>433053.43999999994</v>
          </cell>
          <cell r="M1410">
            <v>0</v>
          </cell>
          <cell r="N1410">
            <v>0</v>
          </cell>
        </row>
        <row r="1411">
          <cell r="E1411">
            <v>230446</v>
          </cell>
          <cell r="F1411" t="str">
            <v>AMPLIACION Y MEJORAMIENTO DEL SISTEMA DE AGUA POTABLE E INSTALACION DEL SISTEMA DE ALCANTARILLADO SANITARIO DE LAS LOCALIDADES DE LLANTUYHUANCA Y CHACCAMARCA, DEL DISTRITO DE TALAVERA, PROVINCIA DE ANDAHUAYLAS - APURIMAC</v>
          </cell>
          <cell r="G1411">
            <v>2803499.0700000003</v>
          </cell>
          <cell r="H1411">
            <v>0.5070335816027453</v>
          </cell>
          <cell r="I1411" t="str">
            <v>NO</v>
          </cell>
          <cell r="J1411" t="str">
            <v>SI</v>
          </cell>
          <cell r="K1411" t="str">
            <v>Proyecto en ejecución con un avance físico del 18%, culminación prevista para octubre del 2017</v>
          </cell>
          <cell r="L1411">
            <v>2803499.0700000003</v>
          </cell>
          <cell r="M1411">
            <v>0</v>
          </cell>
          <cell r="N1411">
            <v>1</v>
          </cell>
        </row>
        <row r="1412">
          <cell r="E1412">
            <v>232236</v>
          </cell>
          <cell r="F1412" t="str">
            <v>MEJORAMIENTO DE LOS SERVICIOS EDUCATIVOS DEL COLEGIO NACIONAL INCA GARCILASO DE LA VEGA DE ANTASCO PARIABAMBA DEL CENTRO POBLADO DE ANTASCO, DISTRITO DE URANMARCA - CHINCHEROS - APURIMAC</v>
          </cell>
          <cell r="G1412">
            <v>1357042.3200000003</v>
          </cell>
          <cell r="H1412">
            <v>0.640377533579629</v>
          </cell>
          <cell r="I1412" t="str">
            <v>NO</v>
          </cell>
          <cell r="J1412" t="str">
            <v>SI</v>
          </cell>
          <cell r="K1412" t="str">
            <v>Proyecto en ejecución con un avance de 12% (obra retrasada, sin embargo este mes se ha recuperado)</v>
          </cell>
          <cell r="L1412">
            <v>-0.6799999997019768</v>
          </cell>
          <cell r="M1412">
            <v>0</v>
          </cell>
          <cell r="N1412">
            <v>1</v>
          </cell>
        </row>
        <row r="1413">
          <cell r="E1413">
            <v>238896</v>
          </cell>
          <cell r="F1413" t="str">
            <v>MEJORAMIENTO DEL SISTEMA DE RIEGO EN LA COMUNIDAD DE CRUZ PAMPA, DISTRITO PACOBAMBA ., PROVINCIA DE ANDAHUAYLAS - APURIMAC</v>
          </cell>
          <cell r="G1413">
            <v>293193.06999999983</v>
          </cell>
          <cell r="H1413">
            <v>0.869014281966834</v>
          </cell>
          <cell r="I1413">
            <v>0</v>
          </cell>
          <cell r="J1413">
            <v>0</v>
          </cell>
          <cell r="K1413" t="str">
            <v>UE MINAG SIERRA CENTRO SUR </v>
          </cell>
          <cell r="L1413">
            <v>293193.06999999983</v>
          </cell>
          <cell r="M1413">
            <v>0</v>
          </cell>
          <cell r="N1413">
            <v>0</v>
          </cell>
        </row>
        <row r="1414">
          <cell r="E1414">
            <v>241446</v>
          </cell>
          <cell r="F1414" t="str">
            <v>MEJORAMIENTO DE LA PLAZA DE ARMAS DEL CENTRO POBLADO DE SAN JUAN DE KULA, DISTRITO DE SAN ANTONIO DE CACHI - ANDAHUAYLAS - APURIMAC</v>
          </cell>
          <cell r="G1414">
            <v>92073.75999999998</v>
          </cell>
          <cell r="H1414">
            <v>0.7286740532755488</v>
          </cell>
          <cell r="I1414" t="str">
            <v>No</v>
          </cell>
          <cell r="J1414" t="str">
            <v>Culminado</v>
          </cell>
          <cell r="K1414" t="str">
            <v>Proyecto culminado y liquidado, financiado por trabaja Perú. La contrapartida se dio en materiales como agregados por lo que no figura en el devengado acumulado. Incluso devolvió S/ 900 soles al programa.</v>
          </cell>
          <cell r="L1414">
            <v>92073.75999999998</v>
          </cell>
          <cell r="M1414">
            <v>0</v>
          </cell>
          <cell r="N1414">
            <v>0</v>
          </cell>
        </row>
        <row r="1415">
          <cell r="E1415">
            <v>241863</v>
          </cell>
          <cell r="F1415" t="str">
            <v>MEJORAMIENTO DE LOS SERVICIOS DE EDUCACIÓN SECUNDARIA EN LA I.E.S. APU SUPARAURA Y PRIMARIA N 54313 DE LA COMUNIDAD DE ANCOBAMBA, DISTRITO DE CHAPIMARCA - AYMARAES - APURIMAC</v>
          </cell>
          <cell r="G1415">
            <v>2254361.48</v>
          </cell>
          <cell r="H1415">
            <v>0.6017813579504678</v>
          </cell>
          <cell r="I1415" t="str">
            <v>NO</v>
          </cell>
          <cell r="J1415" t="str">
            <v>SI</v>
          </cell>
          <cell r="K1415" t="str">
            <v>Proyecto en ejecución, con avance físico acumulado del 90%. Culminación programada para fines de febrero.</v>
          </cell>
          <cell r="L1415">
            <v>-613885.1499999999</v>
          </cell>
          <cell r="M1415">
            <v>0</v>
          </cell>
          <cell r="N1415">
            <v>0</v>
          </cell>
        </row>
        <row r="1416">
          <cell r="E1416">
            <v>242362</v>
          </cell>
          <cell r="F1416" t="str">
            <v>MEJORAMIENTO DE LAS VIAS AV. JULIO ZAMORA, JR. ANDAHUAYLAS, JR. BOLOGNESI, JR. APURIMAC, AV. SAN MIGUEL, Y CALLES 01 Y 02 Y 03, DE LA LOCALIDAD DE PACOBAMBA, DEL DISTRITO DE PACOBAMBA, PROVINCIA DE ANDAHUAYLAS - APURIMAC</v>
          </cell>
          <cell r="G1416">
            <v>1183606.3599999999</v>
          </cell>
          <cell r="H1416">
            <v>0.6257249567600969</v>
          </cell>
          <cell r="I1416" t="str">
            <v>NO</v>
          </cell>
          <cell r="J1416" t="str">
            <v>SI</v>
          </cell>
          <cell r="K1416" t="str">
            <v>Proyecto en ejecución por administración directa, con un avance de 60%, culminación prevista para fines de marzo</v>
          </cell>
          <cell r="L1416">
            <v>1183606.3599999999</v>
          </cell>
          <cell r="M1416">
            <v>0</v>
          </cell>
          <cell r="N1416">
            <v>0</v>
          </cell>
        </row>
        <row r="1417">
          <cell r="E1417">
            <v>244824</v>
          </cell>
          <cell r="F1417" t="str">
            <v>MEJORAMIENTO DE LOS SERVICIOS DE EDUCACIÓN SECUNDARIA EN LA I.E.S. SANTA ROSA, PRIMARIA N 54315 Y  INICIAL N 179 DE LA COMUNIDAD DE SANTA ROSA, DISTRITO DE CHAPIMARCA - AYMARAES - APURIMAC</v>
          </cell>
          <cell r="G1417">
            <v>1578998.7400000002</v>
          </cell>
          <cell r="H1417">
            <v>0.7572807322497213</v>
          </cell>
          <cell r="I1417" t="str">
            <v>NO</v>
          </cell>
          <cell r="J1417" t="str">
            <v>SI</v>
          </cell>
          <cell r="K1417" t="str">
            <v>Proyecto en ejecución, con avance físico acumulado del 90%. Culminación programada para fines de febrero.</v>
          </cell>
          <cell r="L1417">
            <v>1378940.9799999995</v>
          </cell>
          <cell r="M1417">
            <v>0</v>
          </cell>
          <cell r="N1417">
            <v>0</v>
          </cell>
        </row>
        <row r="1418">
          <cell r="E1418">
            <v>247799</v>
          </cell>
          <cell r="F1418" t="str">
            <v>MEJORAMIENTO DEL CAMINO VECINAL URANMARCA - TOTORABAMBA, PROVINCIA DE CHINCHEROS - APURIMAC</v>
          </cell>
          <cell r="G1418">
            <v>273470.9500000002</v>
          </cell>
          <cell r="H1418">
            <v>0.5147693040002765</v>
          </cell>
          <cell r="I1418" t="str">
            <v>No</v>
          </cell>
          <cell r="J1418" t="str">
            <v>No</v>
          </cell>
          <cell r="K1418" t="str">
            <v>Proyecto en ejecución por AD.
Avance físico acumulado de 70% (por falta de recursos el 2015)
Queda pendiente la instalación de la superestructura de metal.</v>
          </cell>
          <cell r="L1418">
            <v>236565.6399999999</v>
          </cell>
          <cell r="M1418">
            <v>0</v>
          </cell>
          <cell r="N1418">
            <v>0</v>
          </cell>
        </row>
        <row r="1419">
          <cell r="E1419">
            <v>255779</v>
          </cell>
          <cell r="F1419" t="str">
            <v>INSTALACION DE CERCO PERIMÉTRICO DEL CEMENTERIO GENERAL  DE LA COMUNIDAD DE CANUA, DEL DISTRITO DE TORAYA, PROVINCIA DE AYMARAES - APURIMAC</v>
          </cell>
          <cell r="G1419">
            <v>71795.48</v>
          </cell>
          <cell r="H1419">
            <v>0.6367658223486865</v>
          </cell>
          <cell r="I1419" t="str">
            <v>No</v>
          </cell>
          <cell r="J1419" t="str">
            <v>No</v>
          </cell>
          <cell r="K1419" t="str">
            <v>Proyecto en ejecución por AD.
Avance físico acumulado de 60% , se estaría culminando en agosto..</v>
          </cell>
          <cell r="L1419">
            <v>798362.6500000004</v>
          </cell>
          <cell r="M1419">
            <v>0</v>
          </cell>
          <cell r="N1419">
            <v>0</v>
          </cell>
        </row>
        <row r="1420">
          <cell r="E1420">
            <v>257783</v>
          </cell>
          <cell r="F1420" t="str">
            <v>MEJORAMIENTO DE LA OFERTA DE LOS SERVICIOS EDUCATIVOS EN LA INSTITUCION EDUCATIVA INTEGRADO DE ANCCOPACCHA, DISTRITO DE PACUCHA - ANDAHUAYLAS - APURIMAC</v>
          </cell>
          <cell r="G1420">
            <v>1272640.6100000003</v>
          </cell>
          <cell r="H1420">
            <v>0.8336267006113494</v>
          </cell>
          <cell r="I1420" t="str">
            <v>NO</v>
          </cell>
          <cell r="J1420" t="str">
            <v>SI</v>
          </cell>
          <cell r="K1420" t="str">
            <v>Proyecto en ejecución, culminará a fines de marzo.</v>
          </cell>
          <cell r="L1420">
            <v>1272640.6100000003</v>
          </cell>
          <cell r="M1420">
            <v>0</v>
          </cell>
          <cell r="N1420">
            <v>0</v>
          </cell>
        </row>
        <row r="1421">
          <cell r="E1421">
            <v>269005</v>
          </cell>
          <cell r="F1421" t="str">
            <v>MEJORAMIENTO DEL SERVICIO EDUCATIVO, PARA EL FORTALECIMIENTO DE LAS CAPACIDADES DE APRENDIZAJE DE LOS ESTUDIANTES DE LAS I.E. INICIALES 45 JORDÁN DE JESÚS HUACCANA, 475-37 MOYACCASA  Y 487 MAUCALLACTA, DISTRITO DE HUACCANA - CHINCHEROS - APURIMAC</v>
          </cell>
          <cell r="G1421">
            <v>3553.4500000001863</v>
          </cell>
          <cell r="H1421">
            <v>0.6138985751774015</v>
          </cell>
          <cell r="I1421" t="str">
            <v>No</v>
          </cell>
          <cell r="J1421" t="str">
            <v>No</v>
          </cell>
          <cell r="K1421" t="str">
            <v>UE: MP Chincheros
Fte de Financ. ROOC (cartera de endeudamiento)
En ejecución por AI desde enero 2016.</v>
          </cell>
          <cell r="L1421">
            <v>38829.080000000075</v>
          </cell>
          <cell r="M1421">
            <v>0</v>
          </cell>
          <cell r="N1421">
            <v>0</v>
          </cell>
        </row>
        <row r="1422">
          <cell r="E1422">
            <v>273810</v>
          </cell>
          <cell r="F1422" t="str">
            <v>MEJORAMIENTO DEL SERVICIO EDUCATIVO, PARA EL FORTALECIMIENTO DE LAS CAPACIDADES DE APRENDIZAJE DE LOS ESTUDIANTES DE LAS I.E. INICIALES 475-18 SANTA ROSA DE HUARAPARI,  475-34 DE TOCCSOPAMPA Y 902 DE TOCCSO SAURI CHULLAKICHKA, DISTRITO DE HUACCANA - CHINCHEROS - APURIMAC</v>
          </cell>
          <cell r="G1422">
            <v>112800.35999999987</v>
          </cell>
          <cell r="H1422">
            <v>0.6421144044988419</v>
          </cell>
          <cell r="I1422" t="str">
            <v>No</v>
          </cell>
          <cell r="J1422" t="str">
            <v>No</v>
          </cell>
          <cell r="K1422" t="str">
            <v>Proyecto concluido en levantamiento de observaciones. La siguiente semana se entregará a la UGEL. Se debe la última valorización hasta que levante lo observado.
Fue ejecutado por AI.</v>
          </cell>
          <cell r="L1422">
            <v>61590.18000000017</v>
          </cell>
          <cell r="M1422">
            <v>0</v>
          </cell>
          <cell r="N1422">
            <v>0</v>
          </cell>
        </row>
        <row r="1423">
          <cell r="E1423">
            <v>276210</v>
          </cell>
          <cell r="F1423" t="str">
            <v>MEJORAMIENTO DE LA CALIDAD DEL SERVICIO EDUCATIVO EN LA I.E. DE NIVEL PRIMARIO N 54299 JOSE PARDO DE LA LOCALIDAD DE CHALHUANCA AYMARAES, PROVINCIA DE AYMARAES - APURIMAC</v>
          </cell>
          <cell r="G1423">
            <v>1202713.7400000002</v>
          </cell>
          <cell r="H1423">
            <v>0.8101788851414189</v>
          </cell>
          <cell r="I1423" t="str">
            <v>NO</v>
          </cell>
          <cell r="J1423" t="str">
            <v>SI</v>
          </cell>
          <cell r="K1423" t="str">
            <v>Proyecto en ejecución, con un avance físico acumulado del 60%. Culminación prevista para fines de marzo. Sin problemas de ejecución.</v>
          </cell>
          <cell r="L1423">
            <v>1202713.7400000002</v>
          </cell>
          <cell r="M1423">
            <v>0</v>
          </cell>
          <cell r="N1423">
            <v>0</v>
          </cell>
        </row>
        <row r="1424">
          <cell r="E1424">
            <v>276906</v>
          </cell>
          <cell r="F1424" t="str">
            <v>MEJORAMIENTO Y AMPLIACION DEL SISTEMA DE AGUA POTABLE Y SANEAMIENTO DE LA LOCALIDAD DE AYAHUAY ,, DISTRITO DE EL ORO - ANTABAMBA - APURIMAC</v>
          </cell>
          <cell r="G1424">
            <v>75851.47999999998</v>
          </cell>
          <cell r="H1424">
            <v>0.7729532438513304</v>
          </cell>
          <cell r="I1424" t="str">
            <v>No</v>
          </cell>
          <cell r="J1424" t="str">
            <v>No</v>
          </cell>
          <cell r="K1424">
            <v>0</v>
          </cell>
          <cell r="L1424">
            <v>0</v>
          </cell>
          <cell r="M1424">
            <v>0</v>
          </cell>
          <cell r="N1424">
            <v>0</v>
          </cell>
        </row>
        <row r="1425">
          <cell r="E1425">
            <v>287140</v>
          </cell>
          <cell r="F1425" t="str">
            <v>MEJORAMIENTO DE LOS SERVICIOS DE EDUCACION PRIMARIA EN LA INSTITUCION EDUCATIVA N 54100 DE LA LOCALIDAD POMACOCHA, DISTRITO DE POMACOCHA - ANDAHUAYLAS - APURIMAC</v>
          </cell>
          <cell r="G1425">
            <v>803931.8199999998</v>
          </cell>
          <cell r="H1425">
            <v>0.7830169304332149</v>
          </cell>
          <cell r="I1425" t="str">
            <v>No</v>
          </cell>
          <cell r="J1425" t="str">
            <v>Si</v>
          </cell>
          <cell r="K1425" t="str">
            <v>Proyecto en ejecución por contrata con avance físisco acumulado del 90%, culmina a fines de febrero. Financia FONIPREL.</v>
          </cell>
          <cell r="L1425">
            <v>803931.8199999998</v>
          </cell>
          <cell r="M1425">
            <v>0</v>
          </cell>
          <cell r="N1425">
            <v>0</v>
          </cell>
        </row>
        <row r="1426">
          <cell r="E1426">
            <v>287682</v>
          </cell>
          <cell r="F1426" t="str">
            <v>MEJORAMIENTO DE SERVICIOS TURISTICOS EN EL CIRCUITO DE CHINCHEROS - LAGUNAS DE TOROCOCHA - YANAHUARMI - MIRADOR - RIO PAMPAS, DISTRITO DE CHINCHEROS, PROVINCIA DE CHINCHEROS - APURIMAC</v>
          </cell>
          <cell r="G1426">
            <v>234289.64000000013</v>
          </cell>
          <cell r="H1426">
            <v>0.8396062774074109</v>
          </cell>
          <cell r="I1426" t="str">
            <v>No</v>
          </cell>
          <cell r="J1426" t="str">
            <v>No</v>
          </cell>
          <cell r="K1426" t="str">
            <v>Proyecto en ejecución con un avance de 12% (obra retrasada, sin embargo este mes se ha recuperado)</v>
          </cell>
          <cell r="L1426">
            <v>-0.6799999997019768</v>
          </cell>
          <cell r="M1426">
            <v>0</v>
          </cell>
          <cell r="N1426">
            <v>0</v>
          </cell>
        </row>
        <row r="1427">
          <cell r="E1427">
            <v>310373</v>
          </cell>
          <cell r="F1427" t="str">
            <v>MEJORAMIENTO DEL SERVICIO DE EDUCACIÓN INICIAL EN LA INSTITUCIÓN EDUCATIVA N 54155 DE LA COMUNIDAD DE HUIRACOCHÁN, DISTRITO DE POMACOCHA - ANDAHUAYLAS - APURIMAC</v>
          </cell>
          <cell r="G1427">
            <v>625016.5</v>
          </cell>
          <cell r="H1427">
            <v>0.5791408167752062</v>
          </cell>
          <cell r="I1427" t="str">
            <v>No</v>
          </cell>
          <cell r="J1427" t="str">
            <v>Si</v>
          </cell>
          <cell r="K1427" t="str">
            <v>Proyecto en ejecución con un avance físico acumulado del 50%. Financia PRONIED.</v>
          </cell>
          <cell r="L1427">
            <v>625016.5</v>
          </cell>
          <cell r="M1427">
            <v>0</v>
          </cell>
          <cell r="N1427">
            <v>0</v>
          </cell>
        </row>
        <row r="1428">
          <cell r="E1428">
            <v>313495</v>
          </cell>
          <cell r="F1428" t="str">
            <v>CREACION DE PUENTE CARROZABLE EN EL CAMINO VECINAL DE CALLEBAMBA - SANTA FE DEL DISTRITO DE CHINCHEROS, PROVINCIA DE CHINCHEROS - APURIMAC</v>
          </cell>
          <cell r="G1428">
            <v>264500.6399999999</v>
          </cell>
          <cell r="H1428">
            <v>0.7397731488490445</v>
          </cell>
          <cell r="I1428" t="str">
            <v>No</v>
          </cell>
          <cell r="J1428" t="str">
            <v>No</v>
          </cell>
          <cell r="K1428" t="str">
            <v>No se puede comunicar con la Entidad</v>
          </cell>
          <cell r="L1428">
            <v>0</v>
          </cell>
          <cell r="M1428">
            <v>0</v>
          </cell>
          <cell r="N1428">
            <v>0</v>
          </cell>
        </row>
        <row r="1429">
          <cell r="E1429">
            <v>320035</v>
          </cell>
          <cell r="F1429" t="str">
            <v>INSTALACION DEL CENTRO COMUNAL COMERCIAL EN LA COMUNIDAD DE PUMAMARCA, DISTRITO DE TAMBOBAMBA, PROVINCIA DE COTABAMBAS - APURIMAC</v>
          </cell>
          <cell r="G1429">
            <v>44183.409999999974</v>
          </cell>
          <cell r="H1429">
            <v>0.8802406462234237</v>
          </cell>
          <cell r="I1429" t="str">
            <v>No</v>
          </cell>
          <cell r="J1429" t="str">
            <v>No</v>
          </cell>
          <cell r="K1429" t="str">
            <v>Proyecto en ejecución con un avance de 25%.</v>
          </cell>
          <cell r="L1429">
            <v>1377817.96</v>
          </cell>
          <cell r="M1429">
            <v>0</v>
          </cell>
          <cell r="N1429">
            <v>0</v>
          </cell>
        </row>
        <row r="1430">
          <cell r="E1430">
            <v>322959</v>
          </cell>
          <cell r="F1430" t="str">
            <v>MEJORAMIENTO DE LA INFRAESTRUCTURA DEL CEMENTERIO GENERAL DE HUANCARAMA, DISTRITO DE HUANCARAMA - ANDAHUAYLAS - APURIMAC</v>
          </cell>
          <cell r="G1430">
            <v>125175.46999999997</v>
          </cell>
          <cell r="H1430">
            <v>0.7186266144123729</v>
          </cell>
          <cell r="I1430" t="str">
            <v>No</v>
          </cell>
          <cell r="J1430" t="str">
            <v>Si</v>
          </cell>
          <cell r="K1430" t="str">
            <v>Proyecto culminado, pendiente de liquidación. Fue ejecutado por AD.</v>
          </cell>
          <cell r="L1430">
            <v>41429.96999999997</v>
          </cell>
          <cell r="M1430">
            <v>0</v>
          </cell>
          <cell r="N1430">
            <v>0</v>
          </cell>
        </row>
        <row r="1431">
          <cell r="E1431">
            <v>324546</v>
          </cell>
          <cell r="F1431" t="str">
            <v>MEJORAMIENTO DEL RESERVORIO DE RIEGO CALLCAHUAYCCO DE LA LOCALIDAD DE ANANSAYOCC, DISTRITO DE OCOBAMBA - CHINCHEROS - APURIMAC</v>
          </cell>
          <cell r="G1431">
            <v>13044.220000000001</v>
          </cell>
          <cell r="H1431">
            <v>0.6125172290874524</v>
          </cell>
          <cell r="I1431" t="str">
            <v>No</v>
          </cell>
          <cell r="J1431" t="str">
            <v>No</v>
          </cell>
          <cell r="K1431" t="str">
            <v>Se ha concluido la obra en el mes de julio, se encuentra pendiente de entrega de la obra y la liquidación,</v>
          </cell>
          <cell r="L1431">
            <v>423887.5799999996</v>
          </cell>
          <cell r="M1431">
            <v>0</v>
          </cell>
          <cell r="N1431">
            <v>0</v>
          </cell>
        </row>
        <row r="1432">
          <cell r="E1432">
            <v>267415</v>
          </cell>
          <cell r="F1432" t="str">
            <v>MEJORAMIENTO Y AMPLIACION DEL SISTEMA ELECTRICO DE LAS LOCALIDADES DE LLANSAPACHACA, SAUCEDA, PAUDA PAMPA, LLANQUEPAMPA Y AUTOCHACA DEL DISTRITO DE ACOMAYO, PROVINCIA DE ACOMAYO - CUSCO</v>
          </cell>
          <cell r="G1432">
            <v>42770.71000000002</v>
          </cell>
          <cell r="H1432">
            <v>0.8994490406699662</v>
          </cell>
          <cell r="I1432" t="str">
            <v>No</v>
          </cell>
          <cell r="J1432" t="str">
            <v>Si</v>
          </cell>
          <cell r="K1432" t="str">
            <v>En ejecucion por AD.</v>
          </cell>
          <cell r="L1432">
            <v>42770.71000000002</v>
          </cell>
          <cell r="M1432">
            <v>0</v>
          </cell>
          <cell r="N1432">
            <v>1</v>
          </cell>
        </row>
        <row r="1433">
          <cell r="E1433">
            <v>204806</v>
          </cell>
          <cell r="F1433" t="str">
            <v>MEJORAMIENTO  DE LA OFERTA DE LOS SERVICIOS EDUCATIVOS DE LA I.E N SIMON BOLIVAR DE NIVEL SECUNDARIA DEL DE POMACANCHI</v>
          </cell>
          <cell r="G1433">
            <v>482642.93999999994</v>
          </cell>
          <cell r="H1433">
            <v>0.875840209298422</v>
          </cell>
          <cell r="I1433" t="str">
            <v>No</v>
          </cell>
          <cell r="J1433" t="str">
            <v>Si</v>
          </cell>
          <cell r="K1433" t="str">
            <v>En ejecucion por AI.</v>
          </cell>
          <cell r="L1433">
            <v>482642.93999999994</v>
          </cell>
          <cell r="M1433">
            <v>0</v>
          </cell>
          <cell r="N1433">
            <v>1</v>
          </cell>
        </row>
        <row r="1434">
          <cell r="E1434">
            <v>279449</v>
          </cell>
          <cell r="F1434" t="str">
            <v>MEJORAMIENTO DE LOS SERVICIOS DE EDUCACION SECUNDARIA DE LA INSTITUCION EDUCATIVA SAN JUAN BAUTISTA EN LA COMUNIDAD CAMPESINA DE SAN JUAN, DISTRITO DE POMACANCHI - ACOMAYO - CUSCO</v>
          </cell>
          <cell r="G1434">
            <v>1029503.8000000003</v>
          </cell>
          <cell r="H1434">
            <v>0.7523134208004804</v>
          </cell>
          <cell r="I1434" t="str">
            <v>No</v>
          </cell>
          <cell r="J1434" t="str">
            <v>Si</v>
          </cell>
          <cell r="K1434" t="str">
            <v>En ejecucion por AI. Financiado por Foniprel.</v>
          </cell>
          <cell r="L1434">
            <v>1029503.8000000003</v>
          </cell>
          <cell r="M1434">
            <v>0</v>
          </cell>
          <cell r="N1434">
            <v>0</v>
          </cell>
        </row>
        <row r="1435">
          <cell r="E1435">
            <v>294282</v>
          </cell>
          <cell r="F1435" t="str">
            <v>INSTALACION DE LA LOSA DE RECREACIÓN MULTIUSOS EN LA COMUNIDAD CAMPESINA DE SANTA ROSA DE MANCURA, DISTRITO DE POMACANCHI - ACOMAYO - CUSCO</v>
          </cell>
          <cell r="G1435">
            <v>112418.5</v>
          </cell>
          <cell r="H1435">
            <v>0.7995054806787371</v>
          </cell>
          <cell r="I1435" t="str">
            <v>No</v>
          </cell>
          <cell r="J1435" t="str">
            <v>Si</v>
          </cell>
          <cell r="K1435" t="str">
            <v>En ejecucion por AD.</v>
          </cell>
          <cell r="L1435">
            <v>112418.5</v>
          </cell>
          <cell r="M1435">
            <v>0</v>
          </cell>
          <cell r="N1435">
            <v>1</v>
          </cell>
        </row>
        <row r="1436">
          <cell r="E1436">
            <v>203053</v>
          </cell>
          <cell r="F1436" t="str">
            <v>MEJORAMIENTO DE LA CADENA PRODUCTIVA DE GANADO VACUNO EN LA PRODUCCION DE LECHE EN EL , DISTRITO DE ANCAHUASI - ANTA - CUSCO</v>
          </cell>
          <cell r="G1436">
            <v>580291.3399999999</v>
          </cell>
          <cell r="H1436">
            <v>0.5025201080292465</v>
          </cell>
          <cell r="I1436" t="str">
            <v>No</v>
          </cell>
          <cell r="J1436" t="str">
            <v>Si</v>
          </cell>
          <cell r="K1436" t="str">
            <v>En ejecucion por AD.</v>
          </cell>
          <cell r="L1436">
            <v>580291.3399999999</v>
          </cell>
          <cell r="M1436">
            <v>0</v>
          </cell>
          <cell r="N1436">
            <v>1</v>
          </cell>
        </row>
        <row r="1437">
          <cell r="E1437">
            <v>250432</v>
          </cell>
          <cell r="F1437" t="str">
            <v>INSTALACION DEL NIVEL SECUNDARIA EN LA I.E. JOAQUIN MESEGUER CC.KATAÑIRAY, DISTRITO DE ANCAHUASI - ANTA - CUSCO</v>
          </cell>
          <cell r="G1437">
            <v>427484.21999999974</v>
          </cell>
          <cell r="H1437">
            <v>0.8571033732400014</v>
          </cell>
          <cell r="I1437" t="str">
            <v>No</v>
          </cell>
          <cell r="J1437" t="str">
            <v>Si</v>
          </cell>
          <cell r="K1437" t="str">
            <v>En ejecucion por AD por GR Cusco. PIM cero.</v>
          </cell>
          <cell r="L1437">
            <v>427484.21999999974</v>
          </cell>
          <cell r="M1437">
            <v>0</v>
          </cell>
          <cell r="N1437">
            <v>1</v>
          </cell>
        </row>
        <row r="1438">
          <cell r="E1438">
            <v>125591</v>
          </cell>
          <cell r="F1438" t="str">
            <v>MEJORAMIENTO DE LA PRESTACIÓN DE SERVICIOS DE SALUD  DEL CENTRO DE SALUD ANTA, CABECERA DE MICRO RED,  RED CUSCO NORTE, PROVINCIA DE ANTA - CUSCO</v>
          </cell>
          <cell r="G1438">
            <v>1876056.8699999992</v>
          </cell>
          <cell r="H1438">
            <v>0.8297235533505662</v>
          </cell>
          <cell r="I1438" t="str">
            <v>No</v>
          </cell>
          <cell r="J1438" t="str">
            <v>Si</v>
          </cell>
          <cell r="K1438" t="str">
            <v>Ejecutado por el GR Cusco,financiado por MINSA.</v>
          </cell>
          <cell r="L1438">
            <v>1876056.8699999992</v>
          </cell>
          <cell r="M1438">
            <v>0</v>
          </cell>
          <cell r="N1438">
            <v>0</v>
          </cell>
        </row>
        <row r="1439">
          <cell r="E1439">
            <v>174857</v>
          </cell>
          <cell r="F1439" t="str">
            <v>MEJORAMIENTO DE LA TRANSITABILIDAD PEATONAL Y VEHICULAR EN LA A.P.V PARQUE CARMEN, IZCUCHACA, DISTRITO DE ANTA, PROVINCIA DE ANTA - CUSCO</v>
          </cell>
          <cell r="G1439">
            <v>462071.43999999994</v>
          </cell>
          <cell r="H1439">
            <v>0.7112695311740892</v>
          </cell>
          <cell r="I1439" t="str">
            <v>No</v>
          </cell>
          <cell r="J1439" t="str">
            <v>Si</v>
          </cell>
          <cell r="K1439" t="str">
            <v>En ejecucion por AD.</v>
          </cell>
          <cell r="L1439">
            <v>462071.43999999994</v>
          </cell>
          <cell r="M1439">
            <v>0</v>
          </cell>
          <cell r="N1439">
            <v>1</v>
          </cell>
        </row>
        <row r="1440">
          <cell r="E1440">
            <v>176213</v>
          </cell>
          <cell r="F1440" t="str">
            <v>MEJORAMIENTO DE LA OFERTA DE SERVICIOS EDUCATIVOS DE LA I.E JORGE BASADRE  DEL CENTRO POBLADO DE COMPONE, DISTRITO DE ANTA, PROVINCIA DE ANTA - CUSCO</v>
          </cell>
          <cell r="G1440">
            <v>301415.8800000001</v>
          </cell>
          <cell r="H1440">
            <v>0.8650683724850353</v>
          </cell>
          <cell r="I1440" t="str">
            <v>No</v>
          </cell>
          <cell r="J1440" t="str">
            <v>Si</v>
          </cell>
          <cell r="K1440" t="str">
            <v>En ejecucion por AD.</v>
          </cell>
          <cell r="L1440">
            <v>301415.8800000001</v>
          </cell>
          <cell r="M1440">
            <v>0</v>
          </cell>
          <cell r="N1440">
            <v>1</v>
          </cell>
        </row>
        <row r="1441">
          <cell r="E1441">
            <v>200851</v>
          </cell>
          <cell r="F1441" t="str">
            <v>MEJORAMIENTO DE LA OFERTA DE SERVICIOS EDUCATIVOS NIVEL PRIMARIO DE LA I.E. N 50131 DE MANTOCLLA, DISTRITO   Y, PROVINCIA DE ANTA - CUSCO</v>
          </cell>
          <cell r="G1441">
            <v>225767.95999999996</v>
          </cell>
          <cell r="H1441">
            <v>0.8363629141972057</v>
          </cell>
          <cell r="I1441" t="str">
            <v>No</v>
          </cell>
          <cell r="J1441" t="str">
            <v>Si</v>
          </cell>
          <cell r="K1441" t="str">
            <v>En ejecucion por AD.</v>
          </cell>
          <cell r="L1441">
            <v>225767.95999999996</v>
          </cell>
          <cell r="M1441">
            <v>0</v>
          </cell>
          <cell r="N1441">
            <v>1</v>
          </cell>
        </row>
        <row r="1442">
          <cell r="E1442">
            <v>205244</v>
          </cell>
          <cell r="F1442" t="str">
            <v>MEJORAMIENTO DE LAS CAPACIDADES EN EL MANEJO DE ESTRATEGIAS METODOLÓGICAS DE ENSEÑANZA - APRENDIZAJE EN COMUNICACIÓN Y MATEMÁTICA EN LAS INSTITUCIONES DE EDUCACIÓN BÁSICA REGULAR DEL AMBITO DISTRITAL DE   ANTA, PROVINCIA DE ANTA - CUSCO</v>
          </cell>
          <cell r="G1442">
            <v>322905.73</v>
          </cell>
          <cell r="H1442">
            <v>0.7834409872072163</v>
          </cell>
          <cell r="I1442" t="str">
            <v>No</v>
          </cell>
          <cell r="J1442" t="str">
            <v>Si</v>
          </cell>
          <cell r="K1442" t="str">
            <v>En ejecucion </v>
          </cell>
          <cell r="L1442">
            <v>322905.73</v>
          </cell>
          <cell r="M1442">
            <v>0</v>
          </cell>
          <cell r="N1442">
            <v>1</v>
          </cell>
        </row>
        <row r="1443">
          <cell r="E1443">
            <v>244286</v>
          </cell>
          <cell r="F1443" t="str">
            <v>AMPLIACION Y MEJORAMIENTO DEL   SANEAMIENTO BÁSICO INTEGRAL DE LA LOCALIDAD DE CACHIMAYO, DISTRITO CACHIMAYO, PROVINCIA DE ANTA - CUSCO</v>
          </cell>
          <cell r="G1443">
            <v>428620.23999999976</v>
          </cell>
          <cell r="H1443">
            <v>0.8995095036345023</v>
          </cell>
          <cell r="I1443" t="str">
            <v>No</v>
          </cell>
          <cell r="J1443" t="str">
            <v>Si</v>
          </cell>
          <cell r="K1443" t="str">
            <v>Financiado por Foniprel. Cuenta bloqueada. Obra paralizada.</v>
          </cell>
          <cell r="L1443">
            <v>428620.23999999976</v>
          </cell>
          <cell r="M1443">
            <v>0</v>
          </cell>
          <cell r="N1443">
            <v>0</v>
          </cell>
        </row>
        <row r="1444">
          <cell r="E1444">
            <v>256137</v>
          </cell>
          <cell r="F1444" t="str">
            <v>MEJORAMIENTO DEL SISTEMA DE AGUA POTABLE DE LA COMUNIDAD CAMPESINA DE SAUCEDA ALTA Y BAJA, DISTRITO DE LIMATAMBO - ANTA - CUSCO</v>
          </cell>
          <cell r="G1444">
            <v>266817.52</v>
          </cell>
          <cell r="H1444">
            <v>0.7134476728055361</v>
          </cell>
          <cell r="I1444" t="str">
            <v>No</v>
          </cell>
          <cell r="J1444" t="str">
            <v>Si</v>
          </cell>
          <cell r="K1444" t="str">
            <v>En ejecucion por AD.</v>
          </cell>
          <cell r="L1444">
            <v>266817.52</v>
          </cell>
          <cell r="M1444">
            <v>0</v>
          </cell>
          <cell r="N1444">
            <v>1</v>
          </cell>
        </row>
        <row r="1445">
          <cell r="E1445">
            <v>268747</v>
          </cell>
          <cell r="F1445" t="str">
            <v>AMPLIACION Y MEJORAMIENTO DE ESPACIO DEPORTIVO EN LA COMUNIDAD CAMPESINA DE TOMACAYA, DISTRITO DE LIMATAMBO - ANTA - CUSCO</v>
          </cell>
          <cell r="G1445">
            <v>117293.1399999999</v>
          </cell>
          <cell r="H1445">
            <v>0.8344577363666139</v>
          </cell>
          <cell r="I1445" t="str">
            <v>No</v>
          </cell>
          <cell r="J1445" t="str">
            <v>Si</v>
          </cell>
          <cell r="K1445" t="str">
            <v>En ejecucion por AD.</v>
          </cell>
          <cell r="L1445">
            <v>117293.1399999999</v>
          </cell>
          <cell r="M1445">
            <v>0</v>
          </cell>
          <cell r="N1445">
            <v>1</v>
          </cell>
        </row>
        <row r="1446">
          <cell r="E1446">
            <v>271979</v>
          </cell>
          <cell r="F1446" t="str">
            <v>MEJORAMIENTO Y AMPLIACION DE SANEAMIENTO BASICO INTEGRAL EN EL ANEXO DE HUERTA ALTA C.C PAMPACONGA, DISTRITO DE LIMATAMBO - ANTA - CUSCO</v>
          </cell>
          <cell r="G1446">
            <v>124742.48999999999</v>
          </cell>
          <cell r="H1446">
            <v>0.7773844815560461</v>
          </cell>
          <cell r="I1446" t="str">
            <v>No</v>
          </cell>
          <cell r="J1446" t="str">
            <v>Si</v>
          </cell>
          <cell r="K1446" t="str">
            <v>En ejecucion por AD.</v>
          </cell>
          <cell r="L1446">
            <v>124742.48999999999</v>
          </cell>
          <cell r="M1446">
            <v>0</v>
          </cell>
          <cell r="N1446">
            <v>1</v>
          </cell>
        </row>
        <row r="1447">
          <cell r="E1447">
            <v>271981</v>
          </cell>
          <cell r="F1447" t="str">
            <v>MEJORAMIENTO DEL SERVICIO DE AGUA POTABLE EN EL ANEXO DE HUERTA BAJA DE LA CC.CC DE PAMPACONGA, DISTRITO DE LIMATAMBO - ANTA - CUSCO</v>
          </cell>
          <cell r="G1447">
            <v>102188.19</v>
          </cell>
          <cell r="H1447">
            <v>0.7706818085628871</v>
          </cell>
          <cell r="I1447" t="str">
            <v>No</v>
          </cell>
          <cell r="J1447" t="str">
            <v>Si</v>
          </cell>
          <cell r="K1447" t="str">
            <v>En ejecucion por AD.</v>
          </cell>
          <cell r="L1447">
            <v>102188.19</v>
          </cell>
          <cell r="M1447">
            <v>0</v>
          </cell>
          <cell r="N1447">
            <v>1</v>
          </cell>
        </row>
        <row r="1448">
          <cell r="E1448">
            <v>292587</v>
          </cell>
          <cell r="F1448" t="str">
            <v>AMPLIACION Y MEJORAMIENTO DE LOS SERVICIOS DE VIGILANCIA COMUNAL NUTRICIONAL EN EL, DISTRITO DE LIMATAMBO - ANTA - CUSCO</v>
          </cell>
          <cell r="G1448">
            <v>108435.30999999997</v>
          </cell>
          <cell r="H1448">
            <v>0.7033490127802905</v>
          </cell>
          <cell r="I1448" t="str">
            <v>No</v>
          </cell>
          <cell r="J1448" t="str">
            <v>Si</v>
          </cell>
          <cell r="K1448" t="str">
            <v>En ejecucion por AD.</v>
          </cell>
          <cell r="L1448">
            <v>108435.30999999997</v>
          </cell>
          <cell r="M1448">
            <v>0</v>
          </cell>
          <cell r="N1448">
            <v>1</v>
          </cell>
        </row>
        <row r="1449">
          <cell r="E1449">
            <v>264574</v>
          </cell>
          <cell r="F1449" t="str">
            <v>INSTALACION DE LOSA DEPORTIVA EN LA COMUNIDAD DE AMPAY-SEGUNDA BANDA, DISTRITO DE PISAC - CALCA - CUSCO</v>
          </cell>
          <cell r="G1449">
            <v>33728.19999999998</v>
          </cell>
          <cell r="H1449">
            <v>0.8655887850191684</v>
          </cell>
          <cell r="I1449" t="str">
            <v>No</v>
          </cell>
          <cell r="J1449" t="str">
            <v>Si</v>
          </cell>
          <cell r="K1449" t="str">
            <v>En ejecucion por AD.</v>
          </cell>
          <cell r="L1449">
            <v>33728.19999999998</v>
          </cell>
          <cell r="M1449">
            <v>0</v>
          </cell>
          <cell r="N1449">
            <v>1</v>
          </cell>
        </row>
        <row r="1450">
          <cell r="E1450">
            <v>286165</v>
          </cell>
          <cell r="F1450" t="str">
            <v>CREACION DE LA LOSA DEPORTIVA Y ESPACIO DE RECREACIÓN INFANTIL EN LA COMUNIDAD CAMPESINA DE SACACA, DISTRITO DE PISAC - CALCA - CUSCO</v>
          </cell>
          <cell r="G1450">
            <v>65270.139999999956</v>
          </cell>
          <cell r="H1450">
            <v>0.8021151411516009</v>
          </cell>
          <cell r="I1450" t="str">
            <v>No</v>
          </cell>
          <cell r="J1450" t="str">
            <v>Si</v>
          </cell>
          <cell r="K1450" t="str">
            <v>En ejecucion por AD.</v>
          </cell>
          <cell r="L1450">
            <v>65270.139999999956</v>
          </cell>
          <cell r="M1450">
            <v>0</v>
          </cell>
          <cell r="N1450">
            <v>1</v>
          </cell>
        </row>
        <row r="1451">
          <cell r="E1451">
            <v>218501</v>
          </cell>
          <cell r="F1451" t="str">
            <v> AMPLIACION, MEJORAMIENTO DEL SERVICIO DEL SISTEMA DE SANEAMIENTO BASICO INTEGRAL DE LA COMUNIDAD CAMPESINA DE PASTO GRANDE DEL, DISTRITO DE YANATILE - CALCA - CUSCO</v>
          </cell>
          <cell r="G1451">
            <v>299033.80000000005</v>
          </cell>
          <cell r="H1451">
            <v>0.7405626920079983</v>
          </cell>
          <cell r="I1451" t="str">
            <v>No</v>
          </cell>
          <cell r="J1451" t="str">
            <v>Si</v>
          </cell>
          <cell r="K1451" t="str">
            <v>En ejecucion por AD.</v>
          </cell>
          <cell r="L1451">
            <v>299033.80000000005</v>
          </cell>
          <cell r="M1451">
            <v>0</v>
          </cell>
          <cell r="N1451">
            <v>1</v>
          </cell>
        </row>
        <row r="1452">
          <cell r="E1452">
            <v>263939</v>
          </cell>
          <cell r="F1452" t="str">
            <v>INSTALACION DEL SERVICIO DE AGUA POTABLE Y SISTEMA DE LETRINAS EN LA COMUNIDAD CAMPESINA DE NARANJAYOC LACCO YAVERO , DISTRITO DE YANATILE - CALCA - CUSCO</v>
          </cell>
          <cell r="G1452">
            <v>118291.96999999997</v>
          </cell>
          <cell r="H1452">
            <v>0.8259694355396685</v>
          </cell>
          <cell r="I1452" t="str">
            <v>No</v>
          </cell>
          <cell r="J1452" t="str">
            <v>Si</v>
          </cell>
          <cell r="K1452" t="str">
            <v>En ejecucion por AD.</v>
          </cell>
          <cell r="L1452">
            <v>118291.96999999997</v>
          </cell>
          <cell r="M1452">
            <v>0</v>
          </cell>
          <cell r="N1452">
            <v>1</v>
          </cell>
        </row>
        <row r="1453">
          <cell r="E1453">
            <v>217351</v>
          </cell>
          <cell r="F1453" t="str">
            <v>MEJORAMIENTO Y AMPLIACION DEL SISTEMA DE AGUA POTABLE E INSTALACION DEL SISTEMA DE EVACUACION DE EXCRETAS EN LA C.C. ALTO CCAYHUA DEL DISTRITO DE CHECCA, PROVINCIA DE CANAS - CUSCO</v>
          </cell>
          <cell r="G1453">
            <v>685445.2500000002</v>
          </cell>
          <cell r="H1453">
            <v>0.7367287932766831</v>
          </cell>
          <cell r="I1453" t="str">
            <v>No</v>
          </cell>
          <cell r="J1453" t="str">
            <v>Si</v>
          </cell>
          <cell r="K1453" t="str">
            <v>En ejecucion por AD.</v>
          </cell>
          <cell r="L1453">
            <v>685445.2500000002</v>
          </cell>
          <cell r="M1453">
            <v>0</v>
          </cell>
          <cell r="N1453">
            <v>1</v>
          </cell>
        </row>
        <row r="1454">
          <cell r="E1454">
            <v>236285</v>
          </cell>
          <cell r="F1454" t="str">
            <v>MEJORAMIENTO Y AMPLIACIÓN DEL SISTEMA DE RIEGO K´ASILLO-PUCACANCHA DE LA COMUNIDAD PUCACANCHA DISTRITO DE KUNTURKANKI, PROVINCIA DE CANAS - CUSCO</v>
          </cell>
          <cell r="G1454">
            <v>1240982.88</v>
          </cell>
          <cell r="H1454">
            <v>0.803657528148091</v>
          </cell>
          <cell r="I1454" t="str">
            <v>No</v>
          </cell>
          <cell r="J1454" t="str">
            <v>Si</v>
          </cell>
          <cell r="K1454" t="str">
            <v>En ejecucion por AI.</v>
          </cell>
          <cell r="L1454">
            <v>1240982.88</v>
          </cell>
          <cell r="M1454">
            <v>0</v>
          </cell>
          <cell r="N1454">
            <v>1</v>
          </cell>
        </row>
        <row r="1455">
          <cell r="E1455">
            <v>195093</v>
          </cell>
          <cell r="F1455" t="str">
            <v>CREACION DEL SERVICIO DE SANEAMIENTO BÁSICO EN  LOS SECTORES DE ROSASPATA, SAN PEDRO Y BARRIOS ALTOS  DE LA COMUNIDAD DE PABELLONES, DISTRITO DE  PAMPAMARCA, PROVINCIA DE CANAS - CUSCO</v>
          </cell>
          <cell r="G1455">
            <v>378565.54000000004</v>
          </cell>
          <cell r="H1455">
            <v>0.7728106261809476</v>
          </cell>
          <cell r="I1455" t="str">
            <v>No</v>
          </cell>
          <cell r="J1455" t="str">
            <v>Si</v>
          </cell>
          <cell r="K1455" t="str">
            <v>En ejecucion por AD.</v>
          </cell>
          <cell r="L1455">
            <v>378565.54000000004</v>
          </cell>
          <cell r="M1455">
            <v>0</v>
          </cell>
          <cell r="N1455">
            <v>1</v>
          </cell>
        </row>
        <row r="1456">
          <cell r="E1456">
            <v>124218</v>
          </cell>
          <cell r="F1456" t="str">
            <v>MEJORAMIENTO PRESTACION DE SERVICIOS EN EL CENTRO DE SALUD YANAOCA, PROVINCIA DE CANAS - CUSCO</v>
          </cell>
          <cell r="G1456">
            <v>1498103.4400000013</v>
          </cell>
          <cell r="H1456">
            <v>0.8629350396490113</v>
          </cell>
          <cell r="I1456" t="str">
            <v>No</v>
          </cell>
          <cell r="J1456" t="str">
            <v>Si</v>
          </cell>
          <cell r="K1456" t="str">
            <v>Ejecutado por el Gr Cusco,financiado por MINSA.</v>
          </cell>
          <cell r="L1456">
            <v>1498103.4400000013</v>
          </cell>
          <cell r="M1456">
            <v>0</v>
          </cell>
          <cell r="N1456">
            <v>0</v>
          </cell>
        </row>
        <row r="1457">
          <cell r="E1457">
            <v>273086</v>
          </cell>
          <cell r="F1457" t="str">
            <v>CREACION DEL SERVICIO DE PISTAS Y VEREDAS EN LAS CALLES ESPERANZA, SEGUNDA  ETAPA DE LA AV. COLON  Y ADYACENTES DISTRITO DE YANAOCA, PROVINCIA DE CANAS - CUSCO</v>
          </cell>
          <cell r="G1457">
            <v>431193.2799999998</v>
          </cell>
          <cell r="H1457">
            <v>0.8570526446085626</v>
          </cell>
          <cell r="I1457" t="str">
            <v>No</v>
          </cell>
          <cell r="J1457" t="str">
            <v>Si</v>
          </cell>
          <cell r="K1457" t="str">
            <v>En ejecucion por AI.</v>
          </cell>
          <cell r="L1457">
            <v>431193.2799999998</v>
          </cell>
          <cell r="M1457">
            <v>0</v>
          </cell>
          <cell r="N1457">
            <v>1</v>
          </cell>
        </row>
        <row r="1458">
          <cell r="E1458">
            <v>284857</v>
          </cell>
          <cell r="F1458" t="str">
            <v>INSTALACION DE LOSA RECREACIONAL MULTIUSO EN EL CENTRO POBLADO DE HAMPATURA, DISTRITO DE YANAOCA, PROVINCIA DE CANAS - CUSCO</v>
          </cell>
          <cell r="G1458">
            <v>38885.66</v>
          </cell>
          <cell r="H1458">
            <v>0.848438864955182</v>
          </cell>
          <cell r="I1458" t="str">
            <v>No</v>
          </cell>
          <cell r="J1458" t="str">
            <v>Si</v>
          </cell>
          <cell r="K1458" t="str">
            <v>En ejecucion por AD.</v>
          </cell>
          <cell r="L1458">
            <v>38885.66</v>
          </cell>
          <cell r="M1458">
            <v>0</v>
          </cell>
          <cell r="N1458">
            <v>1</v>
          </cell>
        </row>
        <row r="1459">
          <cell r="E1459">
            <v>311460</v>
          </cell>
          <cell r="F1459" t="str">
            <v>MEJORAMIENTO GENÉTICO DE ANIMALES MAYORES Y MENORES EN LAS COMUNIDADES DEL DISTRITO DE YANAOCA, PROVINCIA DE CANAS - CUSCO</v>
          </cell>
          <cell r="G1459">
            <v>60547.28</v>
          </cell>
          <cell r="H1459">
            <v>0.792924916639557</v>
          </cell>
          <cell r="I1459" t="str">
            <v>No</v>
          </cell>
          <cell r="J1459" t="str">
            <v>Si</v>
          </cell>
          <cell r="K1459" t="str">
            <v>En ejecucion por AD.</v>
          </cell>
          <cell r="L1459">
            <v>60547.28</v>
          </cell>
          <cell r="M1459">
            <v>0</v>
          </cell>
          <cell r="N1459">
            <v>1</v>
          </cell>
        </row>
        <row r="1460">
          <cell r="E1460">
            <v>257764</v>
          </cell>
          <cell r="F1460" t="str">
            <v>INSTALACION DE LA DEFENSA RIVEREÑA EN LA MARGEN IZQUIERDA DEL RIO PITUMARCA EN LOS SECTORES DE MAYUPAMPA  Y ERAPAMPA, DISTRITO DE CHECACUPE - CANCHIS - CUSCO</v>
          </cell>
          <cell r="G1460">
            <v>128845.47999999998</v>
          </cell>
          <cell r="H1460">
            <v>0.8963574148993136</v>
          </cell>
          <cell r="I1460" t="str">
            <v>No</v>
          </cell>
          <cell r="J1460" t="str">
            <v>Si</v>
          </cell>
          <cell r="K1460" t="str">
            <v>En ejecucion por AD.</v>
          </cell>
          <cell r="L1460">
            <v>128845.47999999998</v>
          </cell>
          <cell r="M1460">
            <v>0</v>
          </cell>
          <cell r="N1460">
            <v>1</v>
          </cell>
        </row>
        <row r="1461">
          <cell r="E1461">
            <v>222019</v>
          </cell>
          <cell r="F1461" t="str">
            <v>MEJORAMIENTO DE LA TRANSITABILIDAD VEHICULAR Y PEATONAL EN LA CALLE PROGRESO DE LA C.C. DE PAMPACHIRI DEL DISTRITO DE PITUMARCA, PROVINCIA DE CANCHIS - CUSCO</v>
          </cell>
          <cell r="G1461">
            <v>281863.6200000001</v>
          </cell>
          <cell r="H1461">
            <v>0.7809879397902816</v>
          </cell>
          <cell r="I1461" t="str">
            <v>No</v>
          </cell>
          <cell r="J1461" t="str">
            <v>Si</v>
          </cell>
          <cell r="K1461" t="str">
            <v>En ejecucion por AI.</v>
          </cell>
          <cell r="L1461">
            <v>281863.6200000001</v>
          </cell>
          <cell r="M1461">
            <v>0</v>
          </cell>
          <cell r="N1461">
            <v>1</v>
          </cell>
        </row>
        <row r="1462">
          <cell r="E1462">
            <v>233679</v>
          </cell>
          <cell r="F1462" t="str">
            <v>MEJORAMIENTO DE LA INFRAESTRUCTURA DE RIEGO DE LOS SECTORES DE MUYURINA, JUQUI Y JUNUCUCHO DE LA C.C. DE SAN PEDRO DEL DISTRITO DE SAN PEDRO, PROVINCIA DE CANCHIS - CUSCO</v>
          </cell>
          <cell r="G1462">
            <v>647478.7300000002</v>
          </cell>
          <cell r="H1462">
            <v>0.7639665575812454</v>
          </cell>
          <cell r="I1462" t="str">
            <v>No</v>
          </cell>
          <cell r="J1462" t="str">
            <v>Si</v>
          </cell>
          <cell r="K1462" t="str">
            <v>En ejecucion por AD.</v>
          </cell>
          <cell r="L1462">
            <v>647478.7300000002</v>
          </cell>
          <cell r="M1462">
            <v>0</v>
          </cell>
          <cell r="N1462">
            <v>1</v>
          </cell>
        </row>
        <row r="1463">
          <cell r="E1463">
            <v>200468</v>
          </cell>
          <cell r="F1463" t="str">
            <v>MEJORAMIENTO DEL SISTEMA DE AGUA POTABLE Y ALCANTARILLADO EN LA II, III Y VI ETAPA  DE LA COOP. DE VIVIENDA PRO TECHO OBRERO DEL DISTRITO DE SICUANI, PROVINCIA DE CANCHIS - CUSCO</v>
          </cell>
          <cell r="G1463">
            <v>351363.82999999996</v>
          </cell>
          <cell r="H1463">
            <v>0.7443426960906564</v>
          </cell>
          <cell r="I1463" t="str">
            <v>No</v>
          </cell>
          <cell r="J1463" t="str">
            <v>Si</v>
          </cell>
          <cell r="K1463" t="str">
            <v>En ejecucion por AD.</v>
          </cell>
          <cell r="L1463">
            <v>351363.82999999996</v>
          </cell>
          <cell r="M1463">
            <v>0</v>
          </cell>
          <cell r="N1463">
            <v>1</v>
          </cell>
        </row>
        <row r="1464">
          <cell r="E1464">
            <v>257186</v>
          </cell>
          <cell r="F1464" t="str">
            <v>MEJORAMIENTO DEL SERVICO DE SEGURIDAD CIUDADANA EN EL AMBITO URBANO DEL DISTRITO SICUANI, PROVINCIA DE CANCHIS - CUSCO</v>
          </cell>
          <cell r="G1464">
            <v>1479457.3000000003</v>
          </cell>
          <cell r="H1464">
            <v>0.5997615981154898</v>
          </cell>
          <cell r="I1464" t="str">
            <v>No</v>
          </cell>
          <cell r="J1464" t="str">
            <v>Si</v>
          </cell>
          <cell r="K1464" t="str">
            <v>En ejecucion por AD.</v>
          </cell>
          <cell r="L1464">
            <v>1479457.3000000003</v>
          </cell>
          <cell r="M1464">
            <v>0</v>
          </cell>
          <cell r="N1464">
            <v>1</v>
          </cell>
        </row>
        <row r="1465">
          <cell r="E1465">
            <v>261197</v>
          </cell>
          <cell r="F1465" t="str">
            <v>CREACION DEL SALON COMUNAL PARA USOS MULTIPLES EN EL BARRIO URAYPAMPA, COMUNIDAD CAMPESINA DE PAMPA ANSA, DISTRITO SICUANI, PROVINCIA DE CANCHIS - CUSCO</v>
          </cell>
          <cell r="G1465">
            <v>54255.409999999974</v>
          </cell>
          <cell r="H1465">
            <v>0.8656807785410531</v>
          </cell>
          <cell r="I1465" t="str">
            <v>No</v>
          </cell>
          <cell r="J1465" t="str">
            <v>Si</v>
          </cell>
          <cell r="K1465" t="str">
            <v>En ejecucion por AD.</v>
          </cell>
          <cell r="L1465">
            <v>54255.409999999974</v>
          </cell>
          <cell r="M1465">
            <v>0</v>
          </cell>
          <cell r="N1465">
            <v>1</v>
          </cell>
        </row>
        <row r="1466">
          <cell r="E1466">
            <v>135403</v>
          </cell>
          <cell r="F1466" t="str">
            <v>MEJORAMIENTO DEL SISTEMA DE RIEGO EN UCHU - TINTA, DISTRITO TINTA, PROVINCIA DE CANCHIS - CUSCO</v>
          </cell>
          <cell r="G1466">
            <v>2037483.5499999998</v>
          </cell>
          <cell r="H1466">
            <v>0.5211093676993493</v>
          </cell>
          <cell r="I1466" t="str">
            <v>No</v>
          </cell>
          <cell r="J1466" t="str">
            <v>Si</v>
          </cell>
          <cell r="K1466" t="str">
            <v>Ejecutado por el Gr Cusco, sin pto.</v>
          </cell>
          <cell r="L1466">
            <v>2037483.5499999998</v>
          </cell>
          <cell r="M1466">
            <v>0</v>
          </cell>
          <cell r="N1466">
            <v>1</v>
          </cell>
        </row>
        <row r="1467">
          <cell r="E1467">
            <v>208002</v>
          </cell>
          <cell r="F1467" t="str">
            <v>MEJORAMIENTO DEL SISTEMA DE AGUA POTABLE Y AMPLIACIÓN DE LOS SISTEMAS DE EVACUACIÓN Y TRATAMIENTO DE AGUAS RESIDUALES EN EL CENTRO POBLADO DE CCOCHAPATA, DISTRITO DE  CCAPACMARCA, PROVINCIA DE CHUMBIVILCAS - CUSCO</v>
          </cell>
          <cell r="G1467">
            <v>272791.28000000026</v>
          </cell>
          <cell r="H1467">
            <v>0.8779254159250498</v>
          </cell>
          <cell r="I1467" t="str">
            <v>No</v>
          </cell>
          <cell r="J1467" t="str">
            <v>Si</v>
          </cell>
          <cell r="K1467" t="str">
            <v>En ejecucion </v>
          </cell>
          <cell r="L1467">
            <v>272791.28000000026</v>
          </cell>
          <cell r="M1467">
            <v>0</v>
          </cell>
          <cell r="N1467">
            <v>1</v>
          </cell>
        </row>
        <row r="1468">
          <cell r="E1468">
            <v>218601</v>
          </cell>
          <cell r="F1468" t="str">
            <v>MEJORAMIENTO DEL LOGRO DE APRENDIZAJE EN LOS ALUMNOS DEL NIVEL SECUNDARIO CRFA RIQCHARI LLAQTA DEL C.C.P.P. DE CANCAHUANI, DISTRITO DE CAPACMARCA - CHUMBIVILCAS - CUSCO</v>
          </cell>
          <cell r="G1468">
            <v>1946548.089999999</v>
          </cell>
          <cell r="H1468">
            <v>0.7960027499512334</v>
          </cell>
          <cell r="I1468" t="str">
            <v>No</v>
          </cell>
          <cell r="J1468" t="str">
            <v>Si</v>
          </cell>
          <cell r="K1468" t="str">
            <v>Financiado por Foniprel. Ejecutado por AI. Cuenta bloqueada.</v>
          </cell>
          <cell r="L1468">
            <v>1946548.089999999</v>
          </cell>
          <cell r="M1468">
            <v>0</v>
          </cell>
          <cell r="N1468">
            <v>0</v>
          </cell>
        </row>
        <row r="1469">
          <cell r="E1469">
            <v>233098</v>
          </cell>
          <cell r="F1469" t="str">
            <v>MEJORAMIENTO Y AMPLIACIÓN DE LA I.E. N 56277 TAHUAY DE NIVEL PRIMARIO EN EL CENTRO POBLADO DE TAHUAY, DISTRITO DE CCAPACMARCA, PROVINCIA DE CHUMBIVILCAS - CUSCO</v>
          </cell>
          <cell r="G1469">
            <v>728597.31</v>
          </cell>
          <cell r="H1469">
            <v>0.8068735039284516</v>
          </cell>
          <cell r="I1469" t="str">
            <v>No</v>
          </cell>
          <cell r="J1469" t="str">
            <v>Si</v>
          </cell>
          <cell r="K1469" t="str">
            <v>En ejecucion por AI.</v>
          </cell>
          <cell r="L1469">
            <v>728597.31</v>
          </cell>
          <cell r="M1469">
            <v>0</v>
          </cell>
          <cell r="N1469">
            <v>1</v>
          </cell>
        </row>
        <row r="1470">
          <cell r="E1470">
            <v>234249</v>
          </cell>
          <cell r="F1470" t="str">
            <v>MEJORAMIENTO DE LA PROVISION DE SERVICIOS DE SALUD DEL PUESTO DE SALUD DE CCAPACMARCA A NIVEL I-3, DISTRITO DE CCAPACMARCA, PROVINCIA DE CHUMBIVILCAS - CUSCO</v>
          </cell>
          <cell r="G1470">
            <v>1287591.0199999996</v>
          </cell>
          <cell r="H1470">
            <v>0.8538490521234487</v>
          </cell>
          <cell r="I1470" t="str">
            <v>No</v>
          </cell>
          <cell r="J1470" t="str">
            <v>Si</v>
          </cell>
          <cell r="K1470" t="str">
            <v>Financiado por Foniprel. Ejecutado por AI. Cuenta bloqueada.</v>
          </cell>
          <cell r="L1470">
            <v>1287591.0199999996</v>
          </cell>
          <cell r="M1470">
            <v>0</v>
          </cell>
          <cell r="N1470">
            <v>0</v>
          </cell>
        </row>
        <row r="1471">
          <cell r="E1471">
            <v>251669</v>
          </cell>
          <cell r="F1471" t="str">
            <v>MEJORAMIENTO Y AMPLIACION DEL SISTEMA DE AGUA POTABLE Y ALCANTARILLADO DE LA CAPITAL DEL DISTRITO DE CCAPACMARCA, PROVINCIA DE CHUMBIVILCAS - CUSCO</v>
          </cell>
          <cell r="G1471">
            <v>854761.06</v>
          </cell>
          <cell r="H1471">
            <v>0.6132574945655632</v>
          </cell>
          <cell r="I1471" t="str">
            <v>No</v>
          </cell>
          <cell r="J1471" t="str">
            <v>Si</v>
          </cell>
          <cell r="K1471" t="str">
            <v>En ejecucion </v>
          </cell>
          <cell r="L1471">
            <v>854761.06</v>
          </cell>
          <cell r="M1471">
            <v>0</v>
          </cell>
          <cell r="N1471">
            <v>1</v>
          </cell>
        </row>
        <row r="1472">
          <cell r="E1472">
            <v>213750</v>
          </cell>
          <cell r="F1472" t="str">
            <v>INSTALACION DE LA PRESTACION  DE SERVICIOS  EDUCATIVOS  DE LA INSTITUCION EDUCATIVA  DE NIVEL INICIAL N 401 DE AÑAHUICHI, DISTRITO DE CHAMACA - CHUMBIVILCAS - CUSCO</v>
          </cell>
          <cell r="G1472">
            <v>324852.37</v>
          </cell>
          <cell r="H1472">
            <v>0.7328173904943183</v>
          </cell>
          <cell r="I1472" t="str">
            <v>No</v>
          </cell>
          <cell r="J1472" t="str">
            <v>Si</v>
          </cell>
          <cell r="K1472" t="str">
            <v>En ejecucion  por AD.</v>
          </cell>
          <cell r="L1472">
            <v>324852.37</v>
          </cell>
          <cell r="M1472">
            <v>0</v>
          </cell>
          <cell r="N1472">
            <v>1</v>
          </cell>
        </row>
        <row r="1473">
          <cell r="E1473">
            <v>246514</v>
          </cell>
          <cell r="F1473" t="str">
            <v>MEJORAMIENTO Y AMPLIACION  DEL SISTEMA DE SANEAMIENTO BASICO EN LA LOCALIDAD DE INGATA, DISTRITO DE CHAMACA - CHUMBIVILCAS - CUSCO</v>
          </cell>
          <cell r="G1473">
            <v>357008.8699999999</v>
          </cell>
          <cell r="H1473">
            <v>0.7575359684077081</v>
          </cell>
          <cell r="I1473" t="str">
            <v>No</v>
          </cell>
          <cell r="J1473" t="str">
            <v>Si</v>
          </cell>
          <cell r="K1473" t="str">
            <v>En ejecucion  por AD.</v>
          </cell>
          <cell r="L1473">
            <v>357008.8699999999</v>
          </cell>
          <cell r="M1473">
            <v>0</v>
          </cell>
          <cell r="N1473">
            <v>1</v>
          </cell>
        </row>
        <row r="1474">
          <cell r="E1474">
            <v>270944</v>
          </cell>
          <cell r="F1474" t="str">
            <v>INSTALACION DE LOS SERVICIOS DE AGUA POTABLE Y LETRINAS EN LA COMUNIDAD DE CANGALLE Y SECTORES DE UTTAÑA, TTRACACANCHA, ACCOPUGIO Y CCOÑANI, DISTRITO DE CHAMACA - CHUMBIVILCAS - CUSCO</v>
          </cell>
          <cell r="G1474">
            <v>1395263.85</v>
          </cell>
          <cell r="H1474">
            <v>0.5085368823443375</v>
          </cell>
          <cell r="I1474" t="str">
            <v>No</v>
          </cell>
          <cell r="J1474" t="str">
            <v>Si</v>
          </cell>
          <cell r="K1474" t="str">
            <v>En ejecucion  por AD.</v>
          </cell>
          <cell r="L1474">
            <v>1395263.85</v>
          </cell>
          <cell r="M1474">
            <v>0</v>
          </cell>
          <cell r="N1474">
            <v>1</v>
          </cell>
        </row>
        <row r="1475">
          <cell r="E1475">
            <v>277536</v>
          </cell>
          <cell r="F1475" t="str">
            <v>INSTALACION DEL SERVICIO DE PROTECCIÓN CONTRA INUNDACIONES EN EL CENTRO POBLADO DE CHARAMURAY, DISTRITO DE COLQUEMARCA, PROVINCIA DE CHUMBIVILCAS - CUSCO</v>
          </cell>
          <cell r="G1475">
            <v>2110818.23</v>
          </cell>
          <cell r="H1475">
            <v>0.5748921531269305</v>
          </cell>
          <cell r="I1475" t="str">
            <v>No</v>
          </cell>
          <cell r="J1475" t="str">
            <v>Si</v>
          </cell>
          <cell r="K1475" t="str">
            <v>Financiado con DS Emergencias </v>
          </cell>
          <cell r="L1475">
            <v>2110818.23</v>
          </cell>
          <cell r="M1475">
            <v>0</v>
          </cell>
          <cell r="N1475">
            <v>0</v>
          </cell>
        </row>
        <row r="1476">
          <cell r="E1476">
            <v>277735</v>
          </cell>
          <cell r="F1476" t="str">
            <v>MEJORAMIENTO Y AMPLIACION DEL SISTEMA DE AGUA POTABLE E INSTALACION DE LETRINAS EN LOS SECTORES DE SECTORES DE PHOQRAYPATA, TINKUNA PATA, PUKA PUKA, URINSAYA HUASCA Y ATOQTOQLLA DE LA C.C. HUASCA, DISTRITO DE COLQUEMARCA, PROVINCIA DE CHUMBIVILCAS - CUSCO</v>
          </cell>
          <cell r="G1476">
            <v>192020.81000000006</v>
          </cell>
          <cell r="H1476">
            <v>0.8896840257501515</v>
          </cell>
          <cell r="I1476" t="str">
            <v>No</v>
          </cell>
          <cell r="J1476" t="str">
            <v>Si</v>
          </cell>
          <cell r="K1476" t="str">
            <v>En ejecucion  por AD.</v>
          </cell>
          <cell r="L1476">
            <v>192020.81000000006</v>
          </cell>
          <cell r="M1476">
            <v>0</v>
          </cell>
          <cell r="N1476">
            <v>1</v>
          </cell>
        </row>
        <row r="1477">
          <cell r="E1477">
            <v>289057</v>
          </cell>
          <cell r="F1477" t="str">
            <v>MEJORAMIENTO DE LOS SERVICIOS EDUCATIVOS EN LA I.E. INTEGRADA N 56324 HUARACCO DE NIVEL INICIAL, PRIMARIA Y SECUNDARIA EN EL CENTRO POBLADO HUARACCO, DISTRITO DE COLQUEMARCA - CHUMBIVILCAS - CUSCO</v>
          </cell>
          <cell r="G1477">
            <v>2024706.9299999997</v>
          </cell>
          <cell r="H1477">
            <v>0.7728377089090882</v>
          </cell>
          <cell r="I1477" t="str">
            <v>No</v>
          </cell>
          <cell r="J1477" t="str">
            <v>Si</v>
          </cell>
          <cell r="K1477" t="str">
            <v>Financiado por Foniprel</v>
          </cell>
          <cell r="L1477">
            <v>2024706.9299999997</v>
          </cell>
          <cell r="M1477">
            <v>0</v>
          </cell>
          <cell r="N1477">
            <v>0</v>
          </cell>
        </row>
        <row r="1478">
          <cell r="E1478">
            <v>232355</v>
          </cell>
          <cell r="F1478" t="str">
            <v>MEJORAMIENTO DEL SERVICIO EDUCATIVO ESPECIALMENTE EN LOS CURSOS DE LOGICO MATEMATICO Y COMPRENSION LECTORA EN LAS I.E. DE EBR  DEL, DISTRITO DE LIVITACA - CHUMBIVILCAS - CUSCO</v>
          </cell>
          <cell r="G1478">
            <v>617199.5700000003</v>
          </cell>
          <cell r="H1478">
            <v>0.8091235865641219</v>
          </cell>
          <cell r="I1478" t="str">
            <v>No</v>
          </cell>
          <cell r="J1478" t="str">
            <v>Si</v>
          </cell>
          <cell r="K1478" t="str">
            <v>En ejecucion  por AD.</v>
          </cell>
          <cell r="L1478">
            <v>617199.5700000003</v>
          </cell>
          <cell r="M1478">
            <v>0</v>
          </cell>
          <cell r="N1478">
            <v>1</v>
          </cell>
        </row>
        <row r="1479">
          <cell r="E1479">
            <v>269369</v>
          </cell>
          <cell r="F1479" t="str">
            <v>MEJORAMIENTO DEL SERVICIO EN LA GERENCIA DE DESARROLLO ECONOMICO DE LA MUNICIPALIDAD DISTRITAL DE LIVITACA PARA LA EXTENSION RURAL  DEL DISTRITO DE LIVITACA, PROVINCIA DE CHUMBIVILCAS-CUSCO</v>
          </cell>
          <cell r="G1479">
            <v>780833.1200000001</v>
          </cell>
          <cell r="H1479">
            <v>0.7502543983490878</v>
          </cell>
          <cell r="I1479" t="str">
            <v>No</v>
          </cell>
          <cell r="J1479" t="str">
            <v>Si</v>
          </cell>
          <cell r="K1479" t="str">
            <v>En ejecucion  por AD.</v>
          </cell>
          <cell r="L1479">
            <v>780833.1200000001</v>
          </cell>
          <cell r="M1479">
            <v>0</v>
          </cell>
          <cell r="N1479">
            <v>1</v>
          </cell>
        </row>
        <row r="1480">
          <cell r="E1480">
            <v>44852</v>
          </cell>
          <cell r="F1480" t="str">
            <v>AMPLIACION Y MEJORAMIENTO DEL SISTEMA DE AGUA Y ALCANTARILLADO DE LA CIUDAD DE SANTO TOMAS DE CHUMBIVILCAS, PROVINCIA DE CHUMBIVILCAS - CUSCO</v>
          </cell>
          <cell r="G1480">
            <v>5352829.509999998</v>
          </cell>
          <cell r="H1480">
            <v>0.7167729989086414</v>
          </cell>
          <cell r="I1480" t="str">
            <v>No</v>
          </cell>
          <cell r="J1480" t="str">
            <v>Si</v>
          </cell>
          <cell r="K1480" t="str">
            <v>Ejecutado por el Gr Cusco, sin pto.</v>
          </cell>
          <cell r="L1480">
            <v>5352829.509999998</v>
          </cell>
          <cell r="M1480">
            <v>0</v>
          </cell>
          <cell r="N1480">
            <v>1</v>
          </cell>
        </row>
        <row r="1481">
          <cell r="E1481">
            <v>140072</v>
          </cell>
          <cell r="F1481" t="str">
            <v>CONSTRUCCION DEL CAMINO VECINAL DE CHILLIHUANI -TAMBO WANCARAMA DEL DISTRITO DE SANTO TOMAS, PROVINCIA DE CHUMBIVILCAS - CUSCO</v>
          </cell>
          <cell r="G1481">
            <v>1081171.12</v>
          </cell>
          <cell r="H1481">
            <v>0.7558524429308076</v>
          </cell>
          <cell r="I1481" t="str">
            <v>No</v>
          </cell>
          <cell r="J1481" t="str">
            <v>Si</v>
          </cell>
          <cell r="K1481" t="str">
            <v>En ejecucion  por AD.</v>
          </cell>
          <cell r="L1481">
            <v>1081171.12</v>
          </cell>
          <cell r="M1481">
            <v>0</v>
          </cell>
          <cell r="N1481">
            <v>1</v>
          </cell>
        </row>
        <row r="1482">
          <cell r="E1482">
            <v>234415</v>
          </cell>
          <cell r="F1482" t="str">
            <v>MEJORAMIENTO Y AMPLIACIÓN DEL SERVICIO DE AGUA POTABLE Y DISPOSICIÓN SANITARIA DE EXCRETAS EN EL ANEXO DE CHUÑUHUIRI, DE LA COMUNIDAD DE ORCCOMA, DISTRITO DE SANTO TOMÁS, PROVINCIA DE CHUMBIVILCAS - CUSCO</v>
          </cell>
          <cell r="G1482">
            <v>155983.02000000002</v>
          </cell>
          <cell r="H1482">
            <v>0.8024027602373542</v>
          </cell>
          <cell r="I1482" t="str">
            <v>No</v>
          </cell>
          <cell r="J1482" t="str">
            <v>Si</v>
          </cell>
          <cell r="K1482" t="str">
            <v>En ejecucion  por AD.</v>
          </cell>
          <cell r="L1482">
            <v>155983.02000000002</v>
          </cell>
          <cell r="M1482">
            <v>0</v>
          </cell>
          <cell r="N1482">
            <v>1</v>
          </cell>
        </row>
        <row r="1483">
          <cell r="E1483">
            <v>238847</v>
          </cell>
          <cell r="F1483" t="str">
            <v>INSTALACION DEL SISTEMA DE RIEGO EN EL ANEXO LARA, C.C ORCCOMA, DISTRITO DE SANTO TOMÁS, PROVINCIA DE CHUMBIVILCAS - CUSCO</v>
          </cell>
          <cell r="G1483">
            <v>200776.94000000006</v>
          </cell>
          <cell r="H1483">
            <v>0.8282432225272224</v>
          </cell>
          <cell r="I1483" t="str">
            <v>No</v>
          </cell>
          <cell r="J1483" t="str">
            <v>Si</v>
          </cell>
          <cell r="K1483" t="str">
            <v>En ejecucion  por AD.</v>
          </cell>
          <cell r="L1483">
            <v>200776.94000000006</v>
          </cell>
          <cell r="M1483">
            <v>0</v>
          </cell>
          <cell r="N1483">
            <v>1</v>
          </cell>
        </row>
        <row r="1484">
          <cell r="E1484">
            <v>315312</v>
          </cell>
          <cell r="F1484" t="str">
            <v>CONSTRUCCION DEL CAMINO DE HERRADURA DESDE EL SECTOR DE TEQSECOCHA HASTA EL SECTOR DE MAYUMBAMBA EN EL CENTRO POBLADO DE CCORCA, DISTRITO DE CCORCA - CUSCO - CUSCO</v>
          </cell>
          <cell r="G1484">
            <v>43521.92000000001</v>
          </cell>
          <cell r="H1484">
            <v>0.8278495088191986</v>
          </cell>
          <cell r="I1484" t="str">
            <v>No</v>
          </cell>
          <cell r="J1484" t="str">
            <v>Si</v>
          </cell>
          <cell r="K1484" t="str">
            <v>En ejecucion </v>
          </cell>
          <cell r="L1484">
            <v>43521.92000000001</v>
          </cell>
          <cell r="M1484">
            <v>0</v>
          </cell>
          <cell r="N1484">
            <v>1</v>
          </cell>
        </row>
        <row r="1485">
          <cell r="E1485">
            <v>106711</v>
          </cell>
          <cell r="F1485" t="str">
            <v>MEJORAMIENTO DE LA TRANSITABILIDAD VEHICULAR, PEATONAL Y ACONDICIONAMIENTO URBANO  DE LA CALLE PUENTE ROSARIO EN EL DISTRITO DE CUSCO, PROVINCIA DE CUSCO - CUSCO</v>
          </cell>
          <cell r="G1485">
            <v>111938.88</v>
          </cell>
          <cell r="H1485">
            <v>0.8860788776615653</v>
          </cell>
          <cell r="I1485" t="str">
            <v>No</v>
          </cell>
          <cell r="J1485" t="str">
            <v>SI</v>
          </cell>
          <cell r="K1485" t="str">
            <v>En ejecucion  por AD.</v>
          </cell>
          <cell r="L1485">
            <v>111938.88</v>
          </cell>
          <cell r="M1485">
            <v>0</v>
          </cell>
          <cell r="N1485">
            <v>1</v>
          </cell>
        </row>
        <row r="1486">
          <cell r="E1486">
            <v>173224</v>
          </cell>
          <cell r="F1486" t="str">
            <v>CONSTRUCCION DE LA INFRAESTRUCTURA DE PROTECCION EN EL JIRON BOLIVAR DE LA APV. ERNESTO GUNTER, DEL DISTRITO DE CUSCO, PROVINCIA DE CUSCO - CUSCO</v>
          </cell>
          <cell r="G1486">
            <v>130317.82999999996</v>
          </cell>
          <cell r="H1486">
            <v>0.8041661343208862</v>
          </cell>
          <cell r="I1486" t="str">
            <v>No</v>
          </cell>
          <cell r="J1486" t="str">
            <v>No</v>
          </cell>
          <cell r="K1486" t="str">
            <v>Obra paralizada</v>
          </cell>
          <cell r="L1486">
            <v>130317.82999999996</v>
          </cell>
          <cell r="M1486">
            <v>0</v>
          </cell>
          <cell r="N1486">
            <v>0</v>
          </cell>
        </row>
        <row r="1487">
          <cell r="E1487">
            <v>201724</v>
          </cell>
          <cell r="F1487" t="str">
            <v>MEJORAMIENTO DE LA TRANSITABILIDAD PEATONAL DE LOS PASAJES 6 Y 10 DE LA APV VILLA EL SOL DE LA ZONA NOR OCCIDENTAL DEL DISTRITO DEL CUSCO, PROVINCIA DE CUSCO - CUSCO</v>
          </cell>
          <cell r="G1487">
            <v>151005.82</v>
          </cell>
          <cell r="H1487">
            <v>0.7739441886419626</v>
          </cell>
          <cell r="I1487" t="str">
            <v>No</v>
          </cell>
          <cell r="J1487" t="str">
            <v>SI</v>
          </cell>
          <cell r="K1487" t="str">
            <v>En ejecucion  por AD.</v>
          </cell>
          <cell r="L1487">
            <v>151005.82</v>
          </cell>
          <cell r="M1487">
            <v>0</v>
          </cell>
          <cell r="N1487">
            <v>1</v>
          </cell>
        </row>
        <row r="1488">
          <cell r="E1488">
            <v>211897</v>
          </cell>
          <cell r="F1488" t="str">
            <v>MEJORAMIENTO DE LA TRANSITABILIDAD VEHICULAR Y PEATONAL EN LAS MANZANAS F Y G DE LA APV VILLA EL SOL , DISTRITO CUSCO, PROVINCIA DE CUSCO - CUSCO</v>
          </cell>
          <cell r="G1488">
            <v>59273.21000000002</v>
          </cell>
          <cell r="H1488">
            <v>0.8786808055469363</v>
          </cell>
          <cell r="I1488" t="str">
            <v>No</v>
          </cell>
          <cell r="J1488" t="str">
            <v>No</v>
          </cell>
          <cell r="K1488" t="str">
            <v>Falta Liquidar</v>
          </cell>
          <cell r="L1488">
            <v>59273.21000000002</v>
          </cell>
          <cell r="M1488">
            <v>0</v>
          </cell>
          <cell r="N1488">
            <v>0</v>
          </cell>
        </row>
        <row r="1489">
          <cell r="E1489">
            <v>212213</v>
          </cell>
          <cell r="F1489" t="str">
            <v>MEJORAMIENTO DE LA TRANSITABILIDAD PEATONAL EN LA CALLE SAN MARTIN DE LA APV. MIRADOR TOCOCACHI DEL DISTRITO DE CUSCO, PROVINCIA DE CUSCO - CUSCO</v>
          </cell>
          <cell r="G1489">
            <v>48099.600000000006</v>
          </cell>
          <cell r="H1489">
            <v>0.8349228632054108</v>
          </cell>
          <cell r="I1489" t="str">
            <v>No</v>
          </cell>
          <cell r="J1489" t="str">
            <v>No</v>
          </cell>
          <cell r="K1489" t="str">
            <v>Falta Equipamiento -por Liquidar</v>
          </cell>
          <cell r="L1489">
            <v>48099.600000000006</v>
          </cell>
          <cell r="M1489">
            <v>0</v>
          </cell>
          <cell r="N1489">
            <v>0</v>
          </cell>
        </row>
        <row r="1490">
          <cell r="E1490">
            <v>212551</v>
          </cell>
          <cell r="F1490" t="str">
            <v>MEJORAMIENTO DEL TRANSITO VEHICULAR Y PEATONAL  DE LA CALLE CHILE PARTE BAJA Y 1RA CUADRA DE LA CALLE COLOMBIA DE LA URB. UCCHULLO GRANDE DEL DISTRITO DE CUSCO, PROVINCIA DE CUSCO - CUSCO</v>
          </cell>
          <cell r="G1490">
            <v>199006.9900000001</v>
          </cell>
          <cell r="H1490">
            <v>0.8296186334572455</v>
          </cell>
          <cell r="I1490" t="str">
            <v>No</v>
          </cell>
          <cell r="J1490" t="str">
            <v>SI</v>
          </cell>
          <cell r="K1490" t="str">
            <v>En ejecucion  por AD.</v>
          </cell>
          <cell r="L1490">
            <v>199006.9900000001</v>
          </cell>
          <cell r="M1490">
            <v>0</v>
          </cell>
          <cell r="N1490">
            <v>1</v>
          </cell>
        </row>
        <row r="1491">
          <cell r="E1491">
            <v>227653</v>
          </cell>
          <cell r="F1491" t="str">
            <v>MEJORAMIENTO DEL SISTEMA DE RIEGO A TECNIFICADO EN LA COMUNIDAD CAMPESINA DE HUAYLLARCOCHA, DISTRITO DE CUSCO, PROVINCIA DE CUSCO - CUSCO</v>
          </cell>
          <cell r="G1491">
            <v>223076.42000000004</v>
          </cell>
          <cell r="H1491">
            <v>0.7603478625722263</v>
          </cell>
          <cell r="I1491" t="str">
            <v>No</v>
          </cell>
          <cell r="J1491" t="str">
            <v>SI</v>
          </cell>
          <cell r="K1491" t="str">
            <v>En ejecucion  por AD.</v>
          </cell>
          <cell r="L1491">
            <v>223076.42000000004</v>
          </cell>
          <cell r="M1491">
            <v>0</v>
          </cell>
          <cell r="N1491">
            <v>1</v>
          </cell>
        </row>
        <row r="1492">
          <cell r="E1492">
            <v>233257</v>
          </cell>
          <cell r="F1492" t="str">
            <v>MEJORAMIENTO DE LA TRANSITABILIDAD PEATONAL DE LOS PASAJES 2, 3 Y 4 DE LA APV SAN BENITO, PROVINCIA DE CUSCO - CUSCO</v>
          </cell>
          <cell r="G1492">
            <v>165746.70000000007</v>
          </cell>
          <cell r="H1492">
            <v>0.8117400257794654</v>
          </cell>
          <cell r="I1492" t="str">
            <v>No</v>
          </cell>
          <cell r="J1492" t="str">
            <v>SI</v>
          </cell>
          <cell r="K1492" t="str">
            <v>En ejecucion  por AD.</v>
          </cell>
          <cell r="L1492">
            <v>165746.70000000007</v>
          </cell>
          <cell r="M1492">
            <v>0</v>
          </cell>
          <cell r="N1492">
            <v>1</v>
          </cell>
        </row>
        <row r="1493">
          <cell r="E1493">
            <v>248283</v>
          </cell>
          <cell r="F1493" t="str">
            <v>MEJORAMIENTO DE LA TRANSITABILIDAD VEHICULAR, PEATONAL Y ESTABILIDAD DE TALUDES EN LA CALLE RETAMALES DE LA APV. BUENA VISTA DEL DISTRITO CUSCO, PROVINCIA DE CUSCO - CUSCO</v>
          </cell>
          <cell r="G1493">
            <v>179844.8500000001</v>
          </cell>
          <cell r="H1493">
            <v>0.8307613879721416</v>
          </cell>
          <cell r="I1493" t="str">
            <v>No</v>
          </cell>
          <cell r="J1493" t="str">
            <v>SI</v>
          </cell>
          <cell r="K1493" t="str">
            <v>En ejecucion  por AD.</v>
          </cell>
          <cell r="L1493">
            <v>179844.8500000001</v>
          </cell>
          <cell r="M1493">
            <v>0</v>
          </cell>
          <cell r="N1493">
            <v>1</v>
          </cell>
        </row>
        <row r="1494">
          <cell r="E1494">
            <v>249738</v>
          </cell>
          <cell r="F1494" t="str">
            <v>CONSTRUCCION DE LA INFRAESTRUCTURA DE PROTECCION DE TALUD EN EL PASAJE F ENTRE LAS MANZANAS E Y C DE LA A.P.V. VILLA MARIA,, PROVINCIA DE CUSCO - CUSCO</v>
          </cell>
          <cell r="G1494">
            <v>83711.59000000003</v>
          </cell>
          <cell r="H1494">
            <v>0.8178891303717416</v>
          </cell>
          <cell r="I1494" t="str">
            <v>No</v>
          </cell>
          <cell r="J1494" t="str">
            <v>No</v>
          </cell>
          <cell r="K1494" t="str">
            <v>Falta Liquidar</v>
          </cell>
          <cell r="L1494">
            <v>83711.59000000003</v>
          </cell>
          <cell r="M1494">
            <v>0</v>
          </cell>
          <cell r="N1494">
            <v>0</v>
          </cell>
        </row>
        <row r="1495">
          <cell r="E1495">
            <v>249907</v>
          </cell>
          <cell r="F1495" t="str">
            <v>MEJORAMIENTO DEL SERVICIO  DE PROTECCIÓN CONTRA INUNDACIONES EN LA COMUNIDAD CAMPESINA DE HUAYLLARCOCHA   DEL DISTRITO DE CUSCO, PROVINCIA DE CUSCO - CUSCO</v>
          </cell>
          <cell r="G1495">
            <v>205641.91000000003</v>
          </cell>
          <cell r="H1495">
            <v>0.7024131387344036</v>
          </cell>
          <cell r="I1495" t="str">
            <v>No</v>
          </cell>
          <cell r="J1495" t="str">
            <v>SI</v>
          </cell>
          <cell r="K1495" t="str">
            <v>En ejecucion  por AD.</v>
          </cell>
          <cell r="L1495">
            <v>205641.91000000003</v>
          </cell>
          <cell r="M1495">
            <v>0</v>
          </cell>
          <cell r="N1495">
            <v>1</v>
          </cell>
        </row>
        <row r="1496">
          <cell r="E1496">
            <v>250155</v>
          </cell>
          <cell r="F1496" t="str">
            <v>INSTALACION DE  LA INFRAESTRUCTURA DE PROTECCION EN LA PROLONGACION DE LA CALLE SAN MARTIN DE LA APV. CRISTO POBRE DEL DISTRITO DE CUSCO, PROVINCIA DE CUSCO - CUSCO</v>
          </cell>
          <cell r="G1496">
            <v>109940.5</v>
          </cell>
          <cell r="H1496">
            <v>0.7771885481352424</v>
          </cell>
          <cell r="I1496" t="str">
            <v>No</v>
          </cell>
          <cell r="J1496" t="str">
            <v>SI</v>
          </cell>
          <cell r="K1496" t="str">
            <v>En ejecucion  por AD.</v>
          </cell>
          <cell r="L1496">
            <v>109940.5</v>
          </cell>
          <cell r="M1496">
            <v>0</v>
          </cell>
          <cell r="N1496">
            <v>1</v>
          </cell>
        </row>
        <row r="1497">
          <cell r="E1497">
            <v>251096</v>
          </cell>
          <cell r="F1497" t="str">
            <v>MEJORAMIENTO DE LA TRANSITABILIDAD VEHICULAR Y PEATONAL  DE LA CALLE INCA YUPANQUI DE LA ASOCIACIÓN PRO VIVIENDA AYUDA MUTUA DISTRITO DEL CUSCO, PROVINCIA DE CUSCO - CUSCO</v>
          </cell>
          <cell r="G1497">
            <v>293778.48</v>
          </cell>
          <cell r="H1497">
            <v>0.7883151388229672</v>
          </cell>
          <cell r="I1497" t="str">
            <v>No</v>
          </cell>
          <cell r="J1497" t="str">
            <v>SI</v>
          </cell>
          <cell r="K1497" t="str">
            <v>En ejecucion  por AD.</v>
          </cell>
          <cell r="L1497">
            <v>293778.48</v>
          </cell>
          <cell r="M1497">
            <v>0</v>
          </cell>
          <cell r="N1497">
            <v>1</v>
          </cell>
        </row>
        <row r="1498">
          <cell r="E1498">
            <v>251831</v>
          </cell>
          <cell r="F1498" t="str">
            <v>MEJORAMIENTO DE LAS CONDICIONES DE SEGURIDAD EN ZONAS DE RIESGO POR DESLIZAMIENTO DE TALUDES EN LA VÍA PRINCIPAL DE LA APV. LA VICTORIA DISTRITO DE CUSCO, PROVINCIA DE CUSCO - CUSCO</v>
          </cell>
          <cell r="G1498">
            <v>29930.579999999987</v>
          </cell>
          <cell r="H1498">
            <v>0.8429830769673858</v>
          </cell>
          <cell r="I1498" t="str">
            <v>No</v>
          </cell>
          <cell r="J1498" t="str">
            <v>No</v>
          </cell>
          <cell r="K1498" t="str">
            <v>Falta Liquidar</v>
          </cell>
          <cell r="L1498">
            <v>29930.579999999987</v>
          </cell>
          <cell r="M1498">
            <v>0</v>
          </cell>
          <cell r="N1498">
            <v>0</v>
          </cell>
        </row>
        <row r="1499">
          <cell r="E1499">
            <v>258703</v>
          </cell>
          <cell r="F1499" t="str">
            <v>MEJORAMIENTO DE LA TRANSITABILIDAD VEHICULAR Y PEATONAL EN LA CALLE AMISTAD Y CAPULICHAYOC DE LA APV EL PEDREGAL ARCO TICA TICA DEL DISTRITO DE CUSCO, PROVINCIA DE CUSCO - CUSCO</v>
          </cell>
          <cell r="G1499">
            <v>81233.40999999997</v>
          </cell>
          <cell r="H1499">
            <v>0.8073156082677988</v>
          </cell>
          <cell r="I1499" t="str">
            <v>No</v>
          </cell>
          <cell r="J1499" t="str">
            <v>SI</v>
          </cell>
          <cell r="K1499" t="str">
            <v>En ejecucion  por AD.</v>
          </cell>
          <cell r="L1499">
            <v>81233.40999999997</v>
          </cell>
          <cell r="M1499">
            <v>0</v>
          </cell>
          <cell r="N1499">
            <v>1</v>
          </cell>
        </row>
        <row r="1500">
          <cell r="E1500">
            <v>276879</v>
          </cell>
          <cell r="F1500" t="str">
            <v>AMPLIACION DE LA CALZADA E INSTALACIÓN DE OBRAS DE PROTECCIÓN EN EL TRAMO PLAZOLETA ALMUDENA - LÍMITE DISTRITAL CUSCO  POROY, PROVINCIA DE CUSCO - CUSCO</v>
          </cell>
          <cell r="G1500">
            <v>3359704.3500000006</v>
          </cell>
          <cell r="H1500">
            <v>0.7046989144943212</v>
          </cell>
          <cell r="I1500" t="str">
            <v>No</v>
          </cell>
          <cell r="J1500" t="str">
            <v>SI</v>
          </cell>
          <cell r="K1500" t="str">
            <v>En ejecucion  por AD.</v>
          </cell>
          <cell r="L1500">
            <v>3359704.3500000006</v>
          </cell>
          <cell r="M1500">
            <v>0</v>
          </cell>
          <cell r="N1500">
            <v>1</v>
          </cell>
        </row>
        <row r="1501">
          <cell r="E1501">
            <v>277309</v>
          </cell>
          <cell r="F1501" t="str">
            <v>MEJORAMIENTO DE LA TRANSITABILIDAD VEHICULAR Y PEATONAL  EN JR. OLLANTAYTAMBO  DE LA URB. MANUEL PRADO DEL DISTRITO DE  CUSCO, PROVINCIA DE CUSCO - CUSCO</v>
          </cell>
          <cell r="G1501">
            <v>366422.45999999996</v>
          </cell>
          <cell r="H1501">
            <v>0.734139702618948</v>
          </cell>
          <cell r="I1501" t="str">
            <v>No</v>
          </cell>
          <cell r="J1501" t="str">
            <v>SI</v>
          </cell>
          <cell r="K1501" t="str">
            <v>En ejecucion  por AD.</v>
          </cell>
          <cell r="L1501">
            <v>366422.45999999996</v>
          </cell>
          <cell r="M1501">
            <v>0</v>
          </cell>
          <cell r="N1501">
            <v>1</v>
          </cell>
        </row>
        <row r="1502">
          <cell r="E1502">
            <v>300981</v>
          </cell>
          <cell r="F1502" t="str">
            <v>MEJORAMIENTO DEL SISTEMA DE RIEGO POR GRAVEDAD EN LA COMUNIDAD CAMPESINA DE SEQQUERACAY DEL DISTRITO DE CUSCO, PROVINCIA DE CUSCO - CUSCO</v>
          </cell>
          <cell r="G1502">
            <v>173931.75999999995</v>
          </cell>
          <cell r="H1502">
            <v>0.7027805619805111</v>
          </cell>
          <cell r="I1502" t="str">
            <v>No</v>
          </cell>
          <cell r="J1502" t="str">
            <v>SI</v>
          </cell>
          <cell r="K1502" t="str">
            <v>En ejecucion  por AD.</v>
          </cell>
          <cell r="L1502">
            <v>173931.75999999995</v>
          </cell>
          <cell r="M1502">
            <v>0</v>
          </cell>
          <cell r="N1502">
            <v>1</v>
          </cell>
        </row>
        <row r="1503">
          <cell r="E1503">
            <v>87011</v>
          </cell>
          <cell r="F1503" t="str">
            <v>CONSTRUCCION, MEJORAMIENTO DE VIAS DE LA CIRCUNVALACION NORTE DEL, DISTRITO DE SAN JERONIMO - CUSCO - CUSCO</v>
          </cell>
          <cell r="G1503">
            <v>1206450.3900000006</v>
          </cell>
          <cell r="H1503">
            <v>0.7697034242674755</v>
          </cell>
          <cell r="I1503" t="str">
            <v>No</v>
          </cell>
          <cell r="J1503" t="str">
            <v>SI</v>
          </cell>
          <cell r="K1503" t="str">
            <v>En ejecucion , en convenio con la M.Provincial Cusco</v>
          </cell>
          <cell r="L1503">
            <v>1206450.3900000006</v>
          </cell>
          <cell r="M1503">
            <v>0</v>
          </cell>
          <cell r="N1503">
            <v>1</v>
          </cell>
        </row>
        <row r="1504">
          <cell r="E1504">
            <v>162492</v>
          </cell>
          <cell r="F1504" t="str">
            <v>MEJORAMIENTO DE LA INFRAESTRUCTURA VIAL Y PEATONAL DE LA APV. PICOL ORCOMPUGIO, DISTRITO DE SAN JERONIMO - CUSCO - CUSCO</v>
          </cell>
          <cell r="G1504">
            <v>807877.9299999997</v>
          </cell>
          <cell r="H1504">
            <v>0.8015026602601144</v>
          </cell>
          <cell r="I1504" t="str">
            <v>No</v>
          </cell>
          <cell r="J1504" t="str">
            <v>SI</v>
          </cell>
          <cell r="K1504" t="str">
            <v>En ejecucion  por AD.</v>
          </cell>
          <cell r="L1504">
            <v>807877.9299999997</v>
          </cell>
          <cell r="M1504">
            <v>0</v>
          </cell>
          <cell r="N1504">
            <v>1</v>
          </cell>
        </row>
        <row r="1505">
          <cell r="E1505">
            <v>202884</v>
          </cell>
          <cell r="F1505" t="str">
            <v>MEJORAMIENTO DEL SERVICIO DE EDUCACION PRIMARIA EN LA INSTITUCION EDUCATIVA MIXTA NO 50037-CHIMPAHUAYLLA, DISTRITO DE SAN JERONIMO - CUSCO - CUSCO</v>
          </cell>
          <cell r="G1505">
            <v>1065550.87</v>
          </cell>
          <cell r="H1505">
            <v>0.8393802474232854</v>
          </cell>
          <cell r="I1505" t="str">
            <v>No</v>
          </cell>
          <cell r="J1505" t="str">
            <v>SI</v>
          </cell>
          <cell r="K1505" t="str">
            <v>En ejecucion , Financiado por el Gr Cusco</v>
          </cell>
          <cell r="L1505">
            <v>1065550.87</v>
          </cell>
          <cell r="M1505">
            <v>0</v>
          </cell>
          <cell r="N1505">
            <v>1</v>
          </cell>
        </row>
        <row r="1506">
          <cell r="E1506">
            <v>206355</v>
          </cell>
          <cell r="F1506" t="str">
            <v>INSTALACION DEL SERVICIO DE PROTECCIÓN DE LA CUENCA DEL RÍO HUACCOTO  (KM. 0+820-2+895), DISTRITO DE SAN JERONIMO - CUSCO - CUSCO</v>
          </cell>
          <cell r="G1506">
            <v>1220354.9299999997</v>
          </cell>
          <cell r="H1506">
            <v>0.7560182576386253</v>
          </cell>
          <cell r="I1506" t="str">
            <v>No</v>
          </cell>
          <cell r="J1506" t="str">
            <v>SI</v>
          </cell>
          <cell r="K1506" t="str">
            <v>Financiado por Foniprel</v>
          </cell>
          <cell r="L1506">
            <v>1220354.9299999997</v>
          </cell>
          <cell r="M1506">
            <v>0</v>
          </cell>
          <cell r="N1506">
            <v>0</v>
          </cell>
        </row>
        <row r="1507">
          <cell r="E1507">
            <v>233385</v>
          </cell>
          <cell r="F1507" t="str">
            <v>MEJORAMIENTO DE LA OFERTA DE SERVICIOS EDUCATIVOS DEL NIVEL PRIMARIO Y SECUNDARIO DE LA I.E MIXTA N 51023 SAN LUIS GONZAGA ., DISTRITO DE SAN JERONIMO - CUSCO - CUSCO</v>
          </cell>
          <cell r="G1507">
            <v>1364148.3200000003</v>
          </cell>
          <cell r="H1507">
            <v>0.7840623708419904</v>
          </cell>
          <cell r="I1507" t="str">
            <v>No</v>
          </cell>
          <cell r="J1507" t="str">
            <v>SI</v>
          </cell>
          <cell r="K1507" t="str">
            <v>Financiado por Foniprel</v>
          </cell>
          <cell r="L1507">
            <v>1364148.3200000003</v>
          </cell>
          <cell r="M1507">
            <v>0</v>
          </cell>
          <cell r="N1507">
            <v>0</v>
          </cell>
        </row>
        <row r="1508">
          <cell r="E1508">
            <v>235856</v>
          </cell>
          <cell r="F1508" t="str">
            <v>MEJORAMIENTO DE LA TRANSITABILIDAD VEHICULAR Y PEATONAL DE LAS CALLES HOSPITAL Y UMAHUASI, DISTRITO DE SAN JERONIMO - CUSCO - CUSCO</v>
          </cell>
          <cell r="G1508">
            <v>106766.08000000007</v>
          </cell>
          <cell r="H1508">
            <v>0.8903593538647816</v>
          </cell>
          <cell r="I1508" t="str">
            <v>No</v>
          </cell>
          <cell r="J1508" t="str">
            <v>SI</v>
          </cell>
          <cell r="K1508" t="str">
            <v>En ejecucion  por AD.</v>
          </cell>
          <cell r="L1508">
            <v>106766.08000000007</v>
          </cell>
          <cell r="M1508">
            <v>0</v>
          </cell>
          <cell r="N1508">
            <v>1</v>
          </cell>
        </row>
        <row r="1509">
          <cell r="E1509">
            <v>264071</v>
          </cell>
          <cell r="F1509" t="str">
            <v>MEJORAMIENTO DE LA TRANSITABILIDAD VEHICULAR Y PEATONAL ASOCIACIÓN COSTA VERDE EN LA URBANIZACIÓN LARAPA GRANDE, DISTRITO DE SAN JERONIMO - CUSCO - CUSCO</v>
          </cell>
          <cell r="G1509">
            <v>60712.75</v>
          </cell>
          <cell r="H1509">
            <v>0.827641061778356</v>
          </cell>
          <cell r="I1509" t="str">
            <v>No</v>
          </cell>
          <cell r="J1509" t="str">
            <v>SI</v>
          </cell>
          <cell r="K1509" t="str">
            <v>En ejecucion  por AD.</v>
          </cell>
          <cell r="L1509">
            <v>60712.75</v>
          </cell>
          <cell r="M1509">
            <v>0</v>
          </cell>
          <cell r="N1509">
            <v>1</v>
          </cell>
        </row>
        <row r="1510">
          <cell r="E1510">
            <v>266575</v>
          </cell>
          <cell r="F1510" t="str">
            <v>MEJORAMIENTO DE LA TRANSITABILIDAD VEHICULAR Y PEATONAL DE LA AV. WIRACOCHAN Y CALLE PATRÓN SAN JERÓNIMO EN LA C.C. CCCOLLANA CHAHUANCCOSCCO, DISTRITO DE SAN JERONIMO - CUSCO - CUSCO</v>
          </cell>
          <cell r="G1510">
            <v>347811.75</v>
          </cell>
          <cell r="H1510">
            <v>0.8762531722617728</v>
          </cell>
          <cell r="I1510" t="str">
            <v>No</v>
          </cell>
          <cell r="J1510" t="str">
            <v>SI</v>
          </cell>
          <cell r="K1510" t="str">
            <v>En ejecucion  por AD.</v>
          </cell>
          <cell r="L1510">
            <v>347811.75</v>
          </cell>
          <cell r="M1510">
            <v>0</v>
          </cell>
          <cell r="N1510">
            <v>1</v>
          </cell>
        </row>
        <row r="1511">
          <cell r="E1511">
            <v>290954</v>
          </cell>
          <cell r="F1511" t="str">
            <v>MEJORAMIENTO, AMPLIACION DE LAS REDES DE AGUA Y DESAGUE EN LA VIA CIRCUNVALACION NORTE ENTRE LA CALLE LIMA Y LA APV LOS PORTALES, DISTRITO DE SAN JERONIMO - CUSCO - CUSCO</v>
          </cell>
          <cell r="G1511">
            <v>235500.33000000007</v>
          </cell>
          <cell r="H1511">
            <v>0.7162215898745691</v>
          </cell>
          <cell r="I1511" t="str">
            <v>No</v>
          </cell>
          <cell r="J1511" t="str">
            <v>SI</v>
          </cell>
          <cell r="K1511" t="str">
            <v>En ejecucion  por AD.</v>
          </cell>
          <cell r="L1511">
            <v>235500.33000000007</v>
          </cell>
          <cell r="M1511">
            <v>0</v>
          </cell>
          <cell r="N1511">
            <v>1</v>
          </cell>
        </row>
        <row r="1512">
          <cell r="E1512">
            <v>297887</v>
          </cell>
          <cell r="F1512" t="str">
            <v>MEJORAMIENTO DEL SISTEMA DE SANEAMIENTO BASICO EN LA APV. LOS OLIVOS DE LA PAZ, DISTRITO DE SAN JERONIMO - CUSCO - CUSCO</v>
          </cell>
          <cell r="G1512">
            <v>61176.399999999994</v>
          </cell>
          <cell r="H1512">
            <v>0.7412190888675402</v>
          </cell>
          <cell r="I1512" t="str">
            <v>No</v>
          </cell>
          <cell r="J1512" t="str">
            <v>SI</v>
          </cell>
          <cell r="K1512" t="str">
            <v>En ejecucion  por AD.</v>
          </cell>
          <cell r="L1512">
            <v>61176.399999999994</v>
          </cell>
          <cell r="M1512">
            <v>0</v>
          </cell>
          <cell r="N1512">
            <v>1</v>
          </cell>
        </row>
        <row r="1513">
          <cell r="E1513">
            <v>82857</v>
          </cell>
          <cell r="F1513" t="str">
            <v>MEJORAMIENTO CARRETERA SANTUTIS CHICO, CC. PUMAMARCA, ABRA SAN MARTIN PUERTO DEL, DISTRITO DE SAN SEBASTIAN - CUSCO - CUSCO</v>
          </cell>
          <cell r="G1513">
            <v>3129530.0600000024</v>
          </cell>
          <cell r="H1513">
            <v>0.8590169368181269</v>
          </cell>
          <cell r="I1513" t="str">
            <v>No</v>
          </cell>
          <cell r="J1513" t="str">
            <v>SI</v>
          </cell>
          <cell r="K1513" t="str">
            <v>Obra concluida, pago de deudas.</v>
          </cell>
          <cell r="L1513">
            <v>3129530.0600000024</v>
          </cell>
          <cell r="M1513">
            <v>0</v>
          </cell>
          <cell r="N1513">
            <v>1</v>
          </cell>
        </row>
        <row r="1514">
          <cell r="E1514">
            <v>109564</v>
          </cell>
          <cell r="F1514" t="str">
            <v>MEJORAMIENTO DE LA PROVISION DE SERVICIOS DE SALUD  DEL CENTRO DE SALUD TÚPAC AMARU, A NIVEL I-4, MICRORED SAN SEBASTIAN-RED CUSCO SUR, DISTRITO DE SAN SEBASTIAN - CUSCO - CUSCO</v>
          </cell>
          <cell r="G1514">
            <v>2126503.08</v>
          </cell>
          <cell r="H1514">
            <v>0.8569462990187975</v>
          </cell>
          <cell r="I1514" t="str">
            <v>No</v>
          </cell>
          <cell r="J1514" t="str">
            <v>SI</v>
          </cell>
          <cell r="K1514" t="str">
            <v>En ejecucion-Obra fisica concluida falta equipamiento</v>
          </cell>
          <cell r="L1514">
            <v>2126503.08</v>
          </cell>
          <cell r="M1514">
            <v>0</v>
          </cell>
          <cell r="N1514">
            <v>0</v>
          </cell>
        </row>
        <row r="1515">
          <cell r="E1515">
            <v>152016</v>
          </cell>
          <cell r="F1515" t="str">
            <v>MEJORAMIENTO DE VIAS CON PISTAS, VEREDAS Y ESCALINATAS EN LAS CALLES TUPAC AMARU Y TRIUNFADOR DE LA APV SANTA ROSA, DISTRITO DE SAN SEBASTIAN - CUSCO - CUSCO</v>
          </cell>
          <cell r="G1515">
            <v>71202.77999999997</v>
          </cell>
          <cell r="H1515">
            <v>0.8462564397305267</v>
          </cell>
          <cell r="I1515" t="str">
            <v>No</v>
          </cell>
          <cell r="J1515" t="str">
            <v>No</v>
          </cell>
          <cell r="K1515" t="str">
            <v>Obra paralizada</v>
          </cell>
          <cell r="L1515">
            <v>71202.77999999997</v>
          </cell>
          <cell r="M1515">
            <v>0</v>
          </cell>
          <cell r="N1515">
            <v>0</v>
          </cell>
        </row>
        <row r="1516">
          <cell r="E1516">
            <v>187497</v>
          </cell>
          <cell r="F1516" t="str">
            <v>MEJORAMIENTO DE VIAS EN LA AV. PROLONGACION VELASCO ASTETE (COSTANERA), DISTRITO DE SAN SEBASTIAN - CUSCO - CUSCO</v>
          </cell>
          <cell r="G1516">
            <v>1603374.8499999996</v>
          </cell>
          <cell r="H1516">
            <v>0.8204262456326222</v>
          </cell>
          <cell r="I1516" t="str">
            <v>No</v>
          </cell>
          <cell r="J1516" t="str">
            <v>SI</v>
          </cell>
          <cell r="K1516" t="str">
            <v>Falta de disponibilidad presupuestal para concluir este año 2016</v>
          </cell>
          <cell r="L1516">
            <v>1603374.8499999996</v>
          </cell>
          <cell r="M1516">
            <v>0</v>
          </cell>
          <cell r="N1516">
            <v>1</v>
          </cell>
        </row>
        <row r="1517">
          <cell r="E1517">
            <v>194608</v>
          </cell>
          <cell r="F1517" t="str">
            <v>CREACION DEL CENTRO DE ATENCION ESPECIALIZADO DE LA MUJER EN SITUACION DE VIOLENCIA, DISTRITO DE SAN SEBASTIAN - CUSCO - CUSCO</v>
          </cell>
          <cell r="G1517">
            <v>879818.9100000001</v>
          </cell>
          <cell r="H1517">
            <v>0.7711989350072452</v>
          </cell>
          <cell r="I1517" t="str">
            <v>No</v>
          </cell>
          <cell r="J1517" t="str">
            <v>SI</v>
          </cell>
          <cell r="K1517" t="str">
            <v>En ejecución</v>
          </cell>
          <cell r="L1517">
            <v>879818.9100000001</v>
          </cell>
          <cell r="M1517">
            <v>0</v>
          </cell>
          <cell r="N1517">
            <v>1</v>
          </cell>
        </row>
        <row r="1518">
          <cell r="E1518">
            <v>212441</v>
          </cell>
          <cell r="F1518" t="str">
            <v>MEJORAMIENTO DE LA TRANSITABILIDAD VEHICULAR Y PEATONAL DEL CIRCUITO VIAL   ENTRE LAS APVS TUYQUIPATA, LOS LAURELES, VIRGEN NATIVIDAD, SAN SILVERIO, SANTA BEATRIZ, ACIAAS, JESÚS NUESTRO SALVADOR, DISTRITO DE SAN SEBASTIAN - CUSCO - CUSCO</v>
          </cell>
          <cell r="G1518">
            <v>439896.2000000002</v>
          </cell>
          <cell r="H1518">
            <v>0.896976237456409</v>
          </cell>
          <cell r="I1518" t="str">
            <v>No</v>
          </cell>
          <cell r="J1518" t="str">
            <v>SI</v>
          </cell>
          <cell r="K1518" t="str">
            <v>Falta de disponibilidad presupuestal para concluir este año 2016</v>
          </cell>
          <cell r="L1518">
            <v>439896.2000000002</v>
          </cell>
          <cell r="M1518">
            <v>0</v>
          </cell>
          <cell r="N1518">
            <v>1</v>
          </cell>
        </row>
        <row r="1519">
          <cell r="E1519">
            <v>214570</v>
          </cell>
          <cell r="F1519" t="str">
            <v>MEJORAMIENTO DE LA TRANSITABILIDAD VEHICULAR Y PEATONAL EN LA APV. FEDETRACC, DISTRITO DE SAN SEBASTIAN - CUSCO - CUSCO</v>
          </cell>
          <cell r="G1519">
            <v>359620.78000000026</v>
          </cell>
          <cell r="H1519">
            <v>0.8578895038241874</v>
          </cell>
          <cell r="I1519" t="str">
            <v>No</v>
          </cell>
          <cell r="J1519" t="str">
            <v>SI</v>
          </cell>
          <cell r="K1519" t="str">
            <v>Falta de disponibilidad presupuestal para concluir este año 2016</v>
          </cell>
          <cell r="L1519">
            <v>359620.78000000026</v>
          </cell>
          <cell r="M1519">
            <v>0</v>
          </cell>
          <cell r="N1519">
            <v>1</v>
          </cell>
        </row>
        <row r="1520">
          <cell r="E1520">
            <v>227950</v>
          </cell>
          <cell r="F1520" t="str">
            <v>MEJORAMIENTO DE LA VIA DE ACCESO A LAS APVS PERLA DE GRAU, PROCASA, PRIMAVERA Y UVIMA V, DISTRITO DE SAN SEBASTIAN - CUSCO - CUSCO</v>
          </cell>
          <cell r="G1520">
            <v>430273.02</v>
          </cell>
          <cell r="H1520">
            <v>0.7395628976427996</v>
          </cell>
          <cell r="I1520" t="str">
            <v>No</v>
          </cell>
          <cell r="J1520" t="str">
            <v>SI</v>
          </cell>
          <cell r="K1520" t="str">
            <v>En ejecución</v>
          </cell>
          <cell r="L1520">
            <v>430273.02</v>
          </cell>
          <cell r="M1520">
            <v>0</v>
          </cell>
          <cell r="N1520">
            <v>1</v>
          </cell>
        </row>
        <row r="1521">
          <cell r="E1521">
            <v>249035</v>
          </cell>
          <cell r="F1521" t="str">
            <v>MEJORAMIENTO DE LA TRANSITABILIDAD VEHICULAR Y PEATONAL EN LOS PASAJES 01 Y 02, CALLES 01, 02, 03, 04, 05, 06 DE LAS APVS SANTA ROSA , MIRAFLORES, CUSICOYLLUR Y LA MOLINA Y CALLE LUIS V. SANTONI TRAMO APV SANTA ROSA, DISTRITO DE SAN SEBASTIAN - CUSCO - CUSCO</v>
          </cell>
          <cell r="G1521">
            <v>172567.45000000007</v>
          </cell>
          <cell r="H1521">
            <v>0.8546622441966746</v>
          </cell>
          <cell r="I1521" t="str">
            <v>No</v>
          </cell>
          <cell r="J1521" t="str">
            <v>SI</v>
          </cell>
          <cell r="K1521" t="str">
            <v>En ejecución</v>
          </cell>
          <cell r="L1521">
            <v>172567.45000000007</v>
          </cell>
          <cell r="M1521">
            <v>0</v>
          </cell>
          <cell r="N1521">
            <v>1</v>
          </cell>
        </row>
        <row r="1522">
          <cell r="E1522">
            <v>256597</v>
          </cell>
          <cell r="F1522" t="str">
            <v>INSTALACION DEL SISTEMA DE AGUA POTABLE Y DESAGUE  DEL SECTOR DE SAN ANTONIO DEL, DISTRITO DE SAN SEBASTIAN - CUSCO - CUSCO</v>
          </cell>
          <cell r="G1522">
            <v>693060.4099999997</v>
          </cell>
          <cell r="H1522">
            <v>0.7777481425924849</v>
          </cell>
          <cell r="I1522" t="str">
            <v>No</v>
          </cell>
          <cell r="J1522" t="str">
            <v>SI</v>
          </cell>
          <cell r="K1522" t="str">
            <v>Falta de disponibilidad presupuestal para concluir este año 2016</v>
          </cell>
          <cell r="L1522">
            <v>693060.4099999997</v>
          </cell>
          <cell r="M1522">
            <v>0</v>
          </cell>
          <cell r="N1522">
            <v>1</v>
          </cell>
        </row>
        <row r="1523">
          <cell r="E1523">
            <v>333279</v>
          </cell>
          <cell r="F1523" t="str">
            <v>MEJORAMIENTO DEL SISTEMA DE AGUAS PLUVIALES DE LA CALLE FRANCISCO BELAUNDE TERRY EN LA URB. SURIHUAYLLA GRANDE, DISTRITO DE SAN SEBASTIAN - CUSCO - CUSCO</v>
          </cell>
          <cell r="G1523">
            <v>185798.49</v>
          </cell>
          <cell r="H1523">
            <v>0.7832929218390934</v>
          </cell>
          <cell r="I1523" t="str">
            <v>No</v>
          </cell>
          <cell r="J1523" t="str">
            <v>SI</v>
          </cell>
          <cell r="K1523" t="str">
            <v>En ejecución por AD.</v>
          </cell>
          <cell r="L1523">
            <v>185798.49</v>
          </cell>
          <cell r="M1523">
            <v>0</v>
          </cell>
          <cell r="N1523">
            <v>1</v>
          </cell>
        </row>
        <row r="1524">
          <cell r="E1524">
            <v>82848</v>
          </cell>
          <cell r="F1524" t="str">
            <v>CONSTRUCCION DE DEFENSA RIBEREÑA DEL RIO RAQRAMAYO ENTRE  LA APV LUIS VALLEJO SANTONI Y AAHH LA ESTRELLA, DISTRITO DE SANTIAGO - CUSCO - CUSCO</v>
          </cell>
          <cell r="G1524">
            <v>46000.060000000056</v>
          </cell>
          <cell r="H1524">
            <v>0.8959863168460414</v>
          </cell>
          <cell r="I1524" t="str">
            <v>No</v>
          </cell>
          <cell r="J1524" t="str">
            <v>SI</v>
          </cell>
          <cell r="K1524" t="str">
            <v>En ejecución por AD.</v>
          </cell>
          <cell r="L1524">
            <v>46000.060000000056</v>
          </cell>
          <cell r="M1524">
            <v>0</v>
          </cell>
          <cell r="N1524">
            <v>1</v>
          </cell>
        </row>
        <row r="1525">
          <cell r="E1525">
            <v>119734</v>
          </cell>
          <cell r="F1525" t="str">
            <v>FORTALECIMIENTO DE CAPACIDADES DE GESTION EN LA OFICINA DE RELACIONES PUBLICAS DE LA MUNICIPALIDAD DISTRITAL DE SANTIAGO, DISTRITO DE SANTIAGO - CUSCO - CUSCO</v>
          </cell>
          <cell r="G1525">
            <v>89451</v>
          </cell>
          <cell r="H1525">
            <v>0.7924576207027578</v>
          </cell>
          <cell r="I1525" t="str">
            <v>No</v>
          </cell>
          <cell r="J1525" t="str">
            <v>SI</v>
          </cell>
          <cell r="K1525" t="str">
            <v>En ejecución por AD.</v>
          </cell>
          <cell r="L1525">
            <v>89451</v>
          </cell>
          <cell r="M1525">
            <v>0</v>
          </cell>
          <cell r="N1525">
            <v>1</v>
          </cell>
        </row>
        <row r="1526">
          <cell r="E1526">
            <v>134410</v>
          </cell>
          <cell r="F1526" t="str">
            <v>CONSTRUCCION Y MEJORAMIENTO DEL CAMINO VECINAL CHOCCO-COYLLORPUJIO-LLAULLICASA, DISTRITO DE SANTIAGO - CUSCO - CUSCO</v>
          </cell>
          <cell r="G1526">
            <v>446750.6100000001</v>
          </cell>
          <cell r="H1526">
            <v>0.7960822931775755</v>
          </cell>
          <cell r="I1526" t="str">
            <v>No</v>
          </cell>
          <cell r="J1526" t="str">
            <v>SI</v>
          </cell>
          <cell r="K1526" t="str">
            <v>En ejecución por AD.</v>
          </cell>
          <cell r="L1526">
            <v>446750.6100000001</v>
          </cell>
          <cell r="M1526">
            <v>0</v>
          </cell>
          <cell r="N1526">
            <v>1</v>
          </cell>
        </row>
        <row r="1527">
          <cell r="E1527">
            <v>212955</v>
          </cell>
          <cell r="F1527" t="str">
            <v>MEJORAMIENTO DE LAS REDES DE DISTRIBUCIÓN DE AGUA Y DE LAS REDES COLECTORAS SECUNDARIAS DE DESAGÜE DEL CASCO URBANO, DISTRITO DE SANTIAGO - CUSCO - CUSCO</v>
          </cell>
          <cell r="G1527">
            <v>1082604.7100000004</v>
          </cell>
          <cell r="H1527">
            <v>0.7473258038446468</v>
          </cell>
          <cell r="I1527" t="str">
            <v>No</v>
          </cell>
          <cell r="J1527" t="str">
            <v>SI</v>
          </cell>
          <cell r="K1527" t="str">
            <v>En ejecución por AD.</v>
          </cell>
          <cell r="L1527">
            <v>1082604.7100000004</v>
          </cell>
          <cell r="M1527">
            <v>0</v>
          </cell>
          <cell r="N1527">
            <v>1</v>
          </cell>
        </row>
        <row r="1528">
          <cell r="E1528">
            <v>235051</v>
          </cell>
          <cell r="F1528" t="str">
            <v>MEJORAMIENTO DE LA TRANSITABILIDAD VEHICULAR, PEATONAL Y ACONDICIONAMIENTO URBANO  DE LA CALLE BELLAVISTA DEL PP.JJ SANTIAGO, DISTRITO DE SANTIAGO - CUSCO - CUSCO</v>
          </cell>
          <cell r="G1528">
            <v>115587.77999999991</v>
          </cell>
          <cell r="H1528">
            <v>0.8989201740607221</v>
          </cell>
          <cell r="I1528" t="str">
            <v>No</v>
          </cell>
          <cell r="J1528" t="str">
            <v>SI</v>
          </cell>
          <cell r="K1528" t="str">
            <v>En ejecución por AD.</v>
          </cell>
          <cell r="L1528">
            <v>115587.77999999991</v>
          </cell>
          <cell r="M1528">
            <v>0</v>
          </cell>
          <cell r="N1528">
            <v>1</v>
          </cell>
        </row>
        <row r="1529">
          <cell r="E1529">
            <v>238544</v>
          </cell>
          <cell r="F1529" t="str">
            <v>MEJORAMIENTO DE LA TRANSITABILIDAD VEHICULAR Y PEATONAL  DE LA CALLE AGUSTÍN GAMARRA, PASAJE SIN NOMBRE Y  PASAJE LA TORRE DEL COMITÉ 1 DE LA COOPERATIVA MERCADOS UNIDOS - ZARZUELA , DISTRITO DE SANTIAGO - CUSCO - CUSCO</v>
          </cell>
          <cell r="G1529">
            <v>186919.67999999993</v>
          </cell>
          <cell r="H1529">
            <v>0.8972142698907363</v>
          </cell>
          <cell r="I1529" t="str">
            <v>No</v>
          </cell>
          <cell r="J1529" t="str">
            <v>SI</v>
          </cell>
          <cell r="K1529" t="str">
            <v>En ejecución por AD.</v>
          </cell>
          <cell r="L1529">
            <v>186919.67999999993</v>
          </cell>
          <cell r="M1529">
            <v>0</v>
          </cell>
          <cell r="N1529">
            <v>1</v>
          </cell>
        </row>
        <row r="1530">
          <cell r="E1530">
            <v>194661</v>
          </cell>
          <cell r="F1530" t="str">
            <v>MEJORAMIENTO DE LA TRANSITABILIDAD VEHICULAR Y PEATONAL AV. LOS INCAS Y TRANSV. PJE SOLAR, JR. CHACHACOMAYOC, CAHUIDE, LLOQUE YUPANQUI, 02 CUADRAS DEL PJE HERMANOS HAYAR, AV. ANSELMO ALVAREZ, PEDRO VILCAPAZA ,, DISTRITO DE WANCHAQ - CUSCO - CUSCO</v>
          </cell>
          <cell r="G1530">
            <v>405848.0500000003</v>
          </cell>
          <cell r="H1530">
            <v>0.8793997466702023</v>
          </cell>
          <cell r="I1530" t="str">
            <v>No</v>
          </cell>
          <cell r="J1530" t="str">
            <v>SI</v>
          </cell>
          <cell r="K1530" t="str">
            <v>En ejecución por AD.</v>
          </cell>
          <cell r="L1530">
            <v>405848.0500000003</v>
          </cell>
          <cell r="M1530">
            <v>0</v>
          </cell>
          <cell r="N1530">
            <v>1</v>
          </cell>
        </row>
        <row r="1531">
          <cell r="E1531">
            <v>219789</v>
          </cell>
          <cell r="F1531" t="str">
            <v>MEJORAMIENTO DE LA TRANSITABILIDAD VEHICULAR DEL JIRON RETIRO Y JIRON PUMACAHUA DEL DISTRITO DE WANCHAQ CUSCO, PROVINCIA DE CUSCO - CUSCO</v>
          </cell>
          <cell r="G1531">
            <v>420085.25</v>
          </cell>
          <cell r="H1531">
            <v>0.8131284518763401</v>
          </cell>
          <cell r="I1531" t="str">
            <v>No</v>
          </cell>
          <cell r="J1531" t="str">
            <v>SI</v>
          </cell>
          <cell r="K1531" t="str">
            <v>En ejecución por AD.</v>
          </cell>
          <cell r="L1531">
            <v>420085.25</v>
          </cell>
          <cell r="M1531">
            <v>0</v>
          </cell>
          <cell r="N1531">
            <v>1</v>
          </cell>
        </row>
        <row r="1532">
          <cell r="E1532">
            <v>261752</v>
          </cell>
          <cell r="F1532" t="str">
            <v>MEJORAMIENTO DE LOS SERVICIOS RECREATIVOS DEL PARQUE LOS PINOS  ENTRE EL JR MATEO PUMACAHUA Y JR CLAVELES  DISTRITO DE WANCHAQ, PROVINCIA DE CUSCO - CUSCO</v>
          </cell>
          <cell r="G1532">
            <v>496265.6699999999</v>
          </cell>
          <cell r="H1532">
            <v>0.8447525895529666</v>
          </cell>
          <cell r="I1532" t="str">
            <v>No</v>
          </cell>
          <cell r="J1532" t="str">
            <v>SI</v>
          </cell>
          <cell r="K1532" t="str">
            <v>En ejecución por AD.</v>
          </cell>
          <cell r="L1532">
            <v>496265.6699999999</v>
          </cell>
          <cell r="M1532">
            <v>0</v>
          </cell>
          <cell r="N1532">
            <v>1</v>
          </cell>
        </row>
        <row r="1533">
          <cell r="E1533">
            <v>284029</v>
          </cell>
          <cell r="F1533" t="str">
            <v>INSTALACION DE INFRAESTRUCTURA DE PREVENCION DE RIESGOS EN LOS AA.HH.SIMÓN HERRERA FARFÁN Y JOSÉ OLAYA WANCHAQ, DISTRITO DE WANCHAQ - CUSCO - CUSCO</v>
          </cell>
          <cell r="G1533">
            <v>49217.600000000006</v>
          </cell>
          <cell r="H1533">
            <v>0.81115415836413</v>
          </cell>
          <cell r="I1533" t="str">
            <v>No</v>
          </cell>
          <cell r="J1533" t="str">
            <v>SI</v>
          </cell>
          <cell r="K1533" t="str">
            <v>En ejecución por AD.</v>
          </cell>
          <cell r="L1533">
            <v>49217.600000000006</v>
          </cell>
          <cell r="M1533">
            <v>0</v>
          </cell>
          <cell r="N1533">
            <v>1</v>
          </cell>
        </row>
        <row r="1534">
          <cell r="E1534">
            <v>322607</v>
          </cell>
          <cell r="F1534" t="str">
            <v>MEJORAMIENTO DE LAS REDES DE DISTRIBUCION DE AGUA POTABLE Y DE LAS REDES COLECTORAS DEL JIRON RETIRO (PROGRESIVA 0+140-0+511) URB MATEO PUMACAHUA DEL DISTRITO DE WANCHAQ, PROVINCIA DE CUSCO - CUSCO</v>
          </cell>
          <cell r="G1534">
            <v>126406.83999999997</v>
          </cell>
          <cell r="H1534">
            <v>0.7149769286985047</v>
          </cell>
          <cell r="I1534" t="str">
            <v>No</v>
          </cell>
          <cell r="J1534" t="str">
            <v>SI</v>
          </cell>
          <cell r="K1534" t="str">
            <v>En ejecución por AD.</v>
          </cell>
          <cell r="L1534">
            <v>126406.83999999997</v>
          </cell>
          <cell r="M1534">
            <v>0</v>
          </cell>
          <cell r="N1534">
            <v>1</v>
          </cell>
        </row>
        <row r="1535">
          <cell r="E1535">
            <v>206288</v>
          </cell>
          <cell r="F1535" t="str">
            <v>MEJORAMIENTO DEL SERVICIO EDUCATIVO   EN EL CENTRO POBLADO  OSCOLLO DEL , DISTRITO DE CONDOROMA - ESPINAR - CUSCO</v>
          </cell>
          <cell r="G1535">
            <v>1072124.52</v>
          </cell>
          <cell r="H1535">
            <v>0.7380619082152537</v>
          </cell>
          <cell r="I1535" t="str">
            <v>No</v>
          </cell>
          <cell r="J1535" t="str">
            <v>SI</v>
          </cell>
          <cell r="K1535" t="str">
            <v>En ejecución por AD.</v>
          </cell>
          <cell r="L1535">
            <v>1072124.52</v>
          </cell>
          <cell r="M1535">
            <v>0</v>
          </cell>
          <cell r="N1535">
            <v>1</v>
          </cell>
        </row>
        <row r="1536">
          <cell r="E1536">
            <v>115739</v>
          </cell>
          <cell r="F1536" t="str">
            <v>CONSTRUCCION DE SISTEMA DE RIEGO POR ASPERSION, BAJO LLACTUIRI MARCA MAESTRO PUENTE CENTRAL - COMUNIDAD CAMPESINA DE  APACHACO, DISTRITO DE COPORAQUE - ESPINAR - CUSCO</v>
          </cell>
          <cell r="G1536">
            <v>2776967.55</v>
          </cell>
          <cell r="H1536">
            <v>0.5534776670314772</v>
          </cell>
          <cell r="I1536" t="str">
            <v>No</v>
          </cell>
          <cell r="J1536" t="str">
            <v>SI</v>
          </cell>
          <cell r="K1536" t="str">
            <v>En ejecución por AD.</v>
          </cell>
          <cell r="L1536">
            <v>2776967.55</v>
          </cell>
          <cell r="M1536">
            <v>0</v>
          </cell>
          <cell r="N1536">
            <v>1</v>
          </cell>
        </row>
        <row r="1537">
          <cell r="E1537">
            <v>152442</v>
          </cell>
          <cell r="F1537" t="str">
            <v>CONSTRUCCION DEL SISTEMA DE RIEGO EN LOS SECTORES DE ACHACOLLO, PHAUSA Y KINSACHATA DE LA C.C ACHAHUI, DISTRITO DE COPORAQUE - ESPINAR - CUSCO</v>
          </cell>
          <cell r="G1537">
            <v>503502.6499999999</v>
          </cell>
          <cell r="H1537">
            <v>0.5855442633310304</v>
          </cell>
          <cell r="I1537" t="str">
            <v>No</v>
          </cell>
          <cell r="J1537" t="str">
            <v>SI</v>
          </cell>
          <cell r="K1537" t="str">
            <v>En ejecución por AD.</v>
          </cell>
          <cell r="L1537">
            <v>503502.6499999999</v>
          </cell>
          <cell r="M1537">
            <v>0</v>
          </cell>
          <cell r="N1537">
            <v>1</v>
          </cell>
        </row>
        <row r="1538">
          <cell r="E1538">
            <v>209270</v>
          </cell>
          <cell r="F1538" t="str">
            <v>MEJORAMIENTO, AMPLIACION DEL SISTEMA DE RIEGO TECNIFICADO DEL SECTOR AKANAURI DE LA COMUNIDAD CAMPESINA DE ACHAHUI, DISTRITO DE COPORAQUE - ESPINAR - CUSCO</v>
          </cell>
          <cell r="G1538">
            <v>240436.47999999998</v>
          </cell>
          <cell r="H1538">
            <v>0.6519491480475168</v>
          </cell>
          <cell r="I1538" t="str">
            <v>No</v>
          </cell>
          <cell r="J1538" t="str">
            <v>SI</v>
          </cell>
          <cell r="K1538" t="str">
            <v>En ejecución por AD.</v>
          </cell>
          <cell r="L1538">
            <v>240436.47999999998</v>
          </cell>
          <cell r="M1538">
            <v>0</v>
          </cell>
          <cell r="N1538">
            <v>1</v>
          </cell>
        </row>
        <row r="1539">
          <cell r="E1539">
            <v>103162</v>
          </cell>
          <cell r="F1539" t="str">
            <v>AMPLIACION Y MEJORAMIENTO DE SISTEMA DE IRRIGACION CHACO EN LA COMUNIDAD HUARCA, DISTRITO ESPINAR, -, PROVINCIA DE ESPINAR - CUSCO</v>
          </cell>
          <cell r="G1539">
            <v>403488.15000000014</v>
          </cell>
          <cell r="H1539">
            <v>0.7743200991964726</v>
          </cell>
          <cell r="I1539" t="str">
            <v>No</v>
          </cell>
          <cell r="J1539" t="str">
            <v>SI</v>
          </cell>
          <cell r="K1539" t="str">
            <v>En ejecución por AD.</v>
          </cell>
          <cell r="L1539">
            <v>403488.15000000014</v>
          </cell>
          <cell r="M1539">
            <v>0</v>
          </cell>
          <cell r="N1539">
            <v>1</v>
          </cell>
        </row>
        <row r="1540">
          <cell r="E1540">
            <v>188394</v>
          </cell>
          <cell r="F1540" t="str">
            <v>MEJORAMIENTO DE COMPETITIVIDAD DE LA PRODUCCION DE CAMELIDOS DOMESTICOS ANDINO EN ESPINAR, PROVINCIA DE ESPINAR - CUSCO</v>
          </cell>
          <cell r="G1540">
            <v>741693.0299999993</v>
          </cell>
          <cell r="H1540">
            <v>0.8696834049204247</v>
          </cell>
          <cell r="I1540" t="str">
            <v>No</v>
          </cell>
          <cell r="J1540" t="str">
            <v>SI</v>
          </cell>
          <cell r="K1540" t="str">
            <v>En ejecución por AD.</v>
          </cell>
          <cell r="L1540">
            <v>741693.0299999993</v>
          </cell>
          <cell r="M1540">
            <v>0</v>
          </cell>
          <cell r="N1540">
            <v>1</v>
          </cell>
        </row>
        <row r="1541">
          <cell r="E1541">
            <v>203907</v>
          </cell>
          <cell r="F1541" t="str">
            <v>MEJORAMIENTO Y AMPLIACION DEL SERVICIO DE  IRRIGACION ALTO POQUERA-SACHA CHANGAR  EN  LA  COMUNIDAD DE OQUEBAMBA DEL DISTRITO DE ESPINAR, PROVINCIA DE ESPINAR - CUSCO</v>
          </cell>
          <cell r="G1541">
            <v>652630.3800000004</v>
          </cell>
          <cell r="H1541">
            <v>0.8608782677387065</v>
          </cell>
          <cell r="I1541" t="str">
            <v>No</v>
          </cell>
          <cell r="J1541" t="str">
            <v>SI</v>
          </cell>
          <cell r="K1541" t="str">
            <v>En ejecución por AD.</v>
          </cell>
          <cell r="L1541">
            <v>652630.3800000004</v>
          </cell>
          <cell r="M1541">
            <v>0</v>
          </cell>
          <cell r="N1541">
            <v>1</v>
          </cell>
        </row>
        <row r="1542">
          <cell r="E1542">
            <v>149709</v>
          </cell>
          <cell r="F1542" t="str">
            <v>MEJORAMIENTO DEL SISTEMA SANEAMIENTO BÁSICO INTEGRAL EN EL CENTRO POBLADO DE PALLPATA, DISTRITO DE PALLPATA - ESPINAR - CUSCO</v>
          </cell>
          <cell r="G1542">
            <v>453024.03000000026</v>
          </cell>
          <cell r="H1542">
            <v>0.8009515179287577</v>
          </cell>
          <cell r="I1542" t="str">
            <v>No</v>
          </cell>
          <cell r="J1542" t="str">
            <v>SI</v>
          </cell>
          <cell r="K1542" t="str">
            <v>En ejecución por AD.</v>
          </cell>
          <cell r="L1542">
            <v>453024.03000000026</v>
          </cell>
          <cell r="M1542">
            <v>0</v>
          </cell>
          <cell r="N1542">
            <v>1</v>
          </cell>
        </row>
        <row r="1543">
          <cell r="E1543">
            <v>194395</v>
          </cell>
          <cell r="F1543" t="str">
            <v>MEJORAMIENTO DE LA COMPETITIVIDAD DE LA PRODUCCION PECUARIA EN EL ,, DISTRITO DE PALLPATA - ESPINAR - CUSCO</v>
          </cell>
          <cell r="G1543">
            <v>1010217.8999999999</v>
          </cell>
          <cell r="H1543">
            <v>0.7276540879469806</v>
          </cell>
          <cell r="I1543" t="str">
            <v>No</v>
          </cell>
          <cell r="J1543" t="str">
            <v>SI</v>
          </cell>
          <cell r="K1543" t="str">
            <v>En ejecución por AD.</v>
          </cell>
          <cell r="L1543">
            <v>1010217.8999999999</v>
          </cell>
          <cell r="M1543">
            <v>0</v>
          </cell>
          <cell r="N1543">
            <v>1</v>
          </cell>
        </row>
        <row r="1544">
          <cell r="E1544">
            <v>198199</v>
          </cell>
          <cell r="F1544" t="str">
            <v>MEJORAMIENTO Y AMPLIACIÓN DEL SISTEMA DE RIEGO PALCCACCOTA EN LA COMUNIDAD DE PALLPATA ,, DISTRITO DE PALLPATA - ESPINAR - CUSCO</v>
          </cell>
          <cell r="G1544">
            <v>2670668.92</v>
          </cell>
          <cell r="H1544">
            <v>0.6161975204516623</v>
          </cell>
          <cell r="I1544" t="str">
            <v>No</v>
          </cell>
          <cell r="J1544" t="str">
            <v>SI</v>
          </cell>
          <cell r="K1544" t="str">
            <v>En ejecución por AD.</v>
          </cell>
          <cell r="L1544">
            <v>2670668.92</v>
          </cell>
          <cell r="M1544">
            <v>0</v>
          </cell>
          <cell r="N1544">
            <v>1</v>
          </cell>
        </row>
        <row r="1545">
          <cell r="E1545">
            <v>235536</v>
          </cell>
          <cell r="F1545" t="str">
            <v>INSTALACION DEL SERVICIO DE AGUA DEL SISTEMA DE RIEGO SEÑOR DE HUANCA EN LA COMUNIDAD DE CANLLETERA ,, DISTRITO DE PALLPATA - ESPINAR - CUSCO</v>
          </cell>
          <cell r="G1545">
            <v>297218.74</v>
          </cell>
          <cell r="H1545">
            <v>0.8567388688733338</v>
          </cell>
          <cell r="I1545" t="str">
            <v>No</v>
          </cell>
          <cell r="J1545" t="str">
            <v>SI</v>
          </cell>
          <cell r="K1545" t="str">
            <v>En ejecución por AD.</v>
          </cell>
          <cell r="L1545">
            <v>297218.74</v>
          </cell>
          <cell r="M1545">
            <v>0</v>
          </cell>
          <cell r="N1545">
            <v>1</v>
          </cell>
        </row>
        <row r="1546">
          <cell r="E1546">
            <v>242729</v>
          </cell>
          <cell r="F1546" t="str">
            <v>CONSTRUCCION DEL PUENTE PIRHUAYANI – RÍO SALADO  EN LA COMUNIDAD DE PIRHUAYANI ,, DISTRITO DE PALLPATA - ESPINAR - CUSCO</v>
          </cell>
          <cell r="G1546">
            <v>115881.80000000005</v>
          </cell>
          <cell r="H1546">
            <v>0.8839032387197162</v>
          </cell>
          <cell r="I1546" t="str">
            <v>No</v>
          </cell>
          <cell r="J1546" t="str">
            <v>SI</v>
          </cell>
          <cell r="K1546" t="str">
            <v>En ejecución por AD.</v>
          </cell>
          <cell r="L1546">
            <v>115881.80000000005</v>
          </cell>
          <cell r="M1546">
            <v>0</v>
          </cell>
          <cell r="N1546">
            <v>1</v>
          </cell>
        </row>
        <row r="1547">
          <cell r="E1547">
            <v>237668</v>
          </cell>
          <cell r="F1547" t="str">
            <v>MEJORAMIENTO DE LA PRESTACIÓN DEL SERVICIO DE SEGURIDAD VECINAL Y COMUNAL, DISTRITO DE PICHIGUA - ESPINAR - CUSCO</v>
          </cell>
          <cell r="G1547">
            <v>16564.419999999984</v>
          </cell>
          <cell r="H1547">
            <v>0.6862236480315299</v>
          </cell>
          <cell r="I1547" t="str">
            <v>No</v>
          </cell>
          <cell r="J1547" t="str">
            <v>SI</v>
          </cell>
          <cell r="K1547" t="str">
            <v>En ejecución por AD.</v>
          </cell>
          <cell r="L1547">
            <v>16564.419999999984</v>
          </cell>
          <cell r="M1547">
            <v>0</v>
          </cell>
          <cell r="N1547">
            <v>1</v>
          </cell>
        </row>
        <row r="1548">
          <cell r="E1548">
            <v>330234</v>
          </cell>
          <cell r="F1548" t="str">
            <v>MEJORAMIENTO DE LA CAPACIDAD OPERATIVA DE LA UNIDAD DE SERVICIOS PUBLICOS MUNICIPALES, DISTRITO DE PICHIGUA - ESPINAR - CUSCO</v>
          </cell>
          <cell r="G1548">
            <v>53218.01999999999</v>
          </cell>
          <cell r="H1548">
            <v>0.7585775633817583</v>
          </cell>
          <cell r="I1548" t="str">
            <v>No</v>
          </cell>
          <cell r="J1548" t="str">
            <v>SI</v>
          </cell>
          <cell r="K1548" t="str">
            <v>En ejecución por AD.</v>
          </cell>
          <cell r="L1548">
            <v>53218.01999999999</v>
          </cell>
          <cell r="M1548">
            <v>0</v>
          </cell>
          <cell r="N1548">
            <v>1</v>
          </cell>
        </row>
        <row r="1549">
          <cell r="E1549">
            <v>192420</v>
          </cell>
          <cell r="F1549" t="str">
            <v>MEJORAMIENTO DE LOS SERVICIOS DE LA COMERCIALIZACIÓN Y CADENA PRODUCTIVA DEL CULTIVO DEL PLÁTANO EN LA SUB CUENCA DEL LUCUMAYO, DISTRITO DE HUAYOPATA - LA CONVENCION - CUSCO</v>
          </cell>
          <cell r="G1549">
            <v>389365.33999999985</v>
          </cell>
          <cell r="H1549">
            <v>0.7040040651603834</v>
          </cell>
          <cell r="I1549" t="str">
            <v>No</v>
          </cell>
          <cell r="J1549" t="str">
            <v>SI</v>
          </cell>
          <cell r="K1549" t="str">
            <v>En ejecución por AD.</v>
          </cell>
          <cell r="L1549">
            <v>389365.33999999985</v>
          </cell>
          <cell r="M1549">
            <v>0</v>
          </cell>
          <cell r="N1549">
            <v>1</v>
          </cell>
        </row>
        <row r="1550">
          <cell r="E1550">
            <v>246705</v>
          </cell>
          <cell r="F1550" t="str">
            <v>MEJORAMIENTO DE  LAS CAPACIDADES OPERATIVAS DE LA DIVISION DE LA PROMOCION TURISTICA, DISTRITO DE HUAYOPATA - LA CONVENCION - CUSCO</v>
          </cell>
          <cell r="G1550">
            <v>91452.72999999998</v>
          </cell>
          <cell r="H1550">
            <v>0.8200589323345765</v>
          </cell>
          <cell r="I1550" t="str">
            <v>No</v>
          </cell>
          <cell r="J1550" t="str">
            <v>SI</v>
          </cell>
          <cell r="K1550" t="str">
            <v>En ejecución por AD.</v>
          </cell>
          <cell r="L1550">
            <v>91452.72999999998</v>
          </cell>
          <cell r="M1550">
            <v>0</v>
          </cell>
          <cell r="N1550">
            <v>1</v>
          </cell>
        </row>
        <row r="1551">
          <cell r="E1551">
            <v>263527</v>
          </cell>
          <cell r="F1551" t="str">
            <v>CREACION DEL CENTRO COMUNAL COMERCIAL EN LA LOCALIDAD DE AMAYBAMBA, DISTRITO DE HUAYOPATA - LA CONVENCION - CUSCO</v>
          </cell>
          <cell r="G1551">
            <v>55588.76000000001</v>
          </cell>
          <cell r="H1551">
            <v>0.8791253209616133</v>
          </cell>
          <cell r="I1551" t="str">
            <v>No</v>
          </cell>
          <cell r="J1551" t="str">
            <v>SI</v>
          </cell>
          <cell r="K1551" t="str">
            <v>En ejecución</v>
          </cell>
          <cell r="L1551">
            <v>55588.76000000001</v>
          </cell>
          <cell r="M1551">
            <v>0</v>
          </cell>
          <cell r="N1551">
            <v>1</v>
          </cell>
        </row>
        <row r="1552">
          <cell r="E1552">
            <v>199355</v>
          </cell>
          <cell r="F1552" t="str">
            <v>MEJORAMIENTO DE CAPACIDADES EN LAS UNIDADES FAMILIARES PARA LA DISMINUCION DE LA DESNUTRICION CRONICA EN NIÑOS MENORES DE CINCO AÑOS DE EDAD EN EL, DISTRITO DE MARANURA - LA CONVENCION - CUSCO</v>
          </cell>
          <cell r="G1552">
            <v>317814.79000000004</v>
          </cell>
          <cell r="H1552">
            <v>0.8876477981350713</v>
          </cell>
          <cell r="I1552" t="str">
            <v>No</v>
          </cell>
          <cell r="J1552" t="str">
            <v>SI</v>
          </cell>
          <cell r="K1552" t="str">
            <v>En ejecución por AD.</v>
          </cell>
          <cell r="L1552">
            <v>317814.79000000004</v>
          </cell>
          <cell r="M1552">
            <v>0</v>
          </cell>
          <cell r="N1552">
            <v>1</v>
          </cell>
        </row>
        <row r="1553">
          <cell r="E1553">
            <v>200327</v>
          </cell>
          <cell r="F1553" t="str">
            <v>MEJORAMIENTO DEL SERVICIO DE AGUA POTABLE E INSTALACION DE LETRINAS  EN LOS SECTORES DE   TRANCAPATA Y COLLPACCACA, DISTRITO DE MARANURA - LA CONVENCION - CUSCO</v>
          </cell>
          <cell r="G1553">
            <v>221184.94000000018</v>
          </cell>
          <cell r="H1553">
            <v>0.8769901876310995</v>
          </cell>
          <cell r="I1553" t="str">
            <v>No</v>
          </cell>
          <cell r="J1553" t="str">
            <v>SI</v>
          </cell>
          <cell r="K1553" t="str">
            <v>En ejecución</v>
          </cell>
          <cell r="L1553">
            <v>221184.94000000018</v>
          </cell>
          <cell r="M1553">
            <v>0</v>
          </cell>
          <cell r="N1553">
            <v>1</v>
          </cell>
        </row>
        <row r="1554">
          <cell r="E1554">
            <v>212197</v>
          </cell>
          <cell r="F1554" t="str">
            <v>MEJORAMIENTO DE LA CADENA PRODUCTIVA DEL PLATANO EN EL, DISTRITO DE MARANURA - LA CONVENCION - CUSCO</v>
          </cell>
          <cell r="G1554">
            <v>671660.3599999999</v>
          </cell>
          <cell r="H1554">
            <v>0.7190777590000703</v>
          </cell>
          <cell r="I1554" t="str">
            <v>No</v>
          </cell>
          <cell r="J1554" t="str">
            <v>SI</v>
          </cell>
          <cell r="K1554" t="str">
            <v>En ejecución por AD.</v>
          </cell>
          <cell r="L1554">
            <v>671660.3599999999</v>
          </cell>
          <cell r="M1554">
            <v>0</v>
          </cell>
          <cell r="N1554">
            <v>1</v>
          </cell>
        </row>
        <row r="1555">
          <cell r="E1555">
            <v>235103</v>
          </cell>
          <cell r="F1555" t="str">
            <v>AMPLIACION Y MEJORAMIENTO  DEL SISTEMA  DE SANEAMIENTO  BASICO INTEGRAL  EN EL SECTOR  DE LUYCHO BAJO, DISTRITO DE MARANURA - LA CONVENCION - CUSCO</v>
          </cell>
          <cell r="G1555">
            <v>112768.05000000005</v>
          </cell>
          <cell r="H1555">
            <v>0.874681140946981</v>
          </cell>
          <cell r="I1555" t="str">
            <v>No</v>
          </cell>
          <cell r="J1555" t="str">
            <v>SI</v>
          </cell>
          <cell r="K1555" t="str">
            <v>En ejecución</v>
          </cell>
          <cell r="L1555">
            <v>112768.05000000005</v>
          </cell>
          <cell r="M1555">
            <v>0</v>
          </cell>
          <cell r="N1555">
            <v>1</v>
          </cell>
        </row>
        <row r="1556">
          <cell r="E1556">
            <v>239482</v>
          </cell>
          <cell r="F1556" t="str">
            <v> MEJORAMIENTO  DEL SISTEMA DE SANEAMIENTO BASICO INTEGRAL EN LA LOCALIDAD DE PUENTE CHAULLAY , DISTRITO DE MARANURA - LA CONVENCION - CUSCO</v>
          </cell>
          <cell r="G1556">
            <v>176501.29000000004</v>
          </cell>
          <cell r="H1556">
            <v>0.7560194975628046</v>
          </cell>
          <cell r="I1556" t="str">
            <v>No</v>
          </cell>
          <cell r="J1556" t="str">
            <v>SI</v>
          </cell>
          <cell r="K1556" t="str">
            <v>En ejecución</v>
          </cell>
          <cell r="L1556">
            <v>176501.29000000004</v>
          </cell>
          <cell r="M1556">
            <v>0</v>
          </cell>
          <cell r="N1556">
            <v>1</v>
          </cell>
        </row>
        <row r="1557">
          <cell r="E1557">
            <v>242150</v>
          </cell>
          <cell r="F1557" t="str">
            <v>MEJORAMIENTO DE LAS CONDICIONES SALUDABLES DE LAS UNIDADES FAMILIARES EN LOS SECTORES DE AYUNAY ALTO, AYUNAY Y BELLAVISTA, COCHAPAMPA, HUAYLLAPATA BAJA, HUAYLLAPATA ALTA, DERRUMBE, MOYOMONTE BAJO, PACAYPATA, DISTRITO DE MARANURA - LA CONVENCION - CUSCO</v>
          </cell>
          <cell r="G1557">
            <v>192768.75</v>
          </cell>
          <cell r="H1557">
            <v>0.7227524649870423</v>
          </cell>
          <cell r="I1557" t="str">
            <v>No</v>
          </cell>
          <cell r="J1557" t="str">
            <v>SI</v>
          </cell>
          <cell r="K1557" t="str">
            <v>En ejecución por AD.</v>
          </cell>
          <cell r="L1557">
            <v>192768.75</v>
          </cell>
          <cell r="M1557">
            <v>0</v>
          </cell>
          <cell r="N1557">
            <v>1</v>
          </cell>
        </row>
        <row r="1558">
          <cell r="E1558">
            <v>293673</v>
          </cell>
          <cell r="F1558" t="str">
            <v>CREACION Y MEJORAMIENTO DE LOS ACCESOS PARA LA TRANSITABILIDAD VEHICULAR Y PEATONAL DE LA CALLE SANTA INES, SECTOR DE CHINCHE ANEXO CENTRO POBLADO DE MARANURA, DISTRITO DE MARANURA - LA CONVENCION - CUSCO</v>
          </cell>
          <cell r="G1558">
            <v>90779.62</v>
          </cell>
          <cell r="H1558">
            <v>0.8919133641147771</v>
          </cell>
          <cell r="I1558" t="str">
            <v>No</v>
          </cell>
          <cell r="J1558" t="str">
            <v>SI</v>
          </cell>
          <cell r="K1558" t="str">
            <v>En ejecución</v>
          </cell>
          <cell r="L1558">
            <v>90779.62</v>
          </cell>
          <cell r="M1558">
            <v>0</v>
          </cell>
          <cell r="N1558">
            <v>1</v>
          </cell>
        </row>
        <row r="1559">
          <cell r="E1559">
            <v>188225</v>
          </cell>
          <cell r="F1559" t="str">
            <v>AMPLIACION DEL SISTEMA DE ELECTRIFICACION RURAL DE LA RED PRIMARIA, SECUNDARIA Y ACOMETIDAS DOMICILIARIAS DE LA COMUNIDAD DE CRUZ PATA -PUCARA, DISTRITO DE OCOBAMBA - LA CONVENCION - CUSCO</v>
          </cell>
          <cell r="G1559">
            <v>85621.15999999997</v>
          </cell>
          <cell r="H1559">
            <v>0.7853757165012555</v>
          </cell>
          <cell r="I1559" t="str">
            <v>No</v>
          </cell>
          <cell r="J1559" t="str">
            <v>SI</v>
          </cell>
          <cell r="K1559" t="str">
            <v>En ejecución</v>
          </cell>
          <cell r="L1559">
            <v>85621.15999999997</v>
          </cell>
          <cell r="M1559">
            <v>0</v>
          </cell>
          <cell r="N1559">
            <v>1</v>
          </cell>
        </row>
        <row r="1560">
          <cell r="E1560">
            <v>189693</v>
          </cell>
          <cell r="F1560" t="str">
            <v>AMPLIACION DEL SISTEMA DE ELECTRIFICACION RURAL DE LA RED PRIMARIA, SECUNDARIA Y ACOMETIDAS DOMICILIARIAS DE LA COMUNIDAD DE MUNAYPATA - INCARACAY - MANDOR, DISTRITO DE OCOBAMBA - LA CONVENCION - CUSCO</v>
          </cell>
          <cell r="G1560">
            <v>107128.02000000002</v>
          </cell>
          <cell r="H1560">
            <v>0.8632275708285023</v>
          </cell>
          <cell r="I1560" t="str">
            <v>No</v>
          </cell>
          <cell r="J1560" t="str">
            <v>SI</v>
          </cell>
          <cell r="K1560" t="str">
            <v>En ejecución</v>
          </cell>
          <cell r="L1560">
            <v>107128.02000000002</v>
          </cell>
          <cell r="M1560">
            <v>0</v>
          </cell>
          <cell r="N1560">
            <v>1</v>
          </cell>
        </row>
        <row r="1561">
          <cell r="E1561">
            <v>192104</v>
          </cell>
          <cell r="F1561" t="str">
            <v>CREACION DE TROCHA CARROZABLE DE LA COMUNIDAD DE HUAYRACPATA - MANDOR, DISTRITO DE OCOBAMBA - LA CONVENCION - CUSCO</v>
          </cell>
          <cell r="G1561">
            <v>68023.18000000005</v>
          </cell>
          <cell r="H1561">
            <v>0.8937129126852082</v>
          </cell>
          <cell r="I1561" t="str">
            <v>No</v>
          </cell>
          <cell r="J1561" t="str">
            <v>SI</v>
          </cell>
          <cell r="K1561" t="str">
            <v>En ejecución</v>
          </cell>
          <cell r="L1561">
            <v>68023.18000000005</v>
          </cell>
          <cell r="M1561">
            <v>0</v>
          </cell>
          <cell r="N1561">
            <v>1</v>
          </cell>
        </row>
        <row r="1562">
          <cell r="E1562">
            <v>198115</v>
          </cell>
          <cell r="F1562" t="str">
            <v>AMPLIACION DEL SISTEMA DE ELECTRIFICACIÓN RURAL DE LA COMUNIDAD DE ANTIBAMBA ALTA - PAUCARTAMBUYO, DISTRITO DE OCOBAMBA - LA CONVENCION - CUSCO</v>
          </cell>
          <cell r="G1562">
            <v>102826.18</v>
          </cell>
          <cell r="H1562">
            <v>0.81193371802727</v>
          </cell>
          <cell r="I1562" t="str">
            <v>No</v>
          </cell>
          <cell r="J1562" t="str">
            <v>SI</v>
          </cell>
          <cell r="K1562" t="str">
            <v>En ejecución</v>
          </cell>
          <cell r="L1562">
            <v>102826.18</v>
          </cell>
          <cell r="M1562">
            <v>0</v>
          </cell>
          <cell r="N1562">
            <v>1</v>
          </cell>
        </row>
        <row r="1563">
          <cell r="E1563">
            <v>229140</v>
          </cell>
          <cell r="F1563" t="str">
            <v>MEJORAMIENTO Y AMPLIACIÓN DE LA INSTITUCION EDUCATIVA NIVEL SECUNDARIA DE VERSALLES, DISTRITO DE OCOBAMBA - LA CONVENCION - CUSCO</v>
          </cell>
          <cell r="G1563">
            <v>904368.5800000001</v>
          </cell>
          <cell r="H1563">
            <v>0.8453719784593836</v>
          </cell>
          <cell r="I1563" t="str">
            <v>No</v>
          </cell>
          <cell r="J1563" t="str">
            <v>SI</v>
          </cell>
          <cell r="K1563" t="str">
            <v>En ejecución</v>
          </cell>
          <cell r="L1563">
            <v>904368.5800000001</v>
          </cell>
          <cell r="M1563">
            <v>0</v>
          </cell>
          <cell r="N1563">
            <v>1</v>
          </cell>
        </row>
        <row r="1564">
          <cell r="E1564">
            <v>284889</v>
          </cell>
          <cell r="F1564" t="str">
            <v>MEJORAMIENTO DE LA SEGURIDAD ALIMENTARIA PARA DISMINUIR LA DESNUTRICION CRONICA INFANTIL EN NIÑOS MENORES DE CINCO AÑOS  DEL DISTRITO DE OCOBAMBA - LA CONVENCION - CUSCO</v>
          </cell>
          <cell r="G1564">
            <v>358431.74</v>
          </cell>
          <cell r="H1564">
            <v>0.7847342793816343</v>
          </cell>
          <cell r="I1564" t="str">
            <v>No</v>
          </cell>
          <cell r="J1564" t="str">
            <v>SI</v>
          </cell>
          <cell r="K1564" t="str">
            <v>En ejecución</v>
          </cell>
          <cell r="L1564">
            <v>358431.74</v>
          </cell>
          <cell r="M1564">
            <v>0</v>
          </cell>
          <cell r="N1564">
            <v>1</v>
          </cell>
        </row>
        <row r="1565">
          <cell r="E1565">
            <v>304477</v>
          </cell>
          <cell r="F1565" t="str">
            <v>MEJORAMIENTO Y AMPLIACIÓN DEL ALMACÉN CENTRAL Y DEPÓSITOS DE MAQUINARIAS Y VEHÍCULOS DE LA MUNICIPALIDAD DISTRITAL DE OCOBAMBA, DISTRITO DE OCOBAMBA - LA CONVENCION - CUSCO</v>
          </cell>
          <cell r="G1565">
            <v>150202.19999999995</v>
          </cell>
          <cell r="H1565">
            <v>0.8722331676851826</v>
          </cell>
          <cell r="I1565" t="str">
            <v>No</v>
          </cell>
          <cell r="J1565" t="str">
            <v>SI</v>
          </cell>
          <cell r="K1565" t="str">
            <v>En ejecución</v>
          </cell>
          <cell r="L1565">
            <v>150202.19999999995</v>
          </cell>
          <cell r="M1565">
            <v>0</v>
          </cell>
          <cell r="N1565">
            <v>1</v>
          </cell>
        </row>
        <row r="1566">
          <cell r="E1566">
            <v>121591</v>
          </cell>
          <cell r="F1566" t="str">
            <v>MEJORAMIENTO DE LA TRANSITABILIDAD PEATONAL EN LOS JIRONES KUMPIRUSHIATO (SEXTO TRAMO) E IVOCHOTE, DE LA EX GRANJA DE MISIONES DE LA CIUDAD DE QUILLABAMBA, DISTRITO DE SANTA ANA,PROVINCIA DE LA CONVENCIÓN - CUSCO</v>
          </cell>
          <cell r="G1566">
            <v>82860.76999999996</v>
          </cell>
          <cell r="H1566">
            <v>0.8241059998804884</v>
          </cell>
          <cell r="I1566" t="str">
            <v>No</v>
          </cell>
          <cell r="J1566" t="str">
            <v>SI</v>
          </cell>
          <cell r="K1566" t="str">
            <v>En ejecución</v>
          </cell>
          <cell r="L1566">
            <v>82860.76999999996</v>
          </cell>
          <cell r="M1566">
            <v>0</v>
          </cell>
          <cell r="N1566">
            <v>1</v>
          </cell>
        </row>
        <row r="1567">
          <cell r="E1567">
            <v>164460</v>
          </cell>
          <cell r="F1567" t="str">
            <v>MEJORAMIENTO DE LA TRANSITABILIDAD VEHICULAR Y PEATONAL DEL PRIMER TRAMO DEL JR. JOSE MARIA ARGUEDAS DEL CONO SUR DE LA CIUDAD DE QUILLABAMBA, DISTRITO DE SANTA ANA, PROVINCIA DE LA CONVENCION - CUSCO</v>
          </cell>
          <cell r="G1567">
            <v>128201.02000000002</v>
          </cell>
          <cell r="H1567">
            <v>0.8317328480697784</v>
          </cell>
          <cell r="I1567" t="str">
            <v>No</v>
          </cell>
          <cell r="J1567" t="str">
            <v>SI</v>
          </cell>
          <cell r="K1567" t="str">
            <v>En ejecución</v>
          </cell>
          <cell r="L1567">
            <v>128201.02000000002</v>
          </cell>
          <cell r="M1567">
            <v>0</v>
          </cell>
          <cell r="N1567">
            <v>1</v>
          </cell>
        </row>
        <row r="1568">
          <cell r="E1568">
            <v>188068</v>
          </cell>
          <cell r="F1568" t="str">
            <v>MEJORAMIENTO, AMPLIACION DEL SERVICIO DE SEGURIDAD CIUDADANA EN EL DISTRITO DE SANTA ANA, PROVINCIA DE LA CONVENCION - CUSCO</v>
          </cell>
          <cell r="G1568">
            <v>973715.5</v>
          </cell>
          <cell r="H1568">
            <v>0.7725814102091253</v>
          </cell>
          <cell r="I1568" t="str">
            <v>No</v>
          </cell>
          <cell r="J1568" t="str">
            <v>SI</v>
          </cell>
          <cell r="K1568" t="str">
            <v>En ejecución por AD.</v>
          </cell>
          <cell r="L1568">
            <v>973715.5</v>
          </cell>
          <cell r="M1568">
            <v>0</v>
          </cell>
          <cell r="N1568">
            <v>1</v>
          </cell>
        </row>
        <row r="1569">
          <cell r="E1569">
            <v>190357</v>
          </cell>
          <cell r="F1569" t="str">
            <v>RECUPERACION DE LA COBERTURA VEGETAL EN LA MICROCUENCA SAMBARAY, DISTRITO DE SANTA ANA EN LA, PROVINCIA DE LA CONVENCION - CUSCO</v>
          </cell>
          <cell r="G1569">
            <v>920182.6000000001</v>
          </cell>
          <cell r="H1569">
            <v>0.8107472879962582</v>
          </cell>
          <cell r="I1569" t="str">
            <v>No</v>
          </cell>
          <cell r="J1569" t="str">
            <v>SI</v>
          </cell>
          <cell r="K1569" t="str">
            <v>En ejecución por AD.</v>
          </cell>
          <cell r="L1569">
            <v>920182.6000000001</v>
          </cell>
          <cell r="M1569">
            <v>0</v>
          </cell>
          <cell r="N1569">
            <v>1</v>
          </cell>
        </row>
        <row r="1570">
          <cell r="E1570">
            <v>190482</v>
          </cell>
          <cell r="F1570" t="str">
            <v>MEJORAMIENTO TECNOLOGICO Y COMERCIAL DEL CULTIVO DE PIÑA  EN LOS SECTORES DE PACCHAC, HUAYANAY, COCHAYOC Y MICROCUENCA SAMBARAY DEL DISTRITO DE SANTA ANA, PROVINCIA DE LA CONVENCION - CUSCO</v>
          </cell>
          <cell r="G1570">
            <v>357890.93999999994</v>
          </cell>
          <cell r="H1570">
            <v>0.8620787505182294</v>
          </cell>
          <cell r="I1570" t="str">
            <v>No</v>
          </cell>
          <cell r="J1570" t="str">
            <v>SI</v>
          </cell>
          <cell r="K1570" t="str">
            <v>En ejecución por AD.</v>
          </cell>
          <cell r="L1570">
            <v>357890.93999999994</v>
          </cell>
          <cell r="M1570">
            <v>0</v>
          </cell>
          <cell r="N1570">
            <v>1</v>
          </cell>
        </row>
        <row r="1571">
          <cell r="E1571">
            <v>194277</v>
          </cell>
          <cell r="F1571" t="str">
            <v>INSTALACION DEL MINICOMPLEJO DEPORTIVO Y RECREACIONAL  EN LA ASOCIACION DE VIVIENDA  30 DE AGOSTO DEL CONO SUR   DE LA CUIDAD DE QUILLABAMBA, PROVINCIA DE LA CONVENCION - CUSCO</v>
          </cell>
          <cell r="G1571">
            <v>351452.6200000001</v>
          </cell>
          <cell r="H1571">
            <v>0.8775233947913069</v>
          </cell>
          <cell r="I1571" t="str">
            <v>No</v>
          </cell>
          <cell r="J1571" t="str">
            <v>SI</v>
          </cell>
          <cell r="K1571" t="str">
            <v>En ejecución</v>
          </cell>
          <cell r="L1571">
            <v>351452.6200000001</v>
          </cell>
          <cell r="M1571">
            <v>0</v>
          </cell>
          <cell r="N1571">
            <v>1</v>
          </cell>
        </row>
        <row r="1572">
          <cell r="E1572">
            <v>200807</v>
          </cell>
          <cell r="F1572" t="str">
            <v>MEJORAMIENTO DE LA TRANSITABILIDAD PEATONAL DE 11 CALLES EN LOS SECTORES DE BARRIAL ALTO Y MOTE MOTE DEL DISTRITO DE SANTA ANA, PROVINCIA DE LA CONVENCION - CUSCO</v>
          </cell>
          <cell r="G1572">
            <v>383053.95999999996</v>
          </cell>
          <cell r="H1572">
            <v>0.7572305384435998</v>
          </cell>
          <cell r="I1572" t="str">
            <v>No</v>
          </cell>
          <cell r="J1572" t="str">
            <v>SI</v>
          </cell>
          <cell r="K1572" t="str">
            <v>En ejecución</v>
          </cell>
          <cell r="L1572">
            <v>383053.95999999996</v>
          </cell>
          <cell r="M1572">
            <v>0</v>
          </cell>
          <cell r="N1572">
            <v>1</v>
          </cell>
        </row>
        <row r="1573">
          <cell r="E1573">
            <v>204974</v>
          </cell>
          <cell r="F1573" t="str">
            <v>AMPLIACION, MEJORAMIENTO DEL SISTEMA DE SANEAMIENTO BÁSICO INTEGRAL DE ALTO SAMBARAY - MARGARITAYOC, DISTRITO DE SANTA ANA, PROVINCIA DE LA CONVENCION - CUSCO</v>
          </cell>
          <cell r="G1573">
            <v>357611.17999999993</v>
          </cell>
          <cell r="H1573">
            <v>0.8297661102321946</v>
          </cell>
          <cell r="I1573" t="str">
            <v>No</v>
          </cell>
          <cell r="J1573" t="str">
            <v>SI</v>
          </cell>
          <cell r="K1573" t="str">
            <v>En ejecución</v>
          </cell>
          <cell r="L1573">
            <v>357611.17999999993</v>
          </cell>
          <cell r="M1573">
            <v>0</v>
          </cell>
          <cell r="N1573">
            <v>1</v>
          </cell>
        </row>
        <row r="1574">
          <cell r="E1574">
            <v>211598</v>
          </cell>
          <cell r="F1574" t="str">
            <v>MEJORAMIENTO, AMPLIACION DE LOS SERVICIOS DE SANEAMIENTO BASICO INTEGRAL EN EL SECTOR DE PORONCCOE ALTO EN EL DISTRITO DE SANTA ANA, PROVINCIA DE LA CONVENCION - CUSCO</v>
          </cell>
          <cell r="G1574">
            <v>125088.17999999993</v>
          </cell>
          <cell r="H1574">
            <v>0.8292487508693474</v>
          </cell>
          <cell r="I1574" t="str">
            <v>No</v>
          </cell>
          <cell r="J1574" t="str">
            <v>SI</v>
          </cell>
          <cell r="K1574" t="str">
            <v>En ejecución</v>
          </cell>
          <cell r="L1574">
            <v>125088.17999999993</v>
          </cell>
          <cell r="M1574">
            <v>0</v>
          </cell>
          <cell r="N1574">
            <v>1</v>
          </cell>
        </row>
        <row r="1575">
          <cell r="E1575">
            <v>213156</v>
          </cell>
          <cell r="F1575" t="str">
            <v>AMPLIACION, MEJORAMIENTO DEL SISTEMA DE AGUA POTABLE Y ALCANTARILLADO DE LA APV  JORGE BASADRE DEL DISTRITO DE SANTA ANA, PROVINCIA DE LA CONVENCION - CUSCO</v>
          </cell>
          <cell r="G1575">
            <v>681557.19</v>
          </cell>
          <cell r="H1575">
            <v>0.7431894198427784</v>
          </cell>
          <cell r="I1575" t="str">
            <v>No</v>
          </cell>
          <cell r="J1575" t="str">
            <v>SI</v>
          </cell>
          <cell r="K1575" t="str">
            <v>En ejecución</v>
          </cell>
          <cell r="L1575">
            <v>681557.19</v>
          </cell>
          <cell r="M1575">
            <v>0</v>
          </cell>
          <cell r="N1575">
            <v>1</v>
          </cell>
        </row>
        <row r="1576">
          <cell r="E1576">
            <v>216775</v>
          </cell>
          <cell r="F1576" t="str">
            <v>AMPLIACION Y MEJORAMIENTO DEL SISTEMA DE SANEAMIENTO BASICO INTEGRAL EN EL SECTOR DE ISILLUYOC, DISTRITO DE SANTA ANA, PROVINCIA DE LA CONVENCION - CUSCO</v>
          </cell>
          <cell r="G1576">
            <v>277200.31000000006</v>
          </cell>
          <cell r="H1576">
            <v>0.8423718477162719</v>
          </cell>
          <cell r="I1576" t="str">
            <v>No</v>
          </cell>
          <cell r="J1576" t="str">
            <v>SI</v>
          </cell>
          <cell r="K1576" t="str">
            <v>En ejecución</v>
          </cell>
          <cell r="L1576">
            <v>277200.31000000006</v>
          </cell>
          <cell r="M1576">
            <v>0</v>
          </cell>
          <cell r="N1576">
            <v>1</v>
          </cell>
        </row>
        <row r="1577">
          <cell r="E1577">
            <v>219675</v>
          </cell>
          <cell r="F1577" t="str">
            <v>MEJORAMIENTO DE LA TRANSITABILIDAD VEHICULAR Y PEATONAL  EN LAS CALLES CESAR VALLEJO, JAVIER HERAUD Y LAS AMERICAS DE LA CIUDAD DE QUILLABAMBA, DISTRITO DE SANTA ANA, PROVINCIA DE LA CONVENCION - CUSCO</v>
          </cell>
          <cell r="G1577">
            <v>416759.78</v>
          </cell>
          <cell r="H1577">
            <v>0.7505405765096753</v>
          </cell>
          <cell r="I1577" t="str">
            <v>No</v>
          </cell>
          <cell r="J1577" t="str">
            <v>SI</v>
          </cell>
          <cell r="K1577" t="str">
            <v>En ejecución</v>
          </cell>
          <cell r="L1577">
            <v>416759.78</v>
          </cell>
          <cell r="M1577">
            <v>0</v>
          </cell>
          <cell r="N1577">
            <v>1</v>
          </cell>
        </row>
        <row r="1578">
          <cell r="E1578">
            <v>220594</v>
          </cell>
          <cell r="F1578" t="str">
            <v>MEJORAMIENTO DE LA TRANSITABILIDAD VEHICULAR Y PEATONAL  EN EL JIRON MANUEL ESCORZA Y 2 CALLES TRANSVERSALES DEL SECTOR DE BARRIAL BAJA DE LA CIUDAD DE QUILLABAMBA DISTRITO DE SANTA ANA, PROVINCIA DE LA CONVENCION - CUSCO</v>
          </cell>
          <cell r="G1578">
            <v>302461.58999999985</v>
          </cell>
          <cell r="H1578">
            <v>0.8722733031543051</v>
          </cell>
          <cell r="I1578" t="str">
            <v>No</v>
          </cell>
          <cell r="J1578" t="str">
            <v>SI</v>
          </cell>
          <cell r="K1578" t="str">
            <v>En ejecución</v>
          </cell>
          <cell r="L1578">
            <v>302461.58999999985</v>
          </cell>
          <cell r="M1578">
            <v>0</v>
          </cell>
          <cell r="N1578">
            <v>1</v>
          </cell>
        </row>
        <row r="1579">
          <cell r="E1579">
            <v>221591</v>
          </cell>
          <cell r="F1579" t="str">
            <v>INSTALACION DE LA RED ELECTRICA RURAL EN LOS SECTORES DE QUELLOMAYO, LANLACCUYOC Y AMPLIACION EN EL SECTOR DE TUNQUIMAYO, DISTRITO DE SANTA ANA, PROVINCIA DE LA CONVENCION - CUSCO</v>
          </cell>
          <cell r="G1579">
            <v>173548.06999999995</v>
          </cell>
          <cell r="H1579">
            <v>0.8237562089560282</v>
          </cell>
          <cell r="I1579" t="str">
            <v>No</v>
          </cell>
          <cell r="J1579" t="str">
            <v>SI</v>
          </cell>
          <cell r="K1579" t="str">
            <v>En ejecución</v>
          </cell>
          <cell r="L1579">
            <v>173548.06999999995</v>
          </cell>
          <cell r="M1579">
            <v>0</v>
          </cell>
          <cell r="N1579">
            <v>1</v>
          </cell>
        </row>
        <row r="1580">
          <cell r="E1580">
            <v>229664</v>
          </cell>
          <cell r="F1580" t="str">
            <v>CREACION DE CAMINO VECINAL SAN JACINTO-LA VICTORIA, DISTRITO DE SANTA ANA, PROVINCIA DE LA CONVENCION - CUSCO</v>
          </cell>
          <cell r="G1580">
            <v>413351.67000000004</v>
          </cell>
          <cell r="H1580">
            <v>0.7130825817807127</v>
          </cell>
          <cell r="I1580" t="str">
            <v>No</v>
          </cell>
          <cell r="J1580" t="str">
            <v>SI</v>
          </cell>
          <cell r="K1580" t="str">
            <v>En ejecución</v>
          </cell>
          <cell r="L1580">
            <v>413351.67000000004</v>
          </cell>
          <cell r="M1580">
            <v>0</v>
          </cell>
          <cell r="N1580">
            <v>1</v>
          </cell>
        </row>
        <row r="1581">
          <cell r="E1581">
            <v>240756</v>
          </cell>
          <cell r="F1581" t="str">
            <v>MEJORAMIENTO,AMPLIACION DE LOS SERVICIOS DE SANEAMIENTO BSICO INTEGRAL EN EL SECTOR DE PACCAYPATA, DISTRITO DE SANTA ANA, PROVINCIA DE LA CONVENCION - CUSCO</v>
          </cell>
          <cell r="G1581">
            <v>92380.55000000005</v>
          </cell>
          <cell r="H1581">
            <v>0.8703289831525534</v>
          </cell>
          <cell r="I1581" t="str">
            <v>No</v>
          </cell>
          <cell r="J1581" t="str">
            <v>SI</v>
          </cell>
          <cell r="K1581" t="str">
            <v>En ejecución</v>
          </cell>
          <cell r="L1581">
            <v>92380.55000000005</v>
          </cell>
          <cell r="M1581">
            <v>0</v>
          </cell>
          <cell r="N1581">
            <v>1</v>
          </cell>
        </row>
        <row r="1582">
          <cell r="E1582">
            <v>174177</v>
          </cell>
          <cell r="F1582" t="str">
            <v>MEJORAMIENTO DE LA PRODUCCIÓN Y PRODUCTIVIDAD DEL CULTIVO DE CAFÉ EN LA MICROCUENCA DE CHAUPIMAYO, DISTRITO DE SANTA TERESA - LA CONVENCION - CUSCO</v>
          </cell>
          <cell r="G1582">
            <v>796195.56</v>
          </cell>
          <cell r="H1582">
            <v>0.7984015927183363</v>
          </cell>
          <cell r="I1582" t="str">
            <v>No</v>
          </cell>
          <cell r="J1582" t="str">
            <v>SI</v>
          </cell>
          <cell r="K1582" t="str">
            <v>En ejecución por AD.</v>
          </cell>
          <cell r="L1582">
            <v>796195.56</v>
          </cell>
          <cell r="M1582">
            <v>0</v>
          </cell>
          <cell r="N1582">
            <v>1</v>
          </cell>
        </row>
        <row r="1583">
          <cell r="E1583">
            <v>187776</v>
          </cell>
          <cell r="F1583" t="str">
            <v>MEJORAMIENTO Y AMPLIACIONDEL SISTEMA DE AGUA POTABLE Y ALCANTARILLADO DEL CENTRO POBLADO DE SANTA TERESA, DISTRITO DE SANTA TERESA - LA CONVENCION - CUSCO</v>
          </cell>
          <cell r="G1583">
            <v>1236596.62</v>
          </cell>
          <cell r="H1583">
            <v>0.8016434919432783</v>
          </cell>
          <cell r="I1583" t="str">
            <v>No</v>
          </cell>
          <cell r="J1583" t="str">
            <v>SI</v>
          </cell>
          <cell r="K1583" t="str">
            <v>En ejecución</v>
          </cell>
          <cell r="L1583">
            <v>1236596.62</v>
          </cell>
          <cell r="M1583">
            <v>0</v>
          </cell>
          <cell r="N1583">
            <v>1</v>
          </cell>
        </row>
        <row r="1584">
          <cell r="E1584">
            <v>203004</v>
          </cell>
          <cell r="F1584" t="str">
            <v>MEJORAMIENTO DE LA OFERTA DE SERVICIOS EDUCATIVOS PARA EL OPTIMO LOGRO DE APRENDIZAJE EN EL ÁREA DE LÓGICO MATEMÁTICO DE LOS ALUMNOS DE LAS INSTITUCIONES EDUCATIVAS DEL NIVEL PRIMARIO, DISTRITO DE SANTA TERESA - LA CONVENCION - CUSCO</v>
          </cell>
          <cell r="G1584">
            <v>428340.32999999984</v>
          </cell>
          <cell r="H1584">
            <v>0.7423407084043039</v>
          </cell>
          <cell r="I1584" t="str">
            <v>No</v>
          </cell>
          <cell r="J1584" t="str">
            <v>SI</v>
          </cell>
          <cell r="K1584" t="str">
            <v>En ejecución</v>
          </cell>
          <cell r="L1584">
            <v>428340.32999999984</v>
          </cell>
          <cell r="M1584">
            <v>0</v>
          </cell>
          <cell r="N1584">
            <v>1</v>
          </cell>
        </row>
        <row r="1585">
          <cell r="E1585">
            <v>228814</v>
          </cell>
          <cell r="F1585" t="str">
            <v>AMPLIACION DEL SISTEMA DE AGUA  Y RECUPERACION DEL SISTEMA DE ELIMINACION DE EXCRETAS DE LA LOCALIDAD DE SAHUAYACO - COCHAPAMPA, DISTRITO DE SANTA TERESA - LA CONVENCION - CUSCO</v>
          </cell>
          <cell r="G1585">
            <v>55556.08999999985</v>
          </cell>
          <cell r="H1585">
            <v>0.8818151372673684</v>
          </cell>
          <cell r="I1585" t="str">
            <v>No</v>
          </cell>
          <cell r="J1585" t="str">
            <v>SI</v>
          </cell>
          <cell r="K1585" t="str">
            <v>En ejecución</v>
          </cell>
          <cell r="L1585">
            <v>55556.08999999985</v>
          </cell>
          <cell r="M1585">
            <v>0</v>
          </cell>
          <cell r="N1585">
            <v>1</v>
          </cell>
        </row>
        <row r="1586">
          <cell r="E1586">
            <v>239963</v>
          </cell>
          <cell r="F1586" t="str">
            <v>MEJORAMIENTO DE LA CAPACIDAD OPERATIVA DE JUNTAS VECINALES, DISTRITO DE SANTA TERESA - LA CONVENCION - CUSCO</v>
          </cell>
          <cell r="G1586">
            <v>42866.23999999976</v>
          </cell>
          <cell r="H1586">
            <v>0.7516381736898372</v>
          </cell>
          <cell r="I1586" t="str">
            <v>No</v>
          </cell>
          <cell r="J1586" t="str">
            <v>SI</v>
          </cell>
          <cell r="K1586" t="str">
            <v>En ejecución</v>
          </cell>
          <cell r="L1586">
            <v>42866.23999999976</v>
          </cell>
          <cell r="M1586">
            <v>0</v>
          </cell>
          <cell r="N1586">
            <v>1</v>
          </cell>
        </row>
        <row r="1587">
          <cell r="E1587">
            <v>240075</v>
          </cell>
          <cell r="F1587" t="str">
            <v>CREACION TROCHA CARROZABLE DEL CENTRO POBLADO YANATILE - CHAUPICHACA, DISTRITO DE SANTA TERESA - LA CONVENCION - CUSCO</v>
          </cell>
          <cell r="G1587">
            <v>1633613.62</v>
          </cell>
          <cell r="H1587">
            <v>0.749327155563637</v>
          </cell>
          <cell r="I1587" t="str">
            <v>No</v>
          </cell>
          <cell r="J1587" t="str">
            <v>SI</v>
          </cell>
          <cell r="K1587" t="str">
            <v>En ejecución</v>
          </cell>
          <cell r="L1587">
            <v>1633613.62</v>
          </cell>
          <cell r="M1587">
            <v>0</v>
          </cell>
          <cell r="N1587">
            <v>1</v>
          </cell>
        </row>
        <row r="1588">
          <cell r="E1588">
            <v>128413</v>
          </cell>
          <cell r="F1588" t="str">
            <v>CONSTRUCCION DE TROCHA CARROZABLE  MASOQUIATO-ALTO SHIMIATO, CUENCA SAN MIGUEL, DISTRITO DE VILCABAMBA - LA CONVENCION - CUSCO</v>
          </cell>
          <cell r="G1588">
            <v>1477444.1399999997</v>
          </cell>
          <cell r="H1588">
            <v>0.7172905368435079</v>
          </cell>
          <cell r="I1588" t="str">
            <v>No</v>
          </cell>
          <cell r="J1588" t="str">
            <v>SI</v>
          </cell>
          <cell r="K1588" t="str">
            <v>En ejecución</v>
          </cell>
          <cell r="L1588">
            <v>1477444.1399999997</v>
          </cell>
          <cell r="M1588">
            <v>0</v>
          </cell>
          <cell r="N1588">
            <v>1</v>
          </cell>
        </row>
        <row r="1589">
          <cell r="E1589">
            <v>183057</v>
          </cell>
          <cell r="F1589" t="str">
            <v>MEJORAMIENTO  Y FORTALECIMIENTO DE CAPACIDADES  PARA LA DISMINUCION DE LA DESNUTRICION INFANTIL  A ORGANIZACIONES SOCIALES DE BASE DE LA  CUENCA  VILCABAMBA, DISTRITO DE VILCABAMBA - LA CONVENCION - CUSCO</v>
          </cell>
          <cell r="G1589">
            <v>237658.88999999966</v>
          </cell>
          <cell r="H1589">
            <v>0.8559370427314177</v>
          </cell>
          <cell r="I1589" t="str">
            <v>No</v>
          </cell>
          <cell r="J1589" t="str">
            <v>SI</v>
          </cell>
          <cell r="K1589" t="str">
            <v>En ejecución</v>
          </cell>
          <cell r="L1589">
            <v>237658.88999999966</v>
          </cell>
          <cell r="M1589">
            <v>0</v>
          </cell>
          <cell r="N1589">
            <v>1</v>
          </cell>
        </row>
        <row r="1590">
          <cell r="E1590">
            <v>184046</v>
          </cell>
          <cell r="F1590" t="str">
            <v>CONSTRUCCION DE PISTAS Y VEREDAS DEL CENTRO POBLADO DE YUVENI, DISTRITO DE VILCABAMBA - LA CONVENCION - CUSCO</v>
          </cell>
          <cell r="G1590">
            <v>689413.5499999998</v>
          </cell>
          <cell r="H1590">
            <v>0.7199115082394085</v>
          </cell>
          <cell r="I1590" t="str">
            <v>No</v>
          </cell>
          <cell r="J1590" t="str">
            <v>SI</v>
          </cell>
          <cell r="K1590" t="str">
            <v>En ejecución</v>
          </cell>
          <cell r="L1590">
            <v>689413.5499999998</v>
          </cell>
          <cell r="M1590">
            <v>0</v>
          </cell>
          <cell r="N1590">
            <v>1</v>
          </cell>
        </row>
        <row r="1591">
          <cell r="E1591">
            <v>187471</v>
          </cell>
          <cell r="F1591" t="str">
            <v>INSTALACION DE LOS SERVICIOS DEL CENTRO DE VIGILANCIA COMUNAL NUTRICIONAL EN LA  CUENCA DE SAN MIGUEL, DISTRITO DE VILCABAMBA - LA CONVENCION - CUSCO</v>
          </cell>
          <cell r="G1591">
            <v>453696.51999999955</v>
          </cell>
          <cell r="H1591">
            <v>0.7451015277044435</v>
          </cell>
          <cell r="I1591" t="str">
            <v>No</v>
          </cell>
          <cell r="J1591" t="str">
            <v>SI</v>
          </cell>
          <cell r="K1591" t="str">
            <v>En ejecución</v>
          </cell>
          <cell r="L1591">
            <v>453696.51999999955</v>
          </cell>
          <cell r="M1591">
            <v>0</v>
          </cell>
          <cell r="N1591">
            <v>1</v>
          </cell>
        </row>
        <row r="1592">
          <cell r="E1592">
            <v>194736</v>
          </cell>
          <cell r="F1592" t="str">
            <v>MEJORAMIENTO DE LA CADENA PRODUCTIVA  DE LA PALTA MEDIANTE  TRANSFERENCIA TECNOLÓGICA EN LA CUENCA DEL VILCABAMBA, DISTRITO DE VILCABAMBA - LA CONVENCION - CUSCO</v>
          </cell>
          <cell r="G1592">
            <v>362542.48999999976</v>
          </cell>
          <cell r="H1592">
            <v>0.7195895022481791</v>
          </cell>
          <cell r="I1592" t="str">
            <v>No</v>
          </cell>
          <cell r="J1592" t="str">
            <v>SI</v>
          </cell>
          <cell r="K1592" t="str">
            <v>En ejecución</v>
          </cell>
          <cell r="L1592">
            <v>362542.48999999976</v>
          </cell>
          <cell r="M1592">
            <v>0</v>
          </cell>
          <cell r="N1592">
            <v>1</v>
          </cell>
        </row>
        <row r="1593">
          <cell r="E1593">
            <v>210422</v>
          </cell>
          <cell r="F1593" t="str">
            <v>INSTALACION DEL SERVICIO DE AGUA POTABLE Y LETRINAS EN LOS SECTORES DE MUYOC, CONFORTAYOC, HUARINA Y CHALHUIYOC, DISTRITO DE VILCABAMBA - LA CONVENCION - CUSCO</v>
          </cell>
          <cell r="G1593">
            <v>159437.5</v>
          </cell>
          <cell r="H1593">
            <v>0.8885903788457483</v>
          </cell>
          <cell r="I1593" t="str">
            <v>No</v>
          </cell>
          <cell r="J1593" t="str">
            <v>SI</v>
          </cell>
          <cell r="K1593" t="str">
            <v>En ejecución</v>
          </cell>
          <cell r="L1593">
            <v>159437.5</v>
          </cell>
          <cell r="M1593">
            <v>0</v>
          </cell>
          <cell r="N1593">
            <v>1</v>
          </cell>
        </row>
        <row r="1594">
          <cell r="E1594">
            <v>281446</v>
          </cell>
          <cell r="F1594" t="str">
            <v>MEJORAMIENTO Y AMPLIACIÓN DEL SISTEMA DE AGUA POTABLE Y DESAGÜE EN LA LOCALIDAD DE VILCABAMBA (CONCLUSIÓN), DISTRITO DE VILCABAMBA - LA CONVENCION - CUSCO</v>
          </cell>
          <cell r="G1594">
            <v>190554.8999999999</v>
          </cell>
          <cell r="H1594">
            <v>0.7861072721130762</v>
          </cell>
          <cell r="I1594" t="str">
            <v>No</v>
          </cell>
          <cell r="J1594" t="str">
            <v>SI</v>
          </cell>
          <cell r="K1594" t="str">
            <v>En ejecución</v>
          </cell>
          <cell r="L1594">
            <v>190554.8999999999</v>
          </cell>
          <cell r="M1594">
            <v>0</v>
          </cell>
          <cell r="N1594">
            <v>1</v>
          </cell>
        </row>
        <row r="1595">
          <cell r="E1595">
            <v>324492</v>
          </cell>
          <cell r="F1595" t="str">
            <v>MEJORAMIENTO DE LA CAPACIDAD OPERATIVA DE LA DIVISION DE SEGURIDAD CIUDADANA DE LA MUNICIPALIDAD DISTRITAL DE VILCABAMBA, DISTRITO DE VILCABAMBA - LA CONVENCION - CUSCO</v>
          </cell>
          <cell r="G1595">
            <v>94036.84000000003</v>
          </cell>
          <cell r="H1595">
            <v>0.8139322347077984</v>
          </cell>
          <cell r="I1595" t="str">
            <v>No</v>
          </cell>
          <cell r="J1595" t="str">
            <v>SI</v>
          </cell>
          <cell r="K1595" t="str">
            <v>En ejecución</v>
          </cell>
          <cell r="L1595">
            <v>94036.84000000003</v>
          </cell>
          <cell r="M1595">
            <v>0</v>
          </cell>
          <cell r="N1595">
            <v>1</v>
          </cell>
        </row>
        <row r="1596">
          <cell r="E1596">
            <v>325257</v>
          </cell>
          <cell r="F1596" t="str">
            <v>MEJORAMIENTO DE LA CAPACIDAD OPERATIVA DE LA DIVISION OMSABAR Y LIMPIEZA PUBLICA DE LA MUNICIPALIDAD DISTRITAL DE VILCABAMBA, DISTRITO DE VILCABAMBA - LA CONVENCION - CUSCO</v>
          </cell>
          <cell r="G1596">
            <v>131925.55</v>
          </cell>
          <cell r="H1596">
            <v>0.7718129361989208</v>
          </cell>
          <cell r="I1596" t="str">
            <v>No</v>
          </cell>
          <cell r="J1596" t="str">
            <v>SI</v>
          </cell>
          <cell r="K1596" t="str">
            <v>En ejecución</v>
          </cell>
          <cell r="L1596">
            <v>131925.55</v>
          </cell>
          <cell r="M1596">
            <v>0</v>
          </cell>
          <cell r="N1596">
            <v>1</v>
          </cell>
        </row>
        <row r="1597">
          <cell r="E1597">
            <v>186705</v>
          </cell>
          <cell r="F1597" t="str">
            <v>CREACION DEL PUENTE CARROZABLE HUACCAYCHACA EN EL TRAMO CCAPI - HUANOQUITE, DISTRITO DE CCAPI - PARURO - CUSCO</v>
          </cell>
          <cell r="G1597">
            <v>604999.7599999998</v>
          </cell>
          <cell r="H1597">
            <v>0.8695903249250666</v>
          </cell>
          <cell r="I1597" t="str">
            <v>No</v>
          </cell>
          <cell r="J1597" t="str">
            <v>SI</v>
          </cell>
          <cell r="K1597" t="str">
            <v>En ejecución</v>
          </cell>
          <cell r="L1597">
            <v>604999.7599999998</v>
          </cell>
          <cell r="M1597">
            <v>0</v>
          </cell>
          <cell r="N1597">
            <v>1</v>
          </cell>
        </row>
        <row r="1598">
          <cell r="E1598">
            <v>230674</v>
          </cell>
          <cell r="F1598" t="str">
            <v>CREACION DEL MERCADO DE ABASTOS HUANOQUITE, DISTRITO DE HUANOQUITE - PARURO - CUSCO</v>
          </cell>
          <cell r="G1598">
            <v>450064.33999999985</v>
          </cell>
          <cell r="H1598">
            <v>0.7383170620049202</v>
          </cell>
          <cell r="I1598" t="str">
            <v>No</v>
          </cell>
          <cell r="J1598" t="str">
            <v>SI</v>
          </cell>
          <cell r="K1598" t="str">
            <v>En ejecución</v>
          </cell>
          <cell r="L1598">
            <v>450064.33999999985</v>
          </cell>
          <cell r="M1598">
            <v>0</v>
          </cell>
          <cell r="N1598">
            <v>1</v>
          </cell>
        </row>
        <row r="1599">
          <cell r="E1599">
            <v>314310</v>
          </cell>
          <cell r="F1599" t="str">
            <v>CREACION DEL SERVICIO DEL MINI COLISEO DEPORTIVO EN LA ZONA URBANA DEL, DISTRITO DE HUANOQUITE - PARURO - CUSCO</v>
          </cell>
          <cell r="G1599">
            <v>181994.15999999992</v>
          </cell>
          <cell r="H1599">
            <v>0.8378086178842965</v>
          </cell>
          <cell r="I1599" t="str">
            <v>No</v>
          </cell>
          <cell r="J1599" t="str">
            <v>SI</v>
          </cell>
          <cell r="K1599" t="str">
            <v>En ejecución</v>
          </cell>
          <cell r="L1599">
            <v>181994.15999999992</v>
          </cell>
          <cell r="M1599">
            <v>0</v>
          </cell>
          <cell r="N1599">
            <v>1</v>
          </cell>
        </row>
        <row r="1600">
          <cell r="E1600">
            <v>195471</v>
          </cell>
          <cell r="F1600" t="str">
            <v>MEJORAMIENTO Y AMPLIACION DEL SISTEMA INTEGRAL DE SANEAMIENTO BASICO DE LA LOCALIDAD DE PILLPINTO DEL CENTRO POBLADO DE PILLPINTO, DISTRITO DE PILLPINTO - PARURO - CUSCO</v>
          </cell>
          <cell r="G1600">
            <v>702375.46</v>
          </cell>
          <cell r="H1600">
            <v>0.8247099958399613</v>
          </cell>
          <cell r="I1600" t="str">
            <v>No</v>
          </cell>
          <cell r="J1600" t="str">
            <v>SI</v>
          </cell>
          <cell r="K1600" t="str">
            <v>En ejecución</v>
          </cell>
          <cell r="L1600">
            <v>702375.46</v>
          </cell>
          <cell r="M1600">
            <v>0</v>
          </cell>
          <cell r="N1600">
            <v>1</v>
          </cell>
        </row>
        <row r="1601">
          <cell r="E1601">
            <v>277602</v>
          </cell>
          <cell r="F1601" t="str">
            <v>MEJORAMIENTO DE LA TRANSITABILIDAD VEHICULAR Y PEATONAL DEL CENTRO POBLADO DE PILLPINTO, DISTRITO DE PILLPINTO - PARURO - CUSCO</v>
          </cell>
          <cell r="G1601">
            <v>1651991.46</v>
          </cell>
          <cell r="H1601">
            <v>0.7360692390462976</v>
          </cell>
          <cell r="I1601" t="str">
            <v>No</v>
          </cell>
          <cell r="J1601" t="str">
            <v>SI</v>
          </cell>
          <cell r="K1601" t="str">
            <v>En ejecución</v>
          </cell>
          <cell r="L1601">
            <v>1651991.46</v>
          </cell>
          <cell r="M1601">
            <v>0</v>
          </cell>
          <cell r="N1601">
            <v>1</v>
          </cell>
        </row>
        <row r="1602">
          <cell r="E1602">
            <v>247948</v>
          </cell>
          <cell r="F1602" t="str">
            <v>MEJORAMIENTO DEL SISTEMA DE AGUA POTABLE Y LETRINIZACION DE LA COMUNIDAD CAMPESINA DE SAYHUACALLA, DISTRITO DE YAURISQUE - PARURO - CUSCO</v>
          </cell>
          <cell r="G1602">
            <v>50222.15000000002</v>
          </cell>
          <cell r="H1602">
            <v>0.8932531730581267</v>
          </cell>
          <cell r="I1602" t="str">
            <v>No</v>
          </cell>
          <cell r="J1602" t="str">
            <v>SI</v>
          </cell>
          <cell r="K1602" t="str">
            <v>En ejecución</v>
          </cell>
          <cell r="L1602">
            <v>50222.15000000002</v>
          </cell>
          <cell r="M1602">
            <v>0</v>
          </cell>
          <cell r="N1602">
            <v>1</v>
          </cell>
        </row>
        <row r="1603">
          <cell r="E1603">
            <v>276187</v>
          </cell>
          <cell r="F1603" t="str">
            <v>MEJORAMIENTO DEL SISTEMA DE AGUA POTABLE Y LETRINIZACION DE LAS COMUNIDADES CAMPESINAS DE ITUNCA, MINASMOCCO Y SUCSUCCASA, DISTRITO DE YAURISQUE - PARURO - CUSCO</v>
          </cell>
          <cell r="G1603">
            <v>106895.7699999999</v>
          </cell>
          <cell r="H1603">
            <v>0.8685447119630572</v>
          </cell>
          <cell r="I1603" t="str">
            <v>No</v>
          </cell>
          <cell r="J1603" t="str">
            <v>SI</v>
          </cell>
          <cell r="K1603" t="str">
            <v>En ejecución</v>
          </cell>
          <cell r="L1603">
            <v>106895.7699999999</v>
          </cell>
          <cell r="M1603">
            <v>0</v>
          </cell>
          <cell r="N1603">
            <v>1</v>
          </cell>
        </row>
        <row r="1604">
          <cell r="E1604">
            <v>265065</v>
          </cell>
          <cell r="F1604" t="str">
            <v>INSTALACION DEL SISTEMA DE AGUA POTABLE Y LETRINAS EN LA COMUNIDAD CAMPESINA DE YURACMAYO, DISTRITO DE CHALLABAMBA - PAUCARTAMBO - CUSCO</v>
          </cell>
          <cell r="G1604">
            <v>125601.18</v>
          </cell>
          <cell r="H1604">
            <v>0.7888510679202407</v>
          </cell>
          <cell r="I1604" t="str">
            <v>No</v>
          </cell>
          <cell r="J1604" t="str">
            <v>SI</v>
          </cell>
          <cell r="K1604" t="str">
            <v>En ejecución</v>
          </cell>
          <cell r="L1604">
            <v>125601.18</v>
          </cell>
          <cell r="M1604">
            <v>0</v>
          </cell>
          <cell r="N1604">
            <v>1</v>
          </cell>
        </row>
        <row r="1605">
          <cell r="E1605">
            <v>145973</v>
          </cell>
          <cell r="F1605" t="str">
            <v>MEJORAMIENTO Y REHABILITACION DE LA CARRETERA HUCHUY QUELCAYQUNCA - WATOCTO - MASHUAY DISTRITO DE COLQUEPATA, PROVINCIA DE PAUCARTAMBO - CUSCO</v>
          </cell>
          <cell r="G1605">
            <v>534511.2600000002</v>
          </cell>
          <cell r="H1605">
            <v>0.849538586085018</v>
          </cell>
          <cell r="I1605" t="str">
            <v>No</v>
          </cell>
          <cell r="J1605" t="str">
            <v>SI</v>
          </cell>
          <cell r="K1605" t="str">
            <v>En ejecución</v>
          </cell>
          <cell r="L1605">
            <v>534511.2600000002</v>
          </cell>
          <cell r="M1605">
            <v>0</v>
          </cell>
          <cell r="N1605">
            <v>1</v>
          </cell>
        </row>
        <row r="1606">
          <cell r="E1606">
            <v>315123</v>
          </cell>
          <cell r="F1606" t="str">
            <v>AMPLIACION Y MEJORAMIENTO DEL SANEAMIENTO BASICO INTEGRAL EN LA COMUNIDAD DE UMASBAMBA, DISTRITO DE COLQUEPATA - PAUCARTAMBO - CUSCO</v>
          </cell>
          <cell r="G1606">
            <v>143242.65000000002</v>
          </cell>
          <cell r="H1606">
            <v>0.8614575468086673</v>
          </cell>
          <cell r="I1606" t="str">
            <v>No</v>
          </cell>
          <cell r="J1606" t="str">
            <v>SI</v>
          </cell>
          <cell r="K1606" t="str">
            <v>En ejecución</v>
          </cell>
          <cell r="L1606">
            <v>143242.65000000002</v>
          </cell>
          <cell r="M1606">
            <v>0</v>
          </cell>
          <cell r="N1606">
            <v>1</v>
          </cell>
        </row>
        <row r="1607">
          <cell r="E1607">
            <v>315157</v>
          </cell>
          <cell r="F1607" t="str">
            <v>CREACION DE ESCENARIOS DEPORTIVOS EN LAS COMUNIDADES DE NINAMARCA Y TOCRA, DISTRITO DE COLQUEPATA - PAUCARTAMBO - CUSCO</v>
          </cell>
          <cell r="G1607">
            <v>250035.33999999985</v>
          </cell>
          <cell r="H1607">
            <v>0.8110856213486596</v>
          </cell>
          <cell r="I1607" t="str">
            <v>No</v>
          </cell>
          <cell r="J1607" t="str">
            <v>SI</v>
          </cell>
          <cell r="K1607" t="str">
            <v>En ejecución</v>
          </cell>
          <cell r="L1607">
            <v>250035.33999999985</v>
          </cell>
          <cell r="M1607">
            <v>0</v>
          </cell>
          <cell r="N1607">
            <v>1</v>
          </cell>
        </row>
        <row r="1608">
          <cell r="E1608">
            <v>315788</v>
          </cell>
          <cell r="F1608" t="str">
            <v>AMPLIACION Y MEJORAMIENTO DEL SISTEMA DE SANEAMIENTO BASICO EN LA COMUNIDAD CAMPESINA DE ORCCONPUJIO, DISTRITO DE COLQUEPATA - PAUCARTAMBO - CUSCO</v>
          </cell>
          <cell r="G1608">
            <v>207075.31000000006</v>
          </cell>
          <cell r="H1608">
            <v>0.7357649387810101</v>
          </cell>
          <cell r="I1608" t="str">
            <v>No</v>
          </cell>
          <cell r="J1608" t="str">
            <v>SI</v>
          </cell>
          <cell r="K1608" t="str">
            <v>En ejecución</v>
          </cell>
          <cell r="L1608">
            <v>207075.31000000006</v>
          </cell>
          <cell r="M1608">
            <v>0</v>
          </cell>
          <cell r="N1608">
            <v>1</v>
          </cell>
        </row>
        <row r="1609">
          <cell r="E1609">
            <v>316812</v>
          </cell>
          <cell r="F1609" t="str">
            <v>MEJORAMIENTO, AMPLIACION DE LOS SERVICIOS DE AGUA POTABLE EN EL SECTOR DE HUALLHUA Y EL ANEXO DE HUANUPATA DE LA COMUNIDAD DE HUALLHUA DEL, DISTRITO DE COLQUEPATA - PAUCARTAMBO - CUSCO</v>
          </cell>
          <cell r="G1609">
            <v>41896.619999999995</v>
          </cell>
          <cell r="H1609">
            <v>0.865806451860875</v>
          </cell>
          <cell r="I1609" t="str">
            <v>No</v>
          </cell>
          <cell r="J1609" t="str">
            <v>SI</v>
          </cell>
          <cell r="K1609" t="str">
            <v>En ejecución</v>
          </cell>
          <cell r="L1609">
            <v>41896.619999999995</v>
          </cell>
          <cell r="M1609">
            <v>0</v>
          </cell>
          <cell r="N1609">
            <v>1</v>
          </cell>
        </row>
        <row r="1610">
          <cell r="E1610">
            <v>130073</v>
          </cell>
          <cell r="F1610" t="str">
            <v>CONSTRUCCION DE ESCALINATAS Y VEREDAS EN LAS CALLES DEL BARRIO DE  CCONCHUPATA ALTA DISTRITO DE PAUCARTAMBO</v>
          </cell>
          <cell r="G1610">
            <v>26101.859999999986</v>
          </cell>
          <cell r="H1610">
            <v>0.891837477375546</v>
          </cell>
          <cell r="I1610" t="str">
            <v>No</v>
          </cell>
          <cell r="J1610" t="str">
            <v>SI</v>
          </cell>
          <cell r="K1610" t="str">
            <v>En ejecución</v>
          </cell>
          <cell r="L1610">
            <v>26101.859999999986</v>
          </cell>
          <cell r="M1610">
            <v>0</v>
          </cell>
          <cell r="N1610">
            <v>1</v>
          </cell>
        </row>
        <row r="1611">
          <cell r="E1611">
            <v>146123</v>
          </cell>
          <cell r="F1611" t="str">
            <v>AMPLIACION Y  MEJORAMIENTO  DEL  SANEAMIENTO  BASICO  EN  LA COMUNIDAD DE KCALLACANCHA DISTRITO DE PAUCARTAMBO, PROVINCIA DE PAUCARTAMBO - CUSCO</v>
          </cell>
          <cell r="G1611">
            <v>89135.79999999999</v>
          </cell>
          <cell r="H1611">
            <v>0.7460431189186477</v>
          </cell>
          <cell r="I1611" t="str">
            <v>No</v>
          </cell>
          <cell r="J1611" t="str">
            <v>SI</v>
          </cell>
          <cell r="K1611" t="str">
            <v>En ejecución</v>
          </cell>
          <cell r="L1611">
            <v>89135.79999999999</v>
          </cell>
          <cell r="M1611">
            <v>0</v>
          </cell>
          <cell r="N1611">
            <v>1</v>
          </cell>
        </row>
        <row r="1612">
          <cell r="E1612">
            <v>175236</v>
          </cell>
          <cell r="F1612" t="str">
            <v>MEJORAMIENTO DEL SISTEMA DE SANEAMIENTO BASICO EN LA COMUNIDAD CAMPESINA DE CHINCHIBAMBA BAJA, DISTRITO DE PAUCARTAMBO , PROVINCIA DE PAUCARTAMBO - CUSCO</v>
          </cell>
          <cell r="G1612">
            <v>51458.28</v>
          </cell>
          <cell r="H1612">
            <v>0.7722995084584754</v>
          </cell>
          <cell r="I1612" t="str">
            <v>No</v>
          </cell>
          <cell r="J1612" t="str">
            <v>SI</v>
          </cell>
          <cell r="K1612" t="str">
            <v>En ejecución</v>
          </cell>
          <cell r="L1612">
            <v>51458.28</v>
          </cell>
          <cell r="M1612">
            <v>0</v>
          </cell>
          <cell r="N1612">
            <v>1</v>
          </cell>
        </row>
        <row r="1613">
          <cell r="E1613">
            <v>179281</v>
          </cell>
          <cell r="F1613" t="str">
            <v>MEJORAMIENTO Y AMPLIACION DEL SISTEMA DE SANEAMIENTO BASICO EN LA COMUNIDAD CAMPESINA DE SAN JUAN DE HUALLAPUGIO, DISTRITO PAUCARTAMBO, PROVINCIA DE PAUCARTAMBO - CUSCO</v>
          </cell>
          <cell r="G1613">
            <v>60386.43999999997</v>
          </cell>
          <cell r="H1613">
            <v>0.7098439431529682</v>
          </cell>
          <cell r="I1613" t="str">
            <v>No</v>
          </cell>
          <cell r="J1613" t="str">
            <v>SI</v>
          </cell>
          <cell r="K1613" t="str">
            <v>En ejecución</v>
          </cell>
          <cell r="L1613">
            <v>60386.43999999997</v>
          </cell>
          <cell r="M1613">
            <v>0</v>
          </cell>
          <cell r="N1613">
            <v>1</v>
          </cell>
        </row>
        <row r="1614">
          <cell r="E1614">
            <v>187705</v>
          </cell>
          <cell r="F1614" t="str">
            <v>AMPLIACION Y MEJORAMIENTO  DE LA DEFENSA RIBEREÑA EN LA MARGEN IZQUIERDA DEL RIO MAPACHO SECTORES MIRAFLORES-SAN ISIDRO ,DISTRITO DE PAUCARTAMBO, PROVINCIA DE PAUCARTAMBO - CUSCO</v>
          </cell>
          <cell r="G1614">
            <v>420064.76</v>
          </cell>
          <cell r="H1614">
            <v>0.7742617879584704</v>
          </cell>
          <cell r="I1614" t="str">
            <v>No</v>
          </cell>
          <cell r="J1614" t="str">
            <v>SI</v>
          </cell>
          <cell r="K1614" t="str">
            <v>En ejecución</v>
          </cell>
          <cell r="L1614">
            <v>420064.76</v>
          </cell>
          <cell r="M1614">
            <v>0</v>
          </cell>
          <cell r="N1614">
            <v>1</v>
          </cell>
        </row>
        <row r="1615">
          <cell r="E1615">
            <v>210567</v>
          </cell>
          <cell r="F1615" t="str">
            <v>MEJORAMIENTO DE LA OFERTA DE SERVICIOS EDUCATIVOS  EN LA I.E. N 50839 SAYRI TUPAC  DE LA COMUNIDAD DE PAYAJANA DISTRITO  DE PAUCARTAMBO, PROVINCIA DE PAUCARTAMBO - CUSCO</v>
          </cell>
          <cell r="G1615">
            <v>889673.3699999999</v>
          </cell>
          <cell r="H1615">
            <v>0.6589897076241563</v>
          </cell>
          <cell r="I1615" t="str">
            <v>No</v>
          </cell>
          <cell r="J1615" t="str">
            <v>SI</v>
          </cell>
          <cell r="K1615" t="str">
            <v>En ejecución</v>
          </cell>
          <cell r="L1615">
            <v>889673.3699999999</v>
          </cell>
          <cell r="M1615">
            <v>0</v>
          </cell>
          <cell r="N1615">
            <v>1</v>
          </cell>
        </row>
        <row r="1616">
          <cell r="E1616">
            <v>251544</v>
          </cell>
          <cell r="F1616" t="str">
            <v>MEJORAMIENTO Y AMPLIACIÓN DEL SISTEMA DE SANEAMIENTO BÁSICO CC TOTORANI, DISTRITO  DE PAUCARTAMBO, PROVINCIA DE PAUCARTAMBO - CUSCO</v>
          </cell>
          <cell r="G1616">
            <v>537581.6299999999</v>
          </cell>
          <cell r="H1616">
            <v>0.5436891177425014</v>
          </cell>
          <cell r="I1616" t="str">
            <v>No</v>
          </cell>
          <cell r="J1616" t="str">
            <v>SI</v>
          </cell>
          <cell r="K1616" t="str">
            <v>En ejecución</v>
          </cell>
          <cell r="L1616">
            <v>537581.6299999999</v>
          </cell>
          <cell r="M1616">
            <v>0</v>
          </cell>
          <cell r="N1616">
            <v>1</v>
          </cell>
        </row>
        <row r="1617">
          <cell r="E1617">
            <v>258166</v>
          </cell>
          <cell r="F1617" t="str">
            <v>MEJORAMIENTO DE LA OFERTA DE SERVICIOS EDUCATIVOS DE NIVEL SECUNDARIO JOSE PEREZ Y ARMENDARIZ, DEL DISTRITO DE PAUCARTAMBO, PROVINCIA DE PAUCARTAMBO - CUSCO</v>
          </cell>
          <cell r="G1617">
            <v>2856392.0700000003</v>
          </cell>
          <cell r="H1617">
            <v>0.5714147613547447</v>
          </cell>
          <cell r="I1617" t="str">
            <v>No</v>
          </cell>
          <cell r="J1617" t="str">
            <v>SI</v>
          </cell>
          <cell r="K1617" t="str">
            <v>En ejecución</v>
          </cell>
          <cell r="L1617">
            <v>2856392.0700000003</v>
          </cell>
          <cell r="M1617">
            <v>0</v>
          </cell>
          <cell r="N1617">
            <v>1</v>
          </cell>
        </row>
        <row r="1618">
          <cell r="E1618">
            <v>264132</v>
          </cell>
          <cell r="F1618" t="str">
            <v>MEJORAMIENTO Y AMPLIACION DEL SISTEMA DE SANEAMIENTO BASICO EN LA COMUNIDAD CAMPESINA DE HUAYLLAMOCCO, DISTRITO DE PAUCARTAMBO, PROVINCIA DE PAUCARTAMBO - CUSCO</v>
          </cell>
          <cell r="G1618">
            <v>224593.7</v>
          </cell>
          <cell r="H1618">
            <v>0.6502340803220253</v>
          </cell>
          <cell r="I1618" t="str">
            <v>No</v>
          </cell>
          <cell r="J1618" t="str">
            <v>SI</v>
          </cell>
          <cell r="K1618" t="str">
            <v>En ejecución</v>
          </cell>
          <cell r="L1618">
            <v>224593.7</v>
          </cell>
          <cell r="M1618">
            <v>0</v>
          </cell>
          <cell r="N1618">
            <v>1</v>
          </cell>
        </row>
        <row r="1619">
          <cell r="E1619">
            <v>275310</v>
          </cell>
          <cell r="F1619" t="str">
            <v>MEJORAMIENTO Y AMPLIACIÓN DEL SISTEMA DE SANEAMIENTO BASICO EN EL BARRIO DE CHILEC, DISTRITO DE PAUCARTAMBO, PROVINCIA DE PAUCARTAMBO - CUSCO</v>
          </cell>
          <cell r="G1619">
            <v>164720.66000000003</v>
          </cell>
          <cell r="H1619">
            <v>0.7776188618843024</v>
          </cell>
          <cell r="I1619" t="str">
            <v>No</v>
          </cell>
          <cell r="J1619" t="str">
            <v>SI</v>
          </cell>
          <cell r="K1619" t="str">
            <v>En ejecución</v>
          </cell>
          <cell r="L1619">
            <v>164720.66000000003</v>
          </cell>
          <cell r="M1619">
            <v>0</v>
          </cell>
          <cell r="N1619">
            <v>1</v>
          </cell>
        </row>
        <row r="1620">
          <cell r="E1620">
            <v>281243</v>
          </cell>
          <cell r="F1620" t="str">
            <v>MEJORAMIENTO DEL SISTEMA DE AGUA POTABLE E INSTALACION DE LETRINAS EN LA COMUNIDAD DE PUCARA DEL DISTRITO DE PAUCARTAMBO, PROVINCIA DE PAUCARTAMBO - CUSCO</v>
          </cell>
          <cell r="G1620">
            <v>124216.73999999999</v>
          </cell>
          <cell r="H1620">
            <v>0.8443422323701643</v>
          </cell>
          <cell r="I1620" t="str">
            <v>No</v>
          </cell>
          <cell r="J1620" t="str">
            <v>SI</v>
          </cell>
          <cell r="K1620" t="str">
            <v>En ejecución</v>
          </cell>
          <cell r="L1620">
            <v>124216.73999999999</v>
          </cell>
          <cell r="M1620">
            <v>0</v>
          </cell>
          <cell r="N1620">
            <v>1</v>
          </cell>
        </row>
        <row r="1621">
          <cell r="E1621">
            <v>283701</v>
          </cell>
          <cell r="F1621" t="str">
            <v>MEJORAMIENTO Y AMPLIACION DEL SISTEMA DE SANEAMIENTO BASICO EN EL BARRIO DE MIRADOR PARTE ALTA, DISTRITO DE PAUCARTAMBO, PROVINCIA DE PAUCARTAMBO - CUSCO</v>
          </cell>
          <cell r="G1621">
            <v>110226.87</v>
          </cell>
          <cell r="H1621">
            <v>0.6932372463026706</v>
          </cell>
          <cell r="I1621" t="str">
            <v>No</v>
          </cell>
          <cell r="J1621" t="str">
            <v>SI</v>
          </cell>
          <cell r="K1621" t="str">
            <v>En ejecución</v>
          </cell>
          <cell r="L1621">
            <v>110226.87</v>
          </cell>
          <cell r="M1621">
            <v>0</v>
          </cell>
          <cell r="N1621">
            <v>1</v>
          </cell>
        </row>
        <row r="1622">
          <cell r="E1622">
            <v>286573</v>
          </cell>
          <cell r="F1622" t="str">
            <v>MEJORAMIENTO Y AMPLIACIN DEL SISTEMA DE AGUA POTABLE E INSTALACIN DE LETRINAS EN LA COMUNIDAD CAMPESINA QERO TOTORANI SECTORES TANTAÑA Y COLUYO,  DISTRITO DE PAUCARTAMBO, PROVINCIA DE PAUCARTAMBO - CUSCO</v>
          </cell>
          <cell r="G1622">
            <v>131970.45999999996</v>
          </cell>
          <cell r="H1622">
            <v>0.8670868548471348</v>
          </cell>
          <cell r="I1622" t="str">
            <v>No</v>
          </cell>
          <cell r="J1622" t="str">
            <v>SI</v>
          </cell>
          <cell r="K1622" t="str">
            <v>En ejecución</v>
          </cell>
          <cell r="L1622">
            <v>131970.45999999996</v>
          </cell>
          <cell r="M1622">
            <v>0</v>
          </cell>
          <cell r="N1622">
            <v>1</v>
          </cell>
        </row>
        <row r="1623">
          <cell r="E1623">
            <v>287001</v>
          </cell>
          <cell r="F1623" t="str">
            <v>MEJORAMIENTO Y AMPLIACIÓN DEL SISTEMA DE AGUA POTABLE E INSTALACIÓN DE LETRINAS   EN LA COMUNIDAD CAMPESINA DE TAHUANTINSUYO, DISTRITO DE PAUCARTAMBO, PROVINCIA DE PAUCARTAMBO - CUSCO</v>
          </cell>
          <cell r="G1623">
            <v>468766.1699999999</v>
          </cell>
          <cell r="H1623">
            <v>0.615069710790479</v>
          </cell>
          <cell r="I1623" t="str">
            <v>No</v>
          </cell>
          <cell r="J1623" t="str">
            <v>SI</v>
          </cell>
          <cell r="K1623" t="str">
            <v>En ejecución</v>
          </cell>
          <cell r="L1623">
            <v>468766.1699999999</v>
          </cell>
          <cell r="M1623">
            <v>0</v>
          </cell>
          <cell r="N1623">
            <v>1</v>
          </cell>
        </row>
        <row r="1624">
          <cell r="E1624">
            <v>139196</v>
          </cell>
          <cell r="F1624" t="str">
            <v>AMPLIACION, MEJORAMIENTO DEL SISTEMA DE SANEAMIENTO BASICO EN LA COMUNIDAD DE MANCO, DISTRITO DE ANDAHUAYLILLAS - QUISPICANCHI - CUSCO</v>
          </cell>
          <cell r="G1624">
            <v>83282.68000000005</v>
          </cell>
          <cell r="H1624">
            <v>0.8981125741528923</v>
          </cell>
          <cell r="I1624" t="str">
            <v>No</v>
          </cell>
          <cell r="J1624" t="str">
            <v>SI</v>
          </cell>
          <cell r="K1624" t="str">
            <v>En ejecución</v>
          </cell>
          <cell r="L1624">
            <v>83282.68000000005</v>
          </cell>
          <cell r="M1624">
            <v>0</v>
          </cell>
          <cell r="N1624">
            <v>1</v>
          </cell>
        </row>
        <row r="1625">
          <cell r="E1625">
            <v>204989</v>
          </cell>
          <cell r="F1625" t="str">
            <v>AMPLIACION DE LA COBERTURA VEGETAL Y MANEJO INTEGRAL DE LOS RECURSOS NATURALES EN EL AMBITO DISTRITAL, DISTRITO DE CCATCA - QUISPICANCHI - CUSCO</v>
          </cell>
          <cell r="G1625">
            <v>393279.79000000004</v>
          </cell>
          <cell r="H1625">
            <v>0.8733018735566327</v>
          </cell>
          <cell r="I1625" t="str">
            <v>No</v>
          </cell>
          <cell r="J1625" t="str">
            <v>SI</v>
          </cell>
          <cell r="K1625" t="str">
            <v>En ejecución</v>
          </cell>
          <cell r="L1625">
            <v>393279.79000000004</v>
          </cell>
          <cell r="M1625">
            <v>0</v>
          </cell>
          <cell r="N1625">
            <v>1</v>
          </cell>
        </row>
        <row r="1626">
          <cell r="E1626">
            <v>282763</v>
          </cell>
          <cell r="F1626" t="str">
            <v>MEJORAMIENTO DEL CERCO PERIMETRICO DE LA INSTITUCION EDUCATIVA INTEGRADA JOSE MARIA ARGUEDAS DEL CENTRO POBLADO DE KCAURI, DISTRITO DE CCATCA - QUISPICANCHI - CUSCO</v>
          </cell>
          <cell r="G1626">
            <v>103954.97999999998</v>
          </cell>
          <cell r="H1626">
            <v>0.850423959774016</v>
          </cell>
          <cell r="I1626" t="str">
            <v>No</v>
          </cell>
          <cell r="J1626" t="str">
            <v>SI</v>
          </cell>
          <cell r="K1626" t="str">
            <v>En ejecución</v>
          </cell>
          <cell r="L1626">
            <v>103954.97999999998</v>
          </cell>
          <cell r="M1626">
            <v>0</v>
          </cell>
          <cell r="N1626">
            <v>1</v>
          </cell>
        </row>
        <row r="1627">
          <cell r="E1627">
            <v>212199</v>
          </cell>
          <cell r="F1627" t="str">
            <v>MEJORAMIENTO DE LA TRANSITABILIDAD PEATONAL Y VEHICULAR EN LA CALLE 27 DE NOVIEMBRE DE LA ASOCIACION DE AGRICULTORES BELLAVISTA, DEL DISTRITO DE HUARO, PROVINCIA DE QUISPICANCHI - CUSCO</v>
          </cell>
          <cell r="G1627">
            <v>163431.22000000003</v>
          </cell>
          <cell r="H1627">
            <v>0.754536987866756</v>
          </cell>
          <cell r="I1627" t="str">
            <v>No</v>
          </cell>
          <cell r="J1627" t="str">
            <v>SI</v>
          </cell>
          <cell r="K1627" t="str">
            <v>En ejecución</v>
          </cell>
          <cell r="L1627">
            <v>163431.22000000003</v>
          </cell>
          <cell r="M1627">
            <v>0</v>
          </cell>
          <cell r="N1627">
            <v>1</v>
          </cell>
        </row>
        <row r="1628">
          <cell r="E1628">
            <v>321063</v>
          </cell>
          <cell r="F1628" t="str">
            <v>MEJORAMIENTO DE LOS SERVICIOS EDUCATIVOS DE NIVEL SECUNDARIO EN LA I.E. SAN ROLANDO EN EL CENTRO POBLADO DE COLINE DEL, DISTRITO DE MARCAPATA - QUISPICANCHI - CUSCO</v>
          </cell>
          <cell r="G1628">
            <v>299354.89999999997</v>
          </cell>
          <cell r="H1628">
            <v>0.5593742115918324</v>
          </cell>
          <cell r="I1628" t="str">
            <v>No</v>
          </cell>
          <cell r="J1628" t="str">
            <v>SI</v>
          </cell>
          <cell r="K1628" t="str">
            <v>En ejecución</v>
          </cell>
          <cell r="L1628">
            <v>299354.89999999997</v>
          </cell>
          <cell r="M1628">
            <v>0</v>
          </cell>
          <cell r="N1628">
            <v>1</v>
          </cell>
        </row>
        <row r="1629">
          <cell r="E1629">
            <v>326143</v>
          </cell>
          <cell r="F1629" t="str">
            <v>MEJORAMIENTO DEL SERVICIO  EDUCATIVO DEL NIVEL PRIMARIO EN LA I.E. 50795 DEL CENTRO POBLADO DE PALQQELLA DEL, DISTRITO DE MARCAPATA - QUISPICANCHI - CUSCO</v>
          </cell>
          <cell r="G1629">
            <v>102039.83000000002</v>
          </cell>
          <cell r="H1629">
            <v>0.618991566532277</v>
          </cell>
          <cell r="I1629" t="str">
            <v>No</v>
          </cell>
          <cell r="J1629" t="str">
            <v>SI</v>
          </cell>
          <cell r="K1629" t="str">
            <v>En ejecución</v>
          </cell>
          <cell r="L1629">
            <v>102039.83000000002</v>
          </cell>
          <cell r="M1629">
            <v>0</v>
          </cell>
          <cell r="N1629">
            <v>1</v>
          </cell>
        </row>
        <row r="1630">
          <cell r="E1630">
            <v>142778</v>
          </cell>
          <cell r="F1630" t="str">
            <v>MEJORAMIENTO GENETICO DE OVINOS EN OCONGATE, DISTRITO DE OCONGATE - QUISPICANCHI - CUSCO</v>
          </cell>
          <cell r="G1630">
            <v>89127.29999999999</v>
          </cell>
          <cell r="H1630">
            <v>0.7470116208437175</v>
          </cell>
          <cell r="I1630" t="str">
            <v>No</v>
          </cell>
          <cell r="J1630" t="str">
            <v>SI</v>
          </cell>
          <cell r="K1630" t="str">
            <v>En ejecución</v>
          </cell>
          <cell r="L1630">
            <v>89127.29999999999</v>
          </cell>
          <cell r="M1630">
            <v>0</v>
          </cell>
          <cell r="N1630">
            <v>1</v>
          </cell>
        </row>
        <row r="1631">
          <cell r="E1631">
            <v>182647</v>
          </cell>
          <cell r="F1631" t="str">
            <v>FORTALECIMIENTO DE LA GESTION DE PRODUCCION Y COMERCIALIZACION DE CARNE Y FIBRA DE ALPACA  EN LAS 13 COMUNIDADES CAMPESINAS ALTAS, DISTRITO DE OCONGATE - QUISPICANCHI - CUSCO</v>
          </cell>
          <cell r="G1631">
            <v>730048.3900000001</v>
          </cell>
          <cell r="H1631">
            <v>0.7309606715964646</v>
          </cell>
          <cell r="I1631" t="str">
            <v>No</v>
          </cell>
          <cell r="J1631" t="str">
            <v>SI</v>
          </cell>
          <cell r="K1631" t="str">
            <v>En ejecución</v>
          </cell>
          <cell r="L1631">
            <v>730048.3900000001</v>
          </cell>
          <cell r="M1631">
            <v>0</v>
          </cell>
          <cell r="N1631">
            <v>1</v>
          </cell>
        </row>
        <row r="1632">
          <cell r="E1632">
            <v>249320</v>
          </cell>
          <cell r="F1632" t="str">
            <v>MEJORAMIENTO DEL CAMINO  VECINAL TRAMOS  LLULLUCHA -PUENTE USHPACCACA -HUACATINCO Y PALCCA, DISTRITO DE OCONGATE - QUISPICANCHI - CUSCO</v>
          </cell>
          <cell r="G1632">
            <v>755566.98</v>
          </cell>
          <cell r="H1632">
            <v>0.7423759643755172</v>
          </cell>
          <cell r="I1632" t="str">
            <v>No</v>
          </cell>
          <cell r="J1632" t="str">
            <v>SI</v>
          </cell>
          <cell r="K1632" t="str">
            <v>En ejecución</v>
          </cell>
          <cell r="L1632">
            <v>755566.98</v>
          </cell>
          <cell r="M1632">
            <v>0</v>
          </cell>
          <cell r="N1632">
            <v>1</v>
          </cell>
        </row>
        <row r="1633">
          <cell r="E1633">
            <v>181847</v>
          </cell>
          <cell r="F1633" t="str">
            <v>MEJORAMIENTO DE LOS SERVICIOS EDUCATIVOS DEL NIVEL PRIMARIO DE LA I.E. N°50522 QUIQUIJANA, DISTRITO DE QUIQUIJANA - QUISPICANCHI - CUSCO</v>
          </cell>
          <cell r="G1633">
            <v>389763.82999999996</v>
          </cell>
          <cell r="H1633">
            <v>0.6262642186275654</v>
          </cell>
          <cell r="I1633" t="str">
            <v>No</v>
          </cell>
          <cell r="J1633" t="str">
            <v>SI</v>
          </cell>
          <cell r="K1633" t="str">
            <v>En ejecución</v>
          </cell>
          <cell r="L1633">
            <v>389763.82999999996</v>
          </cell>
          <cell r="M1633">
            <v>0</v>
          </cell>
          <cell r="N1633">
            <v>1</v>
          </cell>
        </row>
        <row r="1634">
          <cell r="E1634">
            <v>264599</v>
          </cell>
          <cell r="F1634" t="str">
            <v>CONSTRUCCION DE PISTAS Y VEREDAS DE LA CALLE URANCALLE EN LA COMUNIDAD CAMPESINA DE CCOLCCA, DISTRITO DE QUIQUIJANA - QUISPICANCHI - CUSCO</v>
          </cell>
          <cell r="G1634">
            <v>369148.3899999999</v>
          </cell>
          <cell r="H1634">
            <v>0.5715276602016539</v>
          </cell>
          <cell r="I1634" t="str">
            <v>No</v>
          </cell>
          <cell r="J1634" t="str">
            <v>SI</v>
          </cell>
          <cell r="K1634" t="str">
            <v>En ejecución</v>
          </cell>
          <cell r="L1634">
            <v>369148.3899999999</v>
          </cell>
          <cell r="M1634">
            <v>0</v>
          </cell>
          <cell r="N1634">
            <v>1</v>
          </cell>
        </row>
        <row r="1635">
          <cell r="E1635">
            <v>286360</v>
          </cell>
          <cell r="F1635" t="str">
            <v>MEJORAMIENTO DE LA OFERTA DEL SERVICIO EDUCATIVO DE NIVEL INICIAL EN LA I.E. 1165 DE LA COMUNIDAD CAMPESINA DE HAYUNI, DISTRITO DE QUIQUIJANA - QUISPICANCHI - CUSCO</v>
          </cell>
          <cell r="G1635">
            <v>114689.25</v>
          </cell>
          <cell r="H1635">
            <v>0.839198948388736</v>
          </cell>
          <cell r="I1635" t="str">
            <v>No</v>
          </cell>
          <cell r="J1635" t="str">
            <v>SI</v>
          </cell>
          <cell r="K1635" t="str">
            <v>En ejecución</v>
          </cell>
          <cell r="L1635">
            <v>114689.25</v>
          </cell>
          <cell r="M1635">
            <v>0</v>
          </cell>
          <cell r="N1635">
            <v>1</v>
          </cell>
        </row>
        <row r="1636">
          <cell r="E1636">
            <v>314063</v>
          </cell>
          <cell r="F1636" t="str">
            <v>MEJORAMIENTO DE LOS SERVICIOS DEL CEMENTERIO DE LA COMUNIDAD DE CCOLCCA, DISTRITO DE QUIQUIJANA - QUISPICANCHI - CUSCO</v>
          </cell>
          <cell r="G1636">
            <v>67818.46999999997</v>
          </cell>
          <cell r="H1636">
            <v>0.790722676943849</v>
          </cell>
          <cell r="I1636" t="str">
            <v>No</v>
          </cell>
          <cell r="J1636" t="str">
            <v>SI</v>
          </cell>
          <cell r="K1636" t="str">
            <v>En ejecución</v>
          </cell>
          <cell r="L1636">
            <v>67818.46999999997</v>
          </cell>
          <cell r="M1636">
            <v>0</v>
          </cell>
          <cell r="N1636">
            <v>1</v>
          </cell>
        </row>
        <row r="1637">
          <cell r="E1637">
            <v>211283</v>
          </cell>
          <cell r="F1637" t="str">
            <v>MEJORAMIENTO DE LA OPERATIVIDAD PARA LA PRESTACION DE SERVICIOS DE MANTENIMIENTO DE INFRAESTRUCTURA PUBLICA DE LA MUNICIPALIDAD DE QUISPICANCHI, PROVINCIA DE QUISPICANCHI - CUSCO</v>
          </cell>
          <cell r="G1637">
            <v>1489010.7699999996</v>
          </cell>
          <cell r="H1637">
            <v>0.7021978918615247</v>
          </cell>
          <cell r="I1637" t="str">
            <v>No</v>
          </cell>
          <cell r="J1637" t="str">
            <v>SI</v>
          </cell>
          <cell r="K1637" t="str">
            <v>En ejecución</v>
          </cell>
          <cell r="L1637">
            <v>1489010.7699999996</v>
          </cell>
          <cell r="M1637">
            <v>0</v>
          </cell>
          <cell r="N1637">
            <v>1</v>
          </cell>
        </row>
        <row r="1638">
          <cell r="E1638">
            <v>311856</v>
          </cell>
          <cell r="F1638" t="str">
            <v>MEJORAMIENTO DE LAS CONDICIONES PARA EL DESARROLLO DE LAS PRACTICAS DEPORTIVAS Y CULTURALES EN LA APV TUPAC AMARU, DEL DISTRITO DE URCOS, PROVINCIA DE QUISPICANCHI - CUSCO</v>
          </cell>
          <cell r="G1638">
            <v>244670.58999999997</v>
          </cell>
          <cell r="H1638">
            <v>0.7872271478685837</v>
          </cell>
          <cell r="I1638" t="str">
            <v>No</v>
          </cell>
          <cell r="J1638" t="str">
            <v>SI</v>
          </cell>
          <cell r="K1638" t="str">
            <v>En ejecución</v>
          </cell>
          <cell r="L1638">
            <v>244670.58999999997</v>
          </cell>
          <cell r="M1638">
            <v>0</v>
          </cell>
          <cell r="N1638">
            <v>1</v>
          </cell>
        </row>
        <row r="1639">
          <cell r="E1639">
            <v>321447</v>
          </cell>
          <cell r="F1639" t="str">
            <v>MEJORAMIENTO DE LA TRANSITABILIDAD VEHICULAR Y PEATONAL DE LA CALLE TORIBIA FLORES DE CUTIPA DE LA APV. TUPAC AMARU EN EL DISTRITO DE URCOS, PROVINCIA DE QUISPICANCHI - CUSCO</v>
          </cell>
          <cell r="G1639">
            <v>112159.41999999998</v>
          </cell>
          <cell r="H1639">
            <v>0.7709773461609553</v>
          </cell>
          <cell r="I1639" t="str">
            <v>No</v>
          </cell>
          <cell r="J1639" t="str">
            <v>SI</v>
          </cell>
          <cell r="K1639" t="str">
            <v>En ejecución</v>
          </cell>
          <cell r="L1639">
            <v>112159.41999999998</v>
          </cell>
          <cell r="M1639">
            <v>0</v>
          </cell>
          <cell r="N1639">
            <v>1</v>
          </cell>
        </row>
        <row r="1640">
          <cell r="E1640">
            <v>322267</v>
          </cell>
          <cell r="F1640" t="str">
            <v>MEJORAMIENTO DE LOS SERVICIOS DEL CENTRO DE EDUCACION TECNICO PRODUCTIVO, SEÑOR DE CCOYLLORITTY DEL DISTRITO DE URCOS, PROVINCIA DE QUISPICANCHI - CUSCO</v>
          </cell>
          <cell r="G1640">
            <v>86049.48000000001</v>
          </cell>
          <cell r="H1640">
            <v>0.7131664877765851</v>
          </cell>
          <cell r="I1640" t="str">
            <v>No</v>
          </cell>
          <cell r="J1640" t="str">
            <v>SI</v>
          </cell>
          <cell r="K1640" t="str">
            <v>En ejecución</v>
          </cell>
          <cell r="L1640">
            <v>86049.48000000001</v>
          </cell>
          <cell r="M1640">
            <v>0</v>
          </cell>
          <cell r="N1640">
            <v>1</v>
          </cell>
        </row>
        <row r="1641">
          <cell r="E1641">
            <v>186374</v>
          </cell>
          <cell r="F1641" t="str">
            <v>AMPLIACION Y MEJORAMIENTO DEL SERVICIO DE SERENAZGO EN EL DISTRITO DE CHINCHERO - URUBAMBA - CUSCO</v>
          </cell>
          <cell r="G1641">
            <v>305507.41000000003</v>
          </cell>
          <cell r="H1641">
            <v>0.5350519160780116</v>
          </cell>
          <cell r="I1641" t="str">
            <v>No</v>
          </cell>
          <cell r="J1641" t="str">
            <v>SI</v>
          </cell>
          <cell r="K1641" t="str">
            <v>En ejecución</v>
          </cell>
          <cell r="L1641">
            <v>305507.41000000003</v>
          </cell>
          <cell r="M1641">
            <v>0</v>
          </cell>
          <cell r="N1641">
            <v>1</v>
          </cell>
        </row>
        <row r="1642">
          <cell r="E1642">
            <v>193689</v>
          </cell>
          <cell r="F1642" t="str">
            <v>MEJORAMIENTO GENETICO DE VACUNOS DE PRODUCCION LECHERA ., DISTRITO DE CHINCHERO - URUBAMBA - CUSCO</v>
          </cell>
          <cell r="G1642">
            <v>460168.31000000006</v>
          </cell>
          <cell r="H1642">
            <v>0.7073269901640595</v>
          </cell>
          <cell r="I1642" t="str">
            <v>No</v>
          </cell>
          <cell r="J1642" t="str">
            <v>SI</v>
          </cell>
          <cell r="K1642" t="str">
            <v>En ejecución</v>
          </cell>
          <cell r="L1642">
            <v>460168.31000000006</v>
          </cell>
          <cell r="M1642">
            <v>0</v>
          </cell>
          <cell r="N1642">
            <v>1</v>
          </cell>
        </row>
        <row r="1643">
          <cell r="E1643">
            <v>202413</v>
          </cell>
          <cell r="F1643" t="str">
            <v>MEJORAMIENTO Y AMPLIACION DEL SISTEMA DE SANEAMIENTO  EN LOS SECTORES DE HUITAPUGIO, ALLPACHACA, CCAMU, TAMBOCANCHA Y NUEVA VICTORIA DE LA COMUNIDAD DE AYLLOPONGO, DISTRITO DE CHINCHERO - URUBAMBA - CUSCO</v>
          </cell>
          <cell r="G1643">
            <v>824803.8300000001</v>
          </cell>
          <cell r="H1643">
            <v>0.807445739392811</v>
          </cell>
          <cell r="I1643" t="str">
            <v>No</v>
          </cell>
          <cell r="J1643" t="str">
            <v>SI</v>
          </cell>
          <cell r="K1643" t="str">
            <v>En ejecución</v>
          </cell>
          <cell r="L1643">
            <v>824803.8300000001</v>
          </cell>
          <cell r="M1643">
            <v>0</v>
          </cell>
          <cell r="N1643">
            <v>1</v>
          </cell>
        </row>
        <row r="1644">
          <cell r="E1644">
            <v>56134</v>
          </cell>
          <cell r="F1644" t="str">
            <v>CONSTRUCCION DE TROCHA CARROZABLE DE ANCHIHUAY - ALTO PACHIRI, DISTRITO DE QUELLOUNO - LA CONVENCION - CUSCO</v>
          </cell>
          <cell r="G1644">
            <v>1176145.9100000001</v>
          </cell>
          <cell r="H1644">
            <v>0.7065065477540137</v>
          </cell>
          <cell r="I1644" t="str">
            <v>No</v>
          </cell>
          <cell r="J1644" t="str">
            <v>SI</v>
          </cell>
          <cell r="K1644" t="str">
            <v>En ejecucion por AD</v>
          </cell>
          <cell r="L1644">
            <v>1176145.9100000001</v>
          </cell>
          <cell r="M1644">
            <v>0</v>
          </cell>
          <cell r="N1644">
            <v>1</v>
          </cell>
        </row>
        <row r="1645">
          <cell r="E1645">
            <v>106048</v>
          </cell>
          <cell r="F1645" t="str">
            <v>MEJORAMIENTO Y DESARROLLO DE CAPACIDADES COMPETITIVAS PARA EL INCREMENTO DE LA PRODUCCION DE  LOS SUBPRODUCTOS DE CITRICOS Y PAPAYAS Y DEL SISTEMA ORGANIZACIONAL EN LA ZONAL ECHARATI, DISTRITO DE ECHARATE - LA CONVENCION - CUSCO</v>
          </cell>
          <cell r="G1645">
            <v>242457.93999999994</v>
          </cell>
          <cell r="H1645">
            <v>0.8832257138642632</v>
          </cell>
          <cell r="I1645" t="str">
            <v>No</v>
          </cell>
          <cell r="J1645" t="str">
            <v>SI</v>
          </cell>
          <cell r="K1645" t="str">
            <v>En ejecucion por AD,por concluir.</v>
          </cell>
          <cell r="L1645">
            <v>242457.93999999994</v>
          </cell>
          <cell r="M1645">
            <v>0</v>
          </cell>
          <cell r="N1645">
            <v>0</v>
          </cell>
        </row>
        <row r="1646">
          <cell r="E1646">
            <v>112078</v>
          </cell>
          <cell r="F1646" t="str">
            <v>INSTALACION DEL SISTEMA DE SANEAMIENTO BASICO INTEGRAL DE LA COMUNIDAD DE AGUAS CALIENTES, ZONAL KEPASHIATO, DISTRITO DE ECHARATE - LA CONVENCION - CUSCO</v>
          </cell>
          <cell r="G1646">
            <v>438661.5</v>
          </cell>
          <cell r="H1646">
            <v>0.8559024450866219</v>
          </cell>
          <cell r="I1646" t="str">
            <v>No</v>
          </cell>
          <cell r="J1646" t="str">
            <v>SI</v>
          </cell>
          <cell r="K1646" t="str">
            <v>En ejecucion por AD,por concluir,AF 70%.</v>
          </cell>
          <cell r="L1646">
            <v>438661.5</v>
          </cell>
          <cell r="M1646">
            <v>0</v>
          </cell>
          <cell r="N1646">
            <v>0</v>
          </cell>
        </row>
        <row r="1647">
          <cell r="E1647">
            <v>117372</v>
          </cell>
          <cell r="F1647" t="str">
            <v>ACONDICIONAMIENTO DE LA OFERTA TURISTICA DE LOS SECTORES LA CALZADA, TORONTOYPATA, ILLAPANI Y CENTRO POBLADO DE ECHARATE</v>
          </cell>
          <cell r="G1647">
            <v>231813.64000000013</v>
          </cell>
          <cell r="H1647">
            <v>0.8453245555446105</v>
          </cell>
          <cell r="I1647" t="str">
            <v>No</v>
          </cell>
          <cell r="J1647" t="str">
            <v>SI</v>
          </cell>
          <cell r="K1647" t="str">
            <v>En ejecucion por AD,por concluir.</v>
          </cell>
          <cell r="L1647">
            <v>231813.64000000013</v>
          </cell>
          <cell r="M1647">
            <v>0</v>
          </cell>
          <cell r="N1647">
            <v>0</v>
          </cell>
        </row>
        <row r="1648">
          <cell r="E1648">
            <v>121465</v>
          </cell>
          <cell r="F1648" t="str">
            <v>MEJORAMIENTO INTEGRAL DE LA GESTIÓN DE RESIDUOS SÓLIDOS DEL CENTRO POBLADO DE PALMA REAL, DISTRITO DE ECHARATE - LA CONVENCION - CUSCO</v>
          </cell>
          <cell r="G1648">
            <v>153197.86999999965</v>
          </cell>
          <cell r="H1648">
            <v>0.7779741850342802</v>
          </cell>
          <cell r="I1648" t="str">
            <v>No</v>
          </cell>
          <cell r="J1648" t="str">
            <v>SI</v>
          </cell>
          <cell r="K1648" t="str">
            <v>En ejecucion por AD,por concluir.</v>
          </cell>
          <cell r="L1648">
            <v>153197.86999999965</v>
          </cell>
          <cell r="M1648">
            <v>0</v>
          </cell>
          <cell r="N1648">
            <v>0</v>
          </cell>
        </row>
        <row r="1649">
          <cell r="E1649">
            <v>121638</v>
          </cell>
          <cell r="F1649" t="str">
            <v>MEJORAMIENTO DE LA CAPACIDAD PRODUCTIVA DE AVES DE CORRAL CRIOLLO CON APTITUD COMERCIAL EN EL AMBITO ZONAL DE PALMA REAL, DISTRITO DE ECHARATE - LA CONVENCION - CUSCO</v>
          </cell>
          <cell r="G1649">
            <v>1007680.04</v>
          </cell>
          <cell r="H1649">
            <v>0.8333192706949555</v>
          </cell>
          <cell r="I1649" t="str">
            <v>No</v>
          </cell>
          <cell r="J1649" t="str">
            <v>SI</v>
          </cell>
          <cell r="K1649" t="str">
            <v>En ejecucion por AD</v>
          </cell>
          <cell r="L1649">
            <v>1007680.04</v>
          </cell>
          <cell r="M1649">
            <v>0</v>
          </cell>
          <cell r="N1649">
            <v>1</v>
          </cell>
        </row>
        <row r="1650">
          <cell r="E1650">
            <v>131881</v>
          </cell>
          <cell r="F1650" t="str">
            <v>CONSTRUCCION DE LA TROCHA CARROZABLE QUINTARENA-VAQUERIA, DISTRITO DE QUELLOUNO - LA CONVENCION - CUSCO</v>
          </cell>
          <cell r="G1650">
            <v>760191.0899999999</v>
          </cell>
          <cell r="H1650">
            <v>0.7609627946618135</v>
          </cell>
          <cell r="I1650" t="str">
            <v>No</v>
          </cell>
          <cell r="J1650" t="str">
            <v>SI</v>
          </cell>
          <cell r="K1650" t="str">
            <v>En ejecucion por AD,por concluir.</v>
          </cell>
          <cell r="L1650">
            <v>760191.0899999999</v>
          </cell>
          <cell r="M1650">
            <v>0</v>
          </cell>
          <cell r="N1650">
            <v>0</v>
          </cell>
        </row>
        <row r="1651">
          <cell r="E1651">
            <v>136834</v>
          </cell>
          <cell r="F1651" t="str">
            <v>MEJORAMIENTO DE LA CAPACIDAD TECNICO PRODUCTIVA DE CUY EN EL AMBITO DE LA ZONAL ECHARATI, DISTRITO DE ECHARATE - LA CONVENCION - CUSCO</v>
          </cell>
          <cell r="G1651">
            <v>1013376.6699999999</v>
          </cell>
          <cell r="H1651">
            <v>0.7112999610592318</v>
          </cell>
          <cell r="I1651" t="str">
            <v>No</v>
          </cell>
          <cell r="J1651" t="str">
            <v>SI</v>
          </cell>
          <cell r="K1651" t="str">
            <v>En ejecucion por AD,por concluir.</v>
          </cell>
          <cell r="L1651">
            <v>1013376.6699999999</v>
          </cell>
          <cell r="M1651">
            <v>0</v>
          </cell>
          <cell r="N1651">
            <v>0</v>
          </cell>
        </row>
        <row r="1652">
          <cell r="E1652">
            <v>193862</v>
          </cell>
          <cell r="F1652" t="str">
            <v>MEJORAMIENTO DE LA PRODUCCIÓN DE CACAO MEDIANTE INNOVACIÓN TECNOLÓGICA  EN LA CUENCA LACCO YAVERO, DISTRITO DE QUELLOUNO - LA CONVENCION - CUSCO</v>
          </cell>
          <cell r="G1652">
            <v>1509302.8399999999</v>
          </cell>
          <cell r="H1652">
            <v>0.8276746194297667</v>
          </cell>
          <cell r="I1652" t="str">
            <v>No</v>
          </cell>
          <cell r="J1652" t="str">
            <v>SI</v>
          </cell>
          <cell r="K1652" t="str">
            <v>En ejecucion por AD</v>
          </cell>
          <cell r="L1652">
            <v>1509302.8399999999</v>
          </cell>
          <cell r="M1652">
            <v>0</v>
          </cell>
          <cell r="N1652">
            <v>1</v>
          </cell>
        </row>
        <row r="1653">
          <cell r="E1653">
            <v>200311</v>
          </cell>
          <cell r="F1653" t="str">
            <v>MEJORAMIENTO DE LA PRODUCCION APICOLA EN LAS COMUNIDADES DE LA ZONAL IVOCHOTE, DISTRITO DE ECHARATE - LA CONVENCION - CUSCO</v>
          </cell>
          <cell r="G1653">
            <v>413810.6000000001</v>
          </cell>
          <cell r="H1653">
            <v>0.8160980758591915</v>
          </cell>
          <cell r="I1653" t="str">
            <v>No</v>
          </cell>
          <cell r="J1653" t="str">
            <v>SI</v>
          </cell>
          <cell r="K1653" t="str">
            <v>En ejecucion por AD,por concluir.</v>
          </cell>
          <cell r="L1653">
            <v>413810.6000000001</v>
          </cell>
          <cell r="M1653">
            <v>0</v>
          </cell>
          <cell r="N1653">
            <v>0</v>
          </cell>
        </row>
        <row r="1654">
          <cell r="E1654">
            <v>201944</v>
          </cell>
          <cell r="F1654" t="str">
            <v>MEJORAMIENTO DE LOS SERVICIOS DEPORTIVOS Y CULTURALES EN EL CENTRO POBLADO DE IVOCHOTE, DISTRITO DE ECHARATE - LA CONVENCION - CUSCO</v>
          </cell>
          <cell r="G1654">
            <v>196881.81000000006</v>
          </cell>
          <cell r="H1654">
            <v>0.8624104298420647</v>
          </cell>
          <cell r="I1654" t="str">
            <v>No</v>
          </cell>
          <cell r="J1654" t="str">
            <v>SI</v>
          </cell>
          <cell r="K1654" t="str">
            <v>En ejecucion por AD,por concluir.</v>
          </cell>
          <cell r="L1654">
            <v>196881.81000000006</v>
          </cell>
          <cell r="M1654">
            <v>0</v>
          </cell>
          <cell r="N1654">
            <v>0</v>
          </cell>
        </row>
        <row r="1655">
          <cell r="E1655">
            <v>204530</v>
          </cell>
          <cell r="F1655" t="str">
            <v>MEJORAMIENTO DE LOS SERVICIOS DE  ZONIFICACION ECOLOGICA Y ECONOMICA PARA EL ORDENAMIENTO TERRITORIAL  DEL AMBITO DISTRITAL DE QUELLOUNO, DISTRITO DE QUELLOUNO - LA CONVENCION - CUSCO</v>
          </cell>
          <cell r="G1655">
            <v>742306.3599999994</v>
          </cell>
          <cell r="H1655">
            <v>0.8481385076459435</v>
          </cell>
          <cell r="I1655" t="str">
            <v>No</v>
          </cell>
          <cell r="J1655" t="str">
            <v>SI</v>
          </cell>
          <cell r="K1655" t="str">
            <v>En ejecucion por AD</v>
          </cell>
          <cell r="L1655">
            <v>742306.3599999994</v>
          </cell>
          <cell r="M1655">
            <v>0</v>
          </cell>
          <cell r="N1655">
            <v>1</v>
          </cell>
        </row>
        <row r="1656">
          <cell r="E1656">
            <v>207446</v>
          </cell>
          <cell r="F1656" t="str">
            <v>INSTALACION DEL SISTEMA DE RIEGO EN LA MICROCUENCA SAHUAYACO MARGEN DERECHA CHAHUARES, DISTRITO DE ECHARATE - LA CONVENCION - CUSCO</v>
          </cell>
          <cell r="G1656">
            <v>5015483.230000004</v>
          </cell>
          <cell r="H1656">
            <v>0.8038990962750557</v>
          </cell>
          <cell r="I1656" t="str">
            <v>No</v>
          </cell>
          <cell r="J1656" t="str">
            <v>SI</v>
          </cell>
          <cell r="K1656" t="str">
            <v>En Ejecucion por AD,con avance fisico del 55%, se completo  tendido de tuberias.</v>
          </cell>
          <cell r="L1656">
            <v>5015483.230000004</v>
          </cell>
          <cell r="M1656">
            <v>0</v>
          </cell>
          <cell r="N1656">
            <v>1</v>
          </cell>
        </row>
        <row r="1657">
          <cell r="E1657">
            <v>207774</v>
          </cell>
          <cell r="F1657" t="str">
            <v>MEJORAMIENTO Y RECUPERACION DE LA COBERTURA VEGETAL PARA LA CONSERVACION DEL MEDIO AMBIENTE EN LA MICROCUENCA CCOCHAPAMPA, DISTRITO DE ECHARATE - LA CONVENCION - CUSCO</v>
          </cell>
          <cell r="G1657">
            <v>686333.8300000001</v>
          </cell>
          <cell r="H1657">
            <v>0.7971630731815483</v>
          </cell>
          <cell r="I1657" t="str">
            <v>No</v>
          </cell>
          <cell r="J1657" t="str">
            <v>SI</v>
          </cell>
          <cell r="K1657" t="str">
            <v>En ejecucion por AD</v>
          </cell>
          <cell r="L1657">
            <v>686333.8300000001</v>
          </cell>
          <cell r="M1657">
            <v>0</v>
          </cell>
          <cell r="N1657">
            <v>1</v>
          </cell>
        </row>
        <row r="1658">
          <cell r="E1658">
            <v>209096</v>
          </cell>
          <cell r="F1658" t="str">
            <v>MEJORAMIENTO DE CAPACIDADES DE LOS SERVICIOS DE SALUD PARA LA PREVENCION DEL EMBARAZO E ITS EN ADOLESCENTES DE LAS MICROREDES DE ECHARATI Y PALMA REAL DEL, DISTRITO DE ECHARATE - LA CONVENCION - CUSCO</v>
          </cell>
          <cell r="G1658">
            <v>466455.48</v>
          </cell>
          <cell r="H1658">
            <v>0.7743539044996738</v>
          </cell>
          <cell r="I1658" t="str">
            <v>No</v>
          </cell>
          <cell r="J1658" t="str">
            <v>SI</v>
          </cell>
          <cell r="K1658" t="str">
            <v>En ejecucion por AD,por concluir.</v>
          </cell>
          <cell r="L1658">
            <v>466455.48</v>
          </cell>
          <cell r="M1658">
            <v>0</v>
          </cell>
          <cell r="N1658">
            <v>0</v>
          </cell>
        </row>
        <row r="1659">
          <cell r="E1659">
            <v>209186</v>
          </cell>
          <cell r="F1659" t="str">
            <v>RECUPERACION DE AREAS DEFORESTADAS EN  LAS MICROCUENCAS  ROSALINAS, ALTO PALMA REAL E ICHIQUIATO ALTO DE LA ZONAL PALMA REAL, DISTRITO DE ECHARATE - LA CONVENCION - CUSCO</v>
          </cell>
          <cell r="G1659">
            <v>1130730.7000000002</v>
          </cell>
          <cell r="H1659">
            <v>0.8384243280200311</v>
          </cell>
          <cell r="I1659" t="str">
            <v>No</v>
          </cell>
          <cell r="J1659" t="str">
            <v>SI</v>
          </cell>
          <cell r="K1659" t="str">
            <v>En ejecucion por AD</v>
          </cell>
          <cell r="L1659">
            <v>1130730.7000000002</v>
          </cell>
          <cell r="M1659">
            <v>0</v>
          </cell>
          <cell r="N1659">
            <v>1</v>
          </cell>
        </row>
        <row r="1660">
          <cell r="E1660">
            <v>212697</v>
          </cell>
          <cell r="F1660" t="str">
            <v>INSTALACION DE DEFENSA RIBEREÑA EN EL CENTRO POBLADO DE IVOCHOTE, DISTRITO DE ECHARATE - LA CONVENCION - CUSCO</v>
          </cell>
          <cell r="G1660">
            <v>1640330.6600000001</v>
          </cell>
          <cell r="H1660">
            <v>0.5097538899227831</v>
          </cell>
          <cell r="I1660" t="str">
            <v>No</v>
          </cell>
          <cell r="J1660" t="str">
            <v>SI</v>
          </cell>
          <cell r="K1660" t="str">
            <v>En ejecucion por AD</v>
          </cell>
          <cell r="L1660">
            <v>1640330.6600000001</v>
          </cell>
          <cell r="M1660">
            <v>0</v>
          </cell>
          <cell r="N1660">
            <v>1</v>
          </cell>
        </row>
        <row r="1661">
          <cell r="E1661">
            <v>212740</v>
          </cell>
          <cell r="F1661" t="str">
            <v>MEJORAMIENTO DEL SERVICIO DE ATENCIÓN DE EMERGENCIAS DE LA COMPAÑÍA DE BOMBEROS N 95 TNTE. CARLOS VIDAL BERGEOT ECHARATI, DISTRITO DE ECHARATE - LA CONVENCION - CUSCO</v>
          </cell>
          <cell r="G1661">
            <v>186220.34999999986</v>
          </cell>
          <cell r="H1661">
            <v>0.5107704648109889</v>
          </cell>
          <cell r="I1661" t="str">
            <v>No</v>
          </cell>
          <cell r="J1661" t="str">
            <v>SI</v>
          </cell>
          <cell r="K1661" t="str">
            <v>En ejecucion por AD,por concluir.</v>
          </cell>
          <cell r="L1661">
            <v>186220.34999999986</v>
          </cell>
          <cell r="M1661">
            <v>0</v>
          </cell>
          <cell r="N1661">
            <v>0</v>
          </cell>
        </row>
        <row r="1662">
          <cell r="E1662">
            <v>213167</v>
          </cell>
          <cell r="F1662" t="str">
            <v>MEJORAMIENTO DE LA CAPACIDAD OPERATIVA EN SANIDAD AGRARIA E INOCUIDAD ALIMENTARIA DE LA GERENCIA DE DESARROLLO ECONÓMICO DE LA MUNICIPALIDAD DISTRITAL DE ECHARATE, DISTRITO DE ECHARATE - LA CONVENCION - CUSCO</v>
          </cell>
          <cell r="G1662">
            <v>207011.29000000004</v>
          </cell>
          <cell r="H1662">
            <v>0.8758067500825327</v>
          </cell>
          <cell r="I1662" t="str">
            <v>No</v>
          </cell>
          <cell r="J1662" t="str">
            <v>SI</v>
          </cell>
          <cell r="K1662" t="str">
            <v>En ejecucion por AD,por concluir.</v>
          </cell>
          <cell r="L1662">
            <v>207011.29000000004</v>
          </cell>
          <cell r="M1662">
            <v>0</v>
          </cell>
          <cell r="N1662">
            <v>0</v>
          </cell>
        </row>
        <row r="1663">
          <cell r="E1663">
            <v>213474</v>
          </cell>
          <cell r="F1663" t="str">
            <v>INSTALACION Y AMPLIACION DEL SERVICIO DE ENERGIA ELECTRICA MEDIANTE EL SISTEMA CONVENCIONAL EN EL SECTOR DEL BAJO URUBAMBA (SER), DISTRITO DE ECHARATE - LA CONVENCION - CUSCO</v>
          </cell>
          <cell r="G1663">
            <v>2028198.2400000002</v>
          </cell>
          <cell r="H1663">
            <v>0.7985648612870269</v>
          </cell>
          <cell r="I1663" t="str">
            <v>No</v>
          </cell>
          <cell r="J1663" t="str">
            <v>SI</v>
          </cell>
          <cell r="K1663" t="str">
            <v>En ejecucion por AD</v>
          </cell>
          <cell r="L1663">
            <v>2028198.2400000002</v>
          </cell>
          <cell r="M1663">
            <v>0</v>
          </cell>
          <cell r="N1663">
            <v>1</v>
          </cell>
        </row>
        <row r="1664">
          <cell r="E1664">
            <v>214271</v>
          </cell>
          <cell r="F1664" t="str">
            <v>MEJORAMIENTO Y AMPLIACION DE SANEAMIENTO BASICO INTEGRAL EN LA COMUNIDAD DE CHINGURIATO, DISTRITO DE ECHARATE - LA CONVENCION - CUSCO</v>
          </cell>
          <cell r="G1664">
            <v>61105.45999999996</v>
          </cell>
          <cell r="H1664">
            <v>0.7404282137308708</v>
          </cell>
          <cell r="I1664" t="str">
            <v>No</v>
          </cell>
          <cell r="J1664" t="str">
            <v>SI</v>
          </cell>
          <cell r="K1664" t="str">
            <v>En ejecucion por AD,por concluir.</v>
          </cell>
          <cell r="L1664">
            <v>61105.45999999996</v>
          </cell>
          <cell r="M1664">
            <v>0</v>
          </cell>
          <cell r="N1664">
            <v>0</v>
          </cell>
        </row>
        <row r="1665">
          <cell r="E1665">
            <v>214586</v>
          </cell>
          <cell r="F1665" t="str">
            <v>MEJORAMIENTO Y AMPLIACIÓN DEL SERVICIO DE SALUD DEL PUESTO DE SALUD DE QUESQUENTO, DISTRITO DE QUELLOUNO - LA CONVENCION - CUSCO</v>
          </cell>
          <cell r="G1665">
            <v>429367.3500000001</v>
          </cell>
          <cell r="H1665">
            <v>0.8964620502255742</v>
          </cell>
          <cell r="I1665" t="str">
            <v>No</v>
          </cell>
          <cell r="J1665" t="str">
            <v>SI</v>
          </cell>
          <cell r="K1665" t="str">
            <v>En ejecucion por AD</v>
          </cell>
          <cell r="L1665">
            <v>429367.3500000001</v>
          </cell>
          <cell r="M1665">
            <v>0</v>
          </cell>
          <cell r="N1665">
            <v>1</v>
          </cell>
        </row>
        <row r="1666">
          <cell r="E1666">
            <v>215267</v>
          </cell>
          <cell r="F1666" t="str">
            <v>MEJORAMIENTO DE CAPACIDADES DE LOS SERVICIOS DE SALUD PARA LA PREVENCION DEL EMBARAZO E ITS EN ADOLESCENTES EN LA MICRO RED KITENI DEL, DISTRITO DE ECHARATE - LA CONVENCION - CUSCO</v>
          </cell>
          <cell r="G1666">
            <v>4575.239999999758</v>
          </cell>
          <cell r="H1666">
            <v>0.7269682069762011</v>
          </cell>
          <cell r="I1666" t="str">
            <v>No</v>
          </cell>
          <cell r="J1666" t="str">
            <v>SI</v>
          </cell>
          <cell r="K1666" t="str">
            <v>En ejecucion por AD,por concluir.</v>
          </cell>
          <cell r="L1666">
            <v>4575.239999999758</v>
          </cell>
          <cell r="M1666">
            <v>0</v>
          </cell>
          <cell r="N1666">
            <v>0</v>
          </cell>
        </row>
        <row r="1667">
          <cell r="E1667">
            <v>215663</v>
          </cell>
          <cell r="F1667" t="str">
            <v>MEJORAMIENTO E IMPLEMENTACION DE LOS SERVICIOS DEPORTIVOS, CULTURALES Y ARTISTICOS EN EL CENTRO POBLADO DE KITENI DEL, DISTRITO DE ECHARATE - LA CONVENCION - CUSCO</v>
          </cell>
          <cell r="G1667">
            <v>176202.41999999993</v>
          </cell>
          <cell r="H1667">
            <v>0.8909716881185381</v>
          </cell>
          <cell r="I1667" t="str">
            <v>No</v>
          </cell>
          <cell r="J1667" t="str">
            <v>SI</v>
          </cell>
          <cell r="K1667" t="str">
            <v>En ejecucion por AD</v>
          </cell>
          <cell r="L1667">
            <v>176202.41999999993</v>
          </cell>
          <cell r="M1667">
            <v>0</v>
          </cell>
          <cell r="N1667">
            <v>1</v>
          </cell>
        </row>
        <row r="1668">
          <cell r="E1668">
            <v>218672</v>
          </cell>
          <cell r="F1668" t="str">
            <v>MEJORAMIENTO DEL SERVICIO EDUCATIVO PARA EL LOGRO DEL APRENDIZAJE EN EL AREA DE MATEMATICA EN EL NIVEL PRIMARIO DE LAS II. EES. DEL CENTRO POBLADO DE KITENI, DISTRITO DE ECHARATE - LA CONVENCION - CUSCO</v>
          </cell>
          <cell r="G1668">
            <v>233428.53000000003</v>
          </cell>
          <cell r="H1668">
            <v>0.8278169346795606</v>
          </cell>
          <cell r="I1668" t="str">
            <v>No</v>
          </cell>
          <cell r="J1668" t="str">
            <v>SI</v>
          </cell>
          <cell r="K1668" t="str">
            <v>En ejecucion por AD,por concluir.</v>
          </cell>
          <cell r="L1668">
            <v>233428.53000000003</v>
          </cell>
          <cell r="M1668">
            <v>0</v>
          </cell>
          <cell r="N1668">
            <v>0</v>
          </cell>
        </row>
        <row r="1669">
          <cell r="E1669">
            <v>219965</v>
          </cell>
          <cell r="F1669" t="str">
            <v>MEJORAMIENTO DE LA PRESTACION DEL SERVICIO EDUCATIVO EN EL AREA DE MATEMATICA DE LAS INSTITUCIONES EDUCATIVAS PRIMARIAS DE LA ZONAL IVOCHOTE, DISTRITO DE ECHARATE - LA CONVENCION - CUSCO</v>
          </cell>
          <cell r="G1669">
            <v>161383.13000000012</v>
          </cell>
          <cell r="H1669">
            <v>0.8848956262940877</v>
          </cell>
          <cell r="I1669" t="str">
            <v>No</v>
          </cell>
          <cell r="J1669" t="str">
            <v>SI</v>
          </cell>
          <cell r="K1669" t="str">
            <v>En ejecucion por AD,por concluir.</v>
          </cell>
          <cell r="L1669">
            <v>161383.13000000012</v>
          </cell>
          <cell r="M1669">
            <v>0</v>
          </cell>
          <cell r="N1669">
            <v>0</v>
          </cell>
        </row>
        <row r="1670">
          <cell r="E1670">
            <v>222348</v>
          </cell>
          <cell r="F1670" t="str">
            <v>MEJORAMIENTO Y AMPLIACION DE LOS SERVICIOS EDUCATIVOS DE PRIMARIA DE LA I.E. N  501140 ALTO POSTAKIATO, COMUNIDAD DE ALTO POSTAKIATO, DISTRITO DE ECHARATE - LA CONVENCION - CUSCO</v>
          </cell>
          <cell r="G1670">
            <v>434939.4499999997</v>
          </cell>
          <cell r="H1670">
            <v>0.7158007547733053</v>
          </cell>
          <cell r="I1670" t="str">
            <v>No</v>
          </cell>
          <cell r="J1670" t="str">
            <v>SI</v>
          </cell>
          <cell r="K1670" t="str">
            <v>En ejecucion por AD,necesita Registro en fase de inversion </v>
          </cell>
          <cell r="L1670">
            <v>434939.4499999997</v>
          </cell>
          <cell r="M1670">
            <v>0</v>
          </cell>
          <cell r="N1670">
            <v>1</v>
          </cell>
        </row>
        <row r="1671">
          <cell r="E1671">
            <v>222659</v>
          </cell>
          <cell r="F1671" t="str">
            <v>CREACION DE LA TROCHA CARROZABLE SAN MARTIN - YAVERO, C.P.M. IVOCHOTE, DISTRITO DE ECHARATE - LA CONVENCION - CUSCO</v>
          </cell>
          <cell r="G1671">
            <v>801210.8300000001</v>
          </cell>
          <cell r="H1671">
            <v>0.7217734674956726</v>
          </cell>
          <cell r="I1671" t="str">
            <v>No</v>
          </cell>
          <cell r="J1671" t="str">
            <v>SI</v>
          </cell>
          <cell r="K1671" t="str">
            <v>En ejecucion por AD,necesita Registro en fase de inversion </v>
          </cell>
          <cell r="L1671">
            <v>801210.8300000001</v>
          </cell>
          <cell r="M1671">
            <v>0</v>
          </cell>
          <cell r="N1671">
            <v>1</v>
          </cell>
        </row>
        <row r="1672">
          <cell r="E1672">
            <v>222776</v>
          </cell>
          <cell r="F1672" t="str">
            <v>CREACION DEL CAMINO VECINAL SECTOR PLATANAL - SECTOR ALTO COCHAYOC, DISTRITO DE QUELLOUNO - LA CONVENCION - CUSCO</v>
          </cell>
          <cell r="G1672">
            <v>413185.06000000006</v>
          </cell>
          <cell r="H1672">
            <v>0.8877416478287515</v>
          </cell>
          <cell r="I1672" t="str">
            <v>No</v>
          </cell>
          <cell r="J1672" t="str">
            <v>SI</v>
          </cell>
          <cell r="K1672" t="str">
            <v>En ejecucion por AD,necesita Registro en fase de inversion </v>
          </cell>
          <cell r="L1672">
            <v>413185.06000000006</v>
          </cell>
          <cell r="M1672">
            <v>0</v>
          </cell>
          <cell r="N1672">
            <v>1</v>
          </cell>
        </row>
        <row r="1673">
          <cell r="E1673">
            <v>227008</v>
          </cell>
          <cell r="F1673" t="str">
            <v>RECUPERACION Y CONSERVACION DE ESPECIES DE PLANTAS NATIVAS EN TRES COMUNIDADES NATIVAS DEL ALTO URUBAMBA, DISTRITO DE ECHARATE - LA CONVENCION - CUSCO</v>
          </cell>
          <cell r="G1673">
            <v>390474.13000000035</v>
          </cell>
          <cell r="H1673">
            <v>0.7335745551179623</v>
          </cell>
          <cell r="I1673" t="str">
            <v>No</v>
          </cell>
          <cell r="J1673" t="str">
            <v>SI</v>
          </cell>
          <cell r="K1673" t="str">
            <v>En ejecucion por AD,por concluir.</v>
          </cell>
          <cell r="L1673">
            <v>390474.13000000035</v>
          </cell>
          <cell r="M1673">
            <v>0</v>
          </cell>
          <cell r="N1673">
            <v>0</v>
          </cell>
        </row>
        <row r="1674">
          <cell r="E1674">
            <v>227269</v>
          </cell>
          <cell r="F1674" t="str">
            <v>MEJORAMIENTO DE LA CAPACIDAD TÉCNICO PRODUCTIVA DEL CUY CON ECOEFICIENCIA E INCLUSIÓN SOCIAL EN EL ÁMBITO ZONAL DE PALMA REAL, DISTRITO DE ECHARATE - LA CONVENCION - CUSCO</v>
          </cell>
          <cell r="G1674">
            <v>555345.7400000002</v>
          </cell>
          <cell r="H1674">
            <v>0.8295084741536662</v>
          </cell>
          <cell r="I1674" t="str">
            <v>No</v>
          </cell>
          <cell r="J1674" t="str">
            <v>SI</v>
          </cell>
          <cell r="K1674" t="str">
            <v>En ejecucion por AD</v>
          </cell>
          <cell r="L1674">
            <v>555345.7400000002</v>
          </cell>
          <cell r="M1674">
            <v>0</v>
          </cell>
          <cell r="N1674">
            <v>1</v>
          </cell>
        </row>
        <row r="1675">
          <cell r="E1675">
            <v>228402</v>
          </cell>
          <cell r="F1675" t="str">
            <v>RECUPERACION DE LA COBERTURA VEGETAL DE LA MICROCUENCA DE CHACANARES SANGANATO ZONAL PALMA REAL, DISTRITO DE ECHARATE - LA CONVENCION - CUSCO</v>
          </cell>
          <cell r="G1675">
            <v>612848.8399999999</v>
          </cell>
          <cell r="H1675">
            <v>0.7974290832880824</v>
          </cell>
          <cell r="I1675" t="str">
            <v>No</v>
          </cell>
          <cell r="J1675" t="str">
            <v>SI</v>
          </cell>
          <cell r="K1675" t="str">
            <v>En ejecucion por AD</v>
          </cell>
          <cell r="L1675">
            <v>612848.8399999999</v>
          </cell>
          <cell r="M1675">
            <v>0</v>
          </cell>
          <cell r="N1675">
            <v>1</v>
          </cell>
        </row>
        <row r="1676">
          <cell r="E1676">
            <v>228502</v>
          </cell>
          <cell r="F1676" t="str">
            <v>INSTALACION DEL PUENTE TINTINIQUIATO I SOBRE EL AFLUENTE DEL RÍO TINTINIQUIATO EN EL CONCEJO MENOR DE IVOCHOTE, DISTRITO DE ECHARATE - LA CONVENCION - CUSCO</v>
          </cell>
          <cell r="G1676">
            <v>224085.94000000018</v>
          </cell>
          <cell r="H1676">
            <v>0.8982604648753315</v>
          </cell>
          <cell r="I1676" t="str">
            <v>No</v>
          </cell>
          <cell r="J1676" t="str">
            <v>SI</v>
          </cell>
          <cell r="K1676" t="str">
            <v>En ejecucion por AD,por concluir.</v>
          </cell>
          <cell r="L1676">
            <v>224085.94000000018</v>
          </cell>
          <cell r="M1676">
            <v>0</v>
          </cell>
          <cell r="N1676">
            <v>0</v>
          </cell>
        </row>
        <row r="1677">
          <cell r="E1677">
            <v>228685</v>
          </cell>
          <cell r="F1677" t="str">
            <v>MEJORAMIENTO, AMPLIACION DE LOS SERVICIOS DE SEGURIDAD CIUDADANA A NIVEL  DISTRITAL, DISTRITO DE QUELLOUNO - LA CONVENCION - CUSCO</v>
          </cell>
          <cell r="G1677">
            <v>562046.9799999995</v>
          </cell>
          <cell r="H1677">
            <v>0.8757674803261482</v>
          </cell>
          <cell r="I1677" t="str">
            <v>No</v>
          </cell>
          <cell r="J1677" t="str">
            <v>SI</v>
          </cell>
          <cell r="K1677" t="str">
            <v>En ejecucion por AD</v>
          </cell>
          <cell r="L1677">
            <v>562046.9799999995</v>
          </cell>
          <cell r="M1677">
            <v>0</v>
          </cell>
          <cell r="N1677">
            <v>1</v>
          </cell>
        </row>
        <row r="1678">
          <cell r="E1678">
            <v>230545</v>
          </cell>
          <cell r="F1678" t="str">
            <v>MEJORAMIENTO, AMPLIACION DE LOS SERVICIOS EDUCATIVOS I.E N501170, I.E SECUNDARIA SAGRADO CORAZON DE JESUS DEL CENTRO POBLADO DE ANCHIHUAY, DISTRITO DE QUELLOUNO - LA CONVENCION - CUSCO</v>
          </cell>
          <cell r="G1678">
            <v>898866.9499999993</v>
          </cell>
          <cell r="H1678">
            <v>0.751551294226849</v>
          </cell>
          <cell r="I1678" t="str">
            <v>No</v>
          </cell>
          <cell r="J1678" t="str">
            <v>SI</v>
          </cell>
          <cell r="K1678" t="str">
            <v>En ejecucion por AD,por concluir.</v>
          </cell>
          <cell r="L1678">
            <v>898866.9499999993</v>
          </cell>
          <cell r="M1678">
            <v>0</v>
          </cell>
          <cell r="N1678">
            <v>0</v>
          </cell>
        </row>
        <row r="1679">
          <cell r="E1679">
            <v>235025</v>
          </cell>
          <cell r="F1679" t="str">
            <v>CREACION DEL CAMINO VECINAL TRAMO QORIHUAYRACHINA - NUEVA ESPERANZA, ZONAL ECHARATI, DISTRITO DE ECHARATE - LA CONVENCION - CUSCO</v>
          </cell>
          <cell r="G1679">
            <v>239913.66000000015</v>
          </cell>
          <cell r="H1679">
            <v>0.8857378036217577</v>
          </cell>
          <cell r="I1679" t="str">
            <v>No</v>
          </cell>
          <cell r="J1679" t="str">
            <v>SI</v>
          </cell>
          <cell r="K1679" t="str">
            <v>En ejecucion por AD,por concluir.</v>
          </cell>
          <cell r="L1679">
            <v>239913.66000000015</v>
          </cell>
          <cell r="M1679">
            <v>0</v>
          </cell>
          <cell r="N1679">
            <v>0</v>
          </cell>
        </row>
        <row r="1680">
          <cell r="E1680">
            <v>235059</v>
          </cell>
          <cell r="F1680" t="str">
            <v>CREACION DEL CAMINO VECINAL HUAMANPATA - PAQCHAQ ALTO, ZONAL ECHARATI, DISTRITO DE ECHARATE - LA CONVENCION - CUSCO</v>
          </cell>
          <cell r="G1680">
            <v>296508.3100000003</v>
          </cell>
          <cell r="H1680">
            <v>0.8672125304292543</v>
          </cell>
          <cell r="I1680" t="str">
            <v>No</v>
          </cell>
          <cell r="J1680" t="str">
            <v>SI</v>
          </cell>
          <cell r="K1680" t="str">
            <v>En ejecucion por AD,por concluir.</v>
          </cell>
          <cell r="L1680">
            <v>296508.3100000003</v>
          </cell>
          <cell r="M1680">
            <v>0</v>
          </cell>
          <cell r="N1680">
            <v>0</v>
          </cell>
        </row>
        <row r="1681">
          <cell r="E1681">
            <v>235086</v>
          </cell>
          <cell r="F1681" t="str">
            <v>AMPLIACION DEL SISTEMA DE SANEAMIENTO BASICO INTEGRAL RURAL EN EL SECTOR DE LIMONCHAYOC BAJO, DISTRITO DE QUELLOUNO - LA CONVENCION - CUSCO</v>
          </cell>
          <cell r="G1681">
            <v>192073.28999999992</v>
          </cell>
          <cell r="H1681">
            <v>0.8256494772510414</v>
          </cell>
          <cell r="I1681" t="str">
            <v>No</v>
          </cell>
          <cell r="J1681" t="str">
            <v>SI</v>
          </cell>
          <cell r="K1681" t="str">
            <v>En ejecucion por AD,por concluir.</v>
          </cell>
          <cell r="L1681">
            <v>192073.28999999992</v>
          </cell>
          <cell r="M1681">
            <v>0</v>
          </cell>
          <cell r="N1681">
            <v>0</v>
          </cell>
        </row>
        <row r="1682">
          <cell r="E1682">
            <v>235574</v>
          </cell>
          <cell r="F1682" t="str">
            <v>CREACION DE LA CARRETERA ALTO CONFORTAYOC - FUNDO NUEVO PARAISO, DISTRITO DE ECHARATE - LA CONVENCION - CUSCO</v>
          </cell>
          <cell r="G1682">
            <v>164595.7000000002</v>
          </cell>
          <cell r="H1682">
            <v>0.8091755639777792</v>
          </cell>
          <cell r="I1682" t="str">
            <v>No</v>
          </cell>
          <cell r="J1682" t="str">
            <v>SI</v>
          </cell>
          <cell r="K1682" t="str">
            <v>En ejecucion por AD,por concluir.</v>
          </cell>
          <cell r="L1682">
            <v>164595.7000000002</v>
          </cell>
          <cell r="M1682">
            <v>0</v>
          </cell>
          <cell r="N1682">
            <v>0</v>
          </cell>
        </row>
        <row r="1683">
          <cell r="E1683">
            <v>236835</v>
          </cell>
          <cell r="F1683" t="str">
            <v>INSTALACION DEL SISTEMA DE SANEAMIENTO BASICO INTEGRAL EN EL SECTOR DE HUILLCAPAMPA MARGEN DERECHO E IZQUIERDO Y YOQUERI, DISTRITO DE QUELLOUNO - LA CONVENCION - CUSCO</v>
          </cell>
          <cell r="G1683">
            <v>31630.510000000242</v>
          </cell>
          <cell r="H1683">
            <v>0.7183427138630641</v>
          </cell>
          <cell r="I1683" t="str">
            <v>No</v>
          </cell>
          <cell r="J1683" t="str">
            <v>SI</v>
          </cell>
          <cell r="K1683" t="str">
            <v>En ejecucion por AD,por concluir.</v>
          </cell>
          <cell r="L1683">
            <v>31630.510000000242</v>
          </cell>
          <cell r="M1683">
            <v>0</v>
          </cell>
          <cell r="N1683">
            <v>0</v>
          </cell>
        </row>
        <row r="1684">
          <cell r="E1684">
            <v>237125</v>
          </cell>
          <cell r="F1684" t="str">
            <v>CONSTRUCCION DE LA TROCHA CARROZABLE SANATARIATO ALTO - SANTA LUCIA, C.P.M. PALMA REAL, DISTRITO DE ECHARATE - LA CONVENCION - CUSCO</v>
          </cell>
          <cell r="G1684">
            <v>1503784.5899999999</v>
          </cell>
          <cell r="H1684">
            <v>0.8471251004642011</v>
          </cell>
          <cell r="I1684" t="str">
            <v>No</v>
          </cell>
          <cell r="J1684" t="str">
            <v>SI</v>
          </cell>
          <cell r="K1684" t="str">
            <v>En ejecucion por AD</v>
          </cell>
          <cell r="L1684">
            <v>1503784.5899999999</v>
          </cell>
          <cell r="M1684">
            <v>0</v>
          </cell>
          <cell r="N1684">
            <v>1</v>
          </cell>
        </row>
        <row r="1685">
          <cell r="E1685">
            <v>242489</v>
          </cell>
          <cell r="F1685" t="str">
            <v>RECUPERACION DE LOS SERVICIOS AMBIENTALES DE LA COBERTURA ARBOREA EN LA MICROCUENCA PANCHUMAYO DE LA ZONAL ECHARATI, DISTRITO DE ECHARATE - LA CONVENCION - CUSCO</v>
          </cell>
          <cell r="G1685">
            <v>1213046.2200000007</v>
          </cell>
          <cell r="H1685">
            <v>0.7116952527706752</v>
          </cell>
          <cell r="I1685" t="str">
            <v>No</v>
          </cell>
          <cell r="J1685" t="str">
            <v>SI</v>
          </cell>
          <cell r="K1685" t="str">
            <v>En ejecucion por AD</v>
          </cell>
          <cell r="L1685">
            <v>1213046.2200000007</v>
          </cell>
          <cell r="M1685">
            <v>0</v>
          </cell>
          <cell r="N1685">
            <v>1</v>
          </cell>
        </row>
        <row r="1686">
          <cell r="E1686">
            <v>243372</v>
          </cell>
          <cell r="F1686" t="str">
            <v>INSTALACION DEL CENTRO DE SERVICIOS MULTIPLES EN LA COMUNIDAD DE PISONAYNIYOC, ZONAL DE ECHARATI, DISTRITO DE ECHARATE - LA CONVENCION - CUSCO</v>
          </cell>
          <cell r="G1686">
            <v>105047.46999999997</v>
          </cell>
          <cell r="H1686">
            <v>0.7235588238885455</v>
          </cell>
          <cell r="I1686" t="str">
            <v>No</v>
          </cell>
          <cell r="J1686" t="str">
            <v>SI</v>
          </cell>
          <cell r="K1686" t="str">
            <v>En ejecucion por AD,por concluir.</v>
          </cell>
          <cell r="L1686">
            <v>105047.46999999997</v>
          </cell>
          <cell r="M1686">
            <v>0</v>
          </cell>
          <cell r="N1686">
            <v>0</v>
          </cell>
        </row>
        <row r="1687">
          <cell r="E1687">
            <v>248982</v>
          </cell>
          <cell r="F1687" t="str">
            <v>RECUPERACION DE LOCAL COMUNAL DE USO MLTIPLE Y SERVICIOS COMPLEMENTARIOS EN EL SECTOR RURAL DE TORONTOYPATA DE LA ZONAL DE ECHARATE, DISTRITO DE ECHARATE - LA CONVENCION - CUSCO</v>
          </cell>
          <cell r="G1687">
            <v>94450.55999999994</v>
          </cell>
          <cell r="H1687">
            <v>0.8999067978321754</v>
          </cell>
          <cell r="I1687" t="str">
            <v>No</v>
          </cell>
          <cell r="J1687" t="str">
            <v>SI</v>
          </cell>
          <cell r="K1687" t="str">
            <v>En ejecucion por AD,por concluir.</v>
          </cell>
          <cell r="L1687">
            <v>94450.55999999994</v>
          </cell>
          <cell r="M1687">
            <v>0</v>
          </cell>
          <cell r="N1687">
            <v>0</v>
          </cell>
        </row>
        <row r="1688">
          <cell r="E1688">
            <v>251939</v>
          </cell>
          <cell r="F1688" t="str">
            <v>MEJORAMIENTO DE LOS SERVICIOS EDUCATIVOS PARA EL INCREMENTO DE LOS LOGROS DE APRENDIZAJE EN EL ÁREA DE MATEMÁTICA DE LOS ALUMNOS DE EDUCACIÓN PRIMARIA EN LAS II.EE. DEL CENTRO POBLADO DE KEPASHIATO, DISTRITO DE ECHARATE - LA CONVENCION - CUSCO</v>
          </cell>
          <cell r="G1688">
            <v>172618.77000000002</v>
          </cell>
          <cell r="H1688">
            <v>0.8999978779377635</v>
          </cell>
          <cell r="I1688" t="str">
            <v>No</v>
          </cell>
          <cell r="J1688" t="str">
            <v>SI</v>
          </cell>
          <cell r="K1688" t="str">
            <v>En ejecucion por AD,por concluir.</v>
          </cell>
          <cell r="L1688">
            <v>172618.77000000002</v>
          </cell>
          <cell r="M1688">
            <v>0</v>
          </cell>
          <cell r="N1688">
            <v>0</v>
          </cell>
        </row>
        <row r="1689">
          <cell r="E1689">
            <v>252199</v>
          </cell>
          <cell r="F1689" t="str">
            <v>RECUPERACION DEL CAMPO DEPORTIVO DE USOS MULTIPLES EN EL CENTRO POBLADO RURAL DE MIRAFLORES, ZONAL ECHARATI, DISTRITO DE ECHARATE - LA CONVENCION - CUSCO</v>
          </cell>
          <cell r="G1689">
            <v>87239.29000000004</v>
          </cell>
          <cell r="H1689">
            <v>0.8515980270201978</v>
          </cell>
          <cell r="I1689" t="str">
            <v>No</v>
          </cell>
          <cell r="J1689" t="str">
            <v>SI</v>
          </cell>
          <cell r="K1689" t="str">
            <v>En ejecucion por AD,por concluir.</v>
          </cell>
          <cell r="L1689">
            <v>87239.29000000004</v>
          </cell>
          <cell r="M1689">
            <v>0</v>
          </cell>
          <cell r="N1689">
            <v>0</v>
          </cell>
        </row>
        <row r="1690">
          <cell r="E1690">
            <v>252934</v>
          </cell>
          <cell r="F1690" t="str">
            <v>CONSTRUCCION DE LA CARRETERA VECINAL ALTO PALMA REAL - PEDREGAL, C.P.M. PALMA REAL, DISTRITO DE ECHARATE - LA CONVENCION - CUSCO</v>
          </cell>
          <cell r="G1690">
            <v>466879.7799999998</v>
          </cell>
          <cell r="H1690">
            <v>0.7689014148305756</v>
          </cell>
          <cell r="I1690" t="str">
            <v>No</v>
          </cell>
          <cell r="J1690" t="str">
            <v>SI</v>
          </cell>
          <cell r="K1690" t="str">
            <v>En ejecucion por AD</v>
          </cell>
          <cell r="L1690">
            <v>466879.7799999998</v>
          </cell>
          <cell r="M1690">
            <v>0</v>
          </cell>
          <cell r="N1690">
            <v>1</v>
          </cell>
        </row>
        <row r="1691">
          <cell r="E1691">
            <v>253213</v>
          </cell>
          <cell r="F1691" t="str">
            <v>MEJORAMIENTO DE LA CALIDAD EDUCATIVA DE LAS INSTITUCIONES EDUCATIVAS DEL NIVEL PRIMARIA EN EL, DISTRITO DE QUELLOUNO - LA CONVENCION - CUSCO</v>
          </cell>
          <cell r="G1691">
            <v>1285418.04</v>
          </cell>
          <cell r="H1691">
            <v>0.8567183902563149</v>
          </cell>
          <cell r="I1691" t="str">
            <v>No</v>
          </cell>
          <cell r="J1691" t="str">
            <v>SI</v>
          </cell>
          <cell r="K1691" t="str">
            <v>En ejecucion por AD,por concluir.</v>
          </cell>
          <cell r="L1691">
            <v>1285418.04</v>
          </cell>
          <cell r="M1691">
            <v>0</v>
          </cell>
          <cell r="N1691">
            <v>0</v>
          </cell>
        </row>
        <row r="1692">
          <cell r="E1692">
            <v>254670</v>
          </cell>
          <cell r="F1692" t="str">
            <v>INSTALACION DEL COMPLEJO DEPORTIVO EN LA CC.NN. KIRIGUETI, ZONAL BAJO URUBAMBA, DISTRITO DE ECHARATE - LA CONVENCION - CUSCO</v>
          </cell>
          <cell r="G1692">
            <v>752049.3399999999</v>
          </cell>
          <cell r="H1692">
            <v>0.7696589976897149</v>
          </cell>
          <cell r="I1692" t="str">
            <v>No</v>
          </cell>
          <cell r="J1692" t="str">
            <v>SI</v>
          </cell>
          <cell r="K1692" t="str">
            <v>En ejecucion por AD,necesita Registro en fase de inversion ,con ava.Fisico 35%</v>
          </cell>
          <cell r="L1692">
            <v>752049.3399999999</v>
          </cell>
          <cell r="M1692">
            <v>0</v>
          </cell>
          <cell r="N1692">
            <v>1</v>
          </cell>
        </row>
        <row r="1693">
          <cell r="E1693">
            <v>255541</v>
          </cell>
          <cell r="F1693" t="str">
            <v>MEJORAMIENTO Y AMPLIACION DEL COMPLEJO DEPORTIVO EN LA CC.NN . NUEVO MUNDO, ZONAL BAJO URUBAMBA NORTE, DISTRITO DE ECHARATE - LA CONVENCION - CUSCO</v>
          </cell>
          <cell r="G1693">
            <v>1487836.96</v>
          </cell>
          <cell r="H1693">
            <v>0.7421911991452285</v>
          </cell>
          <cell r="I1693" t="str">
            <v>No</v>
          </cell>
          <cell r="J1693" t="str">
            <v>SI</v>
          </cell>
          <cell r="K1693" t="str">
            <v>En ejecucion por AD,necesita Registro en fase de inversion, con ava.Fisico 54%</v>
          </cell>
          <cell r="L1693">
            <v>1487836.96</v>
          </cell>
          <cell r="M1693">
            <v>0</v>
          </cell>
          <cell r="N1693">
            <v>1</v>
          </cell>
        </row>
        <row r="1694">
          <cell r="E1694">
            <v>255613</v>
          </cell>
          <cell r="F1694" t="str">
            <v>INSTALACION DEL COMPLEJO DEPORTIVO EN LA CC. NN. CAMISEA, ZONAL BAJO URUBAMBA SUR, DISTRITO DE ECHARATE - LA CONVENCION - CUSCO</v>
          </cell>
          <cell r="G1694">
            <v>551085.7400000002</v>
          </cell>
          <cell r="H1694">
            <v>0.8951199081003571</v>
          </cell>
          <cell r="I1694" t="str">
            <v>No</v>
          </cell>
          <cell r="J1694" t="str">
            <v>SI</v>
          </cell>
          <cell r="K1694" t="str">
            <v>En Liquidacion</v>
          </cell>
          <cell r="L1694">
            <v>551085.7400000002</v>
          </cell>
          <cell r="M1694">
            <v>0</v>
          </cell>
          <cell r="N1694">
            <v>0</v>
          </cell>
        </row>
        <row r="1695">
          <cell r="E1695">
            <v>258491</v>
          </cell>
          <cell r="F1695" t="str">
            <v>CREACION DEL CENTRO INTEGRAL PARA LA PRESTACION DE SERVICIOS COMUNALES EN LA COMUNIDAD DE ESPERANZA ALTA, ZONAL DE ECHARATI, DISTRITO DE ECHARATE - LA CONVENCION - CUSCO</v>
          </cell>
          <cell r="G1695">
            <v>86333.21999999997</v>
          </cell>
          <cell r="H1695">
            <v>0.7666637377972295</v>
          </cell>
          <cell r="I1695" t="str">
            <v>No</v>
          </cell>
          <cell r="J1695" t="str">
            <v>SI</v>
          </cell>
          <cell r="K1695" t="str">
            <v>En ejecucion por AD,por concluir.</v>
          </cell>
          <cell r="L1695">
            <v>86333.21999999997</v>
          </cell>
          <cell r="M1695">
            <v>0</v>
          </cell>
          <cell r="N1695">
            <v>0</v>
          </cell>
        </row>
        <row r="1696">
          <cell r="E1696">
            <v>259113</v>
          </cell>
          <cell r="F1696" t="str">
            <v>MEJORAMIENTO DE LA GESTION INTEGRAL DE RESIDUOS SOLIDOS EN LAS COMUNIDADES NATIVAS DE MIARIA Y PUERTO RICO, DISTRITO DE ECHARATE - LA CONVENCION - CUSCO</v>
          </cell>
          <cell r="G1696">
            <v>178958.41999999993</v>
          </cell>
          <cell r="H1696">
            <v>0.7095428865908725</v>
          </cell>
          <cell r="I1696" t="str">
            <v>No</v>
          </cell>
          <cell r="J1696" t="str">
            <v>SI</v>
          </cell>
          <cell r="K1696" t="str">
            <v>En ejecucion por AD,necesita Registro en fase de inversion </v>
          </cell>
          <cell r="L1696">
            <v>178958.41999999993</v>
          </cell>
          <cell r="M1696">
            <v>0</v>
          </cell>
          <cell r="N1696">
            <v>1</v>
          </cell>
        </row>
        <row r="1697">
          <cell r="E1697">
            <v>261490</v>
          </cell>
          <cell r="F1697" t="str">
            <v>MEJORAMIENTO Y AMPLIACION DEL SISTEMA DE SANEAMIENTO BÁSICO INTEGRAL EN LA COMUNIDAD DE CHAPO GRANDE, ZONAL PALMA REAL, DISTRITO DE ECHARATE - LA CONVENCION - CUSCO</v>
          </cell>
          <cell r="G1697">
            <v>439030.82000000007</v>
          </cell>
          <cell r="H1697">
            <v>0.788483228897233</v>
          </cell>
          <cell r="I1697" t="str">
            <v>No</v>
          </cell>
          <cell r="J1697" t="str">
            <v>SI</v>
          </cell>
          <cell r="K1697" t="str">
            <v>En ejecucion por AD</v>
          </cell>
          <cell r="L1697">
            <v>439030.82000000007</v>
          </cell>
          <cell r="M1697">
            <v>0</v>
          </cell>
          <cell r="N1697">
            <v>1</v>
          </cell>
        </row>
        <row r="1698">
          <cell r="E1698">
            <v>268542</v>
          </cell>
          <cell r="F1698" t="str">
            <v>MEJORAMIENTO DE LOS SERVICIOS DE EDUCACION PRIMARIA DE LA I.E. 501161 DE CALAMINAYOC, ZONAL PALMA REAL, DISTRITO DE ECHARATE - LA CONVENCION - CUSCO</v>
          </cell>
          <cell r="G1698">
            <v>505159.79000000004</v>
          </cell>
          <cell r="H1698">
            <v>0.8111513407161489</v>
          </cell>
          <cell r="I1698" t="str">
            <v>No</v>
          </cell>
          <cell r="J1698" t="str">
            <v>SI</v>
          </cell>
          <cell r="K1698" t="str">
            <v>En ejecucion por AD,necesita Registro en fase de inversion  con Ava.Fisico 59%</v>
          </cell>
          <cell r="L1698">
            <v>505159.79000000004</v>
          </cell>
          <cell r="M1698">
            <v>0</v>
          </cell>
          <cell r="N1698">
            <v>1</v>
          </cell>
        </row>
        <row r="1699">
          <cell r="E1699">
            <v>270965</v>
          </cell>
          <cell r="F1699" t="str">
            <v>INSTALACION DEL  LOCAL DE USO MULTIPLE Y SERVICIOS COMPLEMENTARIOS EN EL ASENTAMIENTO HUMANO RURAL DE KITAPARAY ZONAL BAJO URUBAMBA SUR, DISTRITO DE ECHARATE - LA CONVENCION - CUSCO</v>
          </cell>
          <cell r="G1699">
            <v>381187.18999999994</v>
          </cell>
          <cell r="H1699">
            <v>0.8380317006918319</v>
          </cell>
          <cell r="I1699" t="str">
            <v>No</v>
          </cell>
          <cell r="J1699" t="str">
            <v>SI</v>
          </cell>
          <cell r="K1699" t="str">
            <v>En ejecucion por AD,necesita Registro en fase de inversion  con Ava.Fisico 63%</v>
          </cell>
          <cell r="L1699">
            <v>381187.18999999994</v>
          </cell>
          <cell r="M1699">
            <v>0</v>
          </cell>
          <cell r="N1699">
            <v>1</v>
          </cell>
        </row>
        <row r="1700">
          <cell r="E1700">
            <v>271290</v>
          </cell>
          <cell r="F1700" t="str">
            <v>INSTALACION DE LOCAL DE USO MULTIPLE Y SERVICIOS COMPLEMENTARIOS EN EL ASENTAMIENTO RURAL DE KUWAY, ZONAL BAJO URUBAMBA SUR, DISTRITO DE ECHARATE - LA CONVENCION - CUSCO</v>
          </cell>
          <cell r="G1700">
            <v>776073.8300000001</v>
          </cell>
          <cell r="H1700">
            <v>0.7155521413493958</v>
          </cell>
          <cell r="I1700" t="str">
            <v>No</v>
          </cell>
          <cell r="J1700" t="str">
            <v>SI</v>
          </cell>
          <cell r="K1700" t="str">
            <v>En ejecucion por AD,necesita Registro en fase de inversion  con Ava.Fisico 58%</v>
          </cell>
          <cell r="L1700">
            <v>776073.8300000001</v>
          </cell>
          <cell r="M1700">
            <v>0</v>
          </cell>
          <cell r="N1700">
            <v>1</v>
          </cell>
        </row>
        <row r="1701">
          <cell r="E1701">
            <v>274874</v>
          </cell>
          <cell r="F1701" t="str">
            <v>CREACION DE LOSA DEPORTIVA EN LA COMUNIDAD DE COCABAMBILLA, ZONAL  DE ECHARATI, DISTRITO DE ECHARATE - LA CONVENCION - CUSCO</v>
          </cell>
          <cell r="G1701">
            <v>87159</v>
          </cell>
          <cell r="H1701">
            <v>0.8938341101178009</v>
          </cell>
          <cell r="I1701" t="str">
            <v>No</v>
          </cell>
          <cell r="J1701" t="str">
            <v>SI</v>
          </cell>
          <cell r="K1701" t="str">
            <v>En ejecucion por AD,por concluir.</v>
          </cell>
          <cell r="L1701">
            <v>87159</v>
          </cell>
          <cell r="M1701">
            <v>0</v>
          </cell>
          <cell r="N1701">
            <v>0</v>
          </cell>
        </row>
        <row r="1702">
          <cell r="E1702">
            <v>275680</v>
          </cell>
          <cell r="F1702" t="str">
            <v>MEJORAMIENTO Y AMPLIACIÓN DEL SISTEMA DE SANEAMIENTO BASICO INTEGRAL EN LA COMUNIDAD DE MIRAFLORES - ZONAL ECHARATE, DISTRITO DE ECHARATE - LA CONVENCION - CUSCO</v>
          </cell>
          <cell r="G1702">
            <v>571782.48</v>
          </cell>
          <cell r="H1702">
            <v>0.8431816169917151</v>
          </cell>
          <cell r="I1702" t="str">
            <v>No</v>
          </cell>
          <cell r="J1702" t="str">
            <v>SI</v>
          </cell>
          <cell r="K1702" t="str">
            <v>En ejecucion por AD,necesita Registro en fase de inversion  con Ava.Fisico 41%</v>
          </cell>
          <cell r="L1702">
            <v>571782.48</v>
          </cell>
          <cell r="M1702">
            <v>0</v>
          </cell>
          <cell r="N1702">
            <v>1</v>
          </cell>
        </row>
        <row r="1703">
          <cell r="E1703">
            <v>279060</v>
          </cell>
          <cell r="F1703" t="str">
            <v>INSTALACION DE LOCAL DE USO MULTIPLE Y SERVICIOS COMPLEMENTARIOS EN EL ASENTAMIENTO RURAL DE TUPAC AMARU, ZONAL BAJO URUBAMBA SUR, DISTRITO DE ECHARATE - LA CONVENCION - CUSCO</v>
          </cell>
          <cell r="G1703">
            <v>297029.20999999996</v>
          </cell>
          <cell r="H1703">
            <v>0.8765533875123945</v>
          </cell>
          <cell r="I1703" t="str">
            <v>No</v>
          </cell>
          <cell r="J1703" t="str">
            <v>SI</v>
          </cell>
          <cell r="K1703" t="str">
            <v>En ejecucion por AD,necesita Registro en fase de inversion  con Ava.Fisico 52%</v>
          </cell>
          <cell r="L1703">
            <v>297029.20999999996</v>
          </cell>
          <cell r="M1703">
            <v>0</v>
          </cell>
          <cell r="N1703">
            <v>1</v>
          </cell>
        </row>
        <row r="1704">
          <cell r="E1704">
            <v>281791</v>
          </cell>
          <cell r="F1704" t="str">
            <v>INSTALACION DEL CENTRO INTEGRAL PARA LA PRESTACION DE SERVICIOS COMUNALES EN LA COMUNIDAD DE RIO BLANCO ALTO SHIMAA, ZONAL DE KEPASHIATO, DISTRITO DE ECHARATE - LA CONVENCION - CUSCO</v>
          </cell>
          <cell r="G1704">
            <v>104161.90999999997</v>
          </cell>
          <cell r="H1704">
            <v>0.725888037000647</v>
          </cell>
          <cell r="I1704" t="str">
            <v>No</v>
          </cell>
          <cell r="J1704" t="str">
            <v>SI</v>
          </cell>
          <cell r="K1704" t="str">
            <v>En ejecucion por AD,por concluir.</v>
          </cell>
          <cell r="L1704">
            <v>104161.90999999997</v>
          </cell>
          <cell r="M1704">
            <v>0</v>
          </cell>
          <cell r="N1704">
            <v>0</v>
          </cell>
        </row>
        <row r="1705">
          <cell r="E1705">
            <v>298950</v>
          </cell>
          <cell r="F1705" t="str">
            <v>MEJORAMIENTO DE LA PRESTACION DE SEVICIOS EN EDUCACIÓN DE LA DIVISIÓN DE LA JUVENTUD, EDUCACIÓN, CULTURA Y DEPORTE DE LA MUNICIPALIDAD DISTRITAL DE QUELLOUNO, DISTRITO DE QUELLOUNO - LA CONVENCION - CUSCO</v>
          </cell>
          <cell r="G1705">
            <v>80908.77000000002</v>
          </cell>
          <cell r="H1705">
            <v>0.8405961185047471</v>
          </cell>
          <cell r="I1705" t="str">
            <v>No</v>
          </cell>
          <cell r="J1705" t="str">
            <v>SI</v>
          </cell>
          <cell r="K1705" t="str">
            <v>En ejecucion por AD,por concluir.</v>
          </cell>
          <cell r="L1705">
            <v>80908.77000000002</v>
          </cell>
          <cell r="M1705">
            <v>0</v>
          </cell>
          <cell r="N1705">
            <v>0</v>
          </cell>
        </row>
        <row r="1706">
          <cell r="E1706">
            <v>295472</v>
          </cell>
          <cell r="F1706" t="str">
            <v>MEJORAMIENTO DE  INFRAESTRUCTURA DEPORTIVA DE LA I.E.B.R HORACIO ZEVALLOS GAMES DE LA LOCALIDAD DE HUEPETUHE, DISTRITO DE HUEPETUHE - MANU - MADRE DE DIOS</v>
          </cell>
          <cell r="G1706">
            <v>143558.95</v>
          </cell>
          <cell r="H1706">
            <v>0.6332655182943114</v>
          </cell>
          <cell r="I1706" t="str">
            <v>NO</v>
          </cell>
          <cell r="J1706" t="str">
            <v>SI</v>
          </cell>
          <cell r="K1706" t="str">
            <v>PIP culminado y pendiente de liquidación</v>
          </cell>
          <cell r="L1706">
            <v>143558.95</v>
          </cell>
          <cell r="M1706">
            <v>0</v>
          </cell>
          <cell r="N1706">
            <v>0</v>
          </cell>
        </row>
        <row r="1707">
          <cell r="E1707">
            <v>321818</v>
          </cell>
          <cell r="F1707" t="str">
            <v>MEJORAMIENTO Y AMPLIACION DEL SERVICIO LIMPIEZA PUBLICA MUNICIPAL DE LA LOCALIDAD DE HUEPETUHE, DISTRITO DE HUEPETUHE - MANU - MADRE DE DIOS</v>
          </cell>
          <cell r="G1707">
            <v>56050</v>
          </cell>
          <cell r="H1707">
            <v>0.8922219017402173</v>
          </cell>
          <cell r="I1707" t="str">
            <v>NO</v>
          </cell>
          <cell r="J1707" t="str">
            <v>SI</v>
          </cell>
          <cell r="K1707" t="str">
            <v>PIP paralizado y a la espera de un presupuesto para culminar.</v>
          </cell>
          <cell r="L1707">
            <v>56050</v>
          </cell>
          <cell r="M1707">
            <v>0</v>
          </cell>
          <cell r="N1707">
            <v>1</v>
          </cell>
        </row>
        <row r="1708">
          <cell r="E1708">
            <v>262224</v>
          </cell>
          <cell r="F1708" t="str">
            <v>MEJORAMIENTO Y AMPLIACION DE SERVICIOS DE SANEAMIENTO  BASICO INTEGRAL EN LA COMUNIDAD DE ITAHUANIA DISTRITO DE MANU, PROVINCIA DE MANU - MADRE DE DIOS</v>
          </cell>
          <cell r="G1708">
            <v>604024.48</v>
          </cell>
          <cell r="H1708">
            <v>0.6911886907411217</v>
          </cell>
          <cell r="I1708" t="str">
            <v>NO</v>
          </cell>
          <cell r="J1708" t="str">
            <v>SI</v>
          </cell>
          <cell r="K1708" t="str">
            <v>PIP paralizado y a la espera de un presupuesto para culminar.</v>
          </cell>
          <cell r="L1708">
            <v>604024.48</v>
          </cell>
          <cell r="M1708">
            <v>0</v>
          </cell>
          <cell r="N1708">
            <v>1</v>
          </cell>
        </row>
        <row r="1709">
          <cell r="E1709">
            <v>270981</v>
          </cell>
          <cell r="F1709" t="str">
            <v>MEJORAMIENTO DE LA PRESTACION DE SERVICIOS EDUCATIVOS EN LA IIEE N 52201 DE LA COMUNIDAD NATIVA KOTSIMBA DEL DISTRITO DE INAMBARI, PROVINCIA DE TAMBOPATA - MADRE DE DIOS</v>
          </cell>
          <cell r="G1709">
            <v>224609.84000000003</v>
          </cell>
          <cell r="H1709">
            <v>0.696056511417754</v>
          </cell>
          <cell r="I1709" t="str">
            <v>NO</v>
          </cell>
          <cell r="J1709" t="str">
            <v>SI</v>
          </cell>
          <cell r="K1709" t="str">
            <v>PIP en ejecución por contrata. A la espera de presupuesto para su culminación.</v>
          </cell>
          <cell r="L1709">
            <v>224609.84000000003</v>
          </cell>
          <cell r="M1709">
            <v>0</v>
          </cell>
          <cell r="N1709">
            <v>1</v>
          </cell>
        </row>
        <row r="1710">
          <cell r="E1710">
            <v>198184</v>
          </cell>
          <cell r="F1710" t="str">
            <v>MEJORAMIENTO DE LA INFRAESTRUCTURA VIAL URBANA Y DRENAJES PLUVIALES DEL JR. LA CULTURA CUADRA 8, JR. CARLOS BRIOLO CUADRAS 3 Y 4, Y PASAJE ELVIRA GARCÍA DE LA CIUDAD DE PUERTO MALDONADO, PROVINCIA DE TAMBOPATA - MADRE DE DIOS</v>
          </cell>
          <cell r="G1710">
            <v>259157.71999999986</v>
          </cell>
          <cell r="H1710">
            <v>0.786939321402839</v>
          </cell>
          <cell r="I1710" t="str">
            <v>NO</v>
          </cell>
          <cell r="J1710" t="str">
            <v>SI</v>
          </cell>
          <cell r="K1710" t="str">
            <v>PIP culminado y a la espera de presupuesto para la liquidación.</v>
          </cell>
          <cell r="L1710">
            <v>259157.71999999986</v>
          </cell>
          <cell r="M1710">
            <v>0</v>
          </cell>
          <cell r="N1710">
            <v>0</v>
          </cell>
        </row>
        <row r="1711">
          <cell r="E1711">
            <v>245740</v>
          </cell>
          <cell r="F1711" t="str">
            <v>MEJORAMIENTO DE CAPACIDADES PARA EL ORDENAMIENTO TERRITORIAL Y EL PLANEAMIENTO URBANO DE LA CIUDAD DE PUERTO MALDONADO, PROVINCIA DE TAMBOPATA - MADRE DE DIOS</v>
          </cell>
          <cell r="G1711">
            <v>199323.0399999998</v>
          </cell>
          <cell r="H1711">
            <v>0.8506124552341666</v>
          </cell>
          <cell r="I1711" t="str">
            <v>NO</v>
          </cell>
          <cell r="J1711" t="str">
            <v>SI</v>
          </cell>
          <cell r="K1711" t="str">
            <v>PIP en ejecución y a la espera de presupuesto para su culminación.</v>
          </cell>
          <cell r="L1711">
            <v>199323.0399999998</v>
          </cell>
          <cell r="M1711">
            <v>0</v>
          </cell>
          <cell r="N1711">
            <v>1</v>
          </cell>
        </row>
        <row r="1712">
          <cell r="E1712">
            <v>273036</v>
          </cell>
          <cell r="F1712" t="str">
            <v>MEJORAMIENTO DE LA PRESTACION DE SERVICIOS EDUCATIVOS EN LA IIEE CENTRO PASTORA DEL DISTRITO TAMBOPATA, PROVINCIA DE TAMBOPATA - MADRE DE DIOS</v>
          </cell>
          <cell r="G1712">
            <v>149746.69000000006</v>
          </cell>
          <cell r="H1712">
            <v>0.7839275637038188</v>
          </cell>
          <cell r="I1712" t="str">
            <v>NO</v>
          </cell>
          <cell r="J1712" t="str">
            <v>SI</v>
          </cell>
          <cell r="K1712" t="str">
            <v>PIP paralizado y a la espera de presupuesto de continuidad para culminar.</v>
          </cell>
          <cell r="L1712">
            <v>149746.69000000006</v>
          </cell>
          <cell r="M1712">
            <v>0</v>
          </cell>
          <cell r="N1712">
            <v>1</v>
          </cell>
        </row>
        <row r="1713">
          <cell r="E1713">
            <v>321655</v>
          </cell>
          <cell r="F1713" t="str">
            <v>AMPLIACION Y MEJORAMIENTO DEL SISTEMA DE SANEAMIENTO EN LA AVENIDA 15 DE AGOSTO DE LA CIUDAD DE PUERTO MALDONADO, DISTRITO DE TAMBOPATA, PROVINCIA DE TAMBOPATA - MADRE DE DIOS</v>
          </cell>
          <cell r="G1713">
            <v>87261.66999999993</v>
          </cell>
          <cell r="H1713">
            <v>0.8671421615459193</v>
          </cell>
          <cell r="I1713" t="str">
            <v>NO</v>
          </cell>
          <cell r="J1713" t="str">
            <v>SI</v>
          </cell>
          <cell r="K1713" t="str">
            <v>PIP culminado y a la espera de presupuesto para la liquidación.</v>
          </cell>
          <cell r="L1713">
            <v>87261.66999999993</v>
          </cell>
          <cell r="M1713">
            <v>0</v>
          </cell>
          <cell r="N1713">
            <v>0</v>
          </cell>
        </row>
        <row r="1714">
          <cell r="E1714">
            <v>87876</v>
          </cell>
          <cell r="F1714" t="str">
            <v>MEJORAMIENTO DEL SISTEMA DE RIEGO CANAL J  SECTOR DE RIEGO LLALLIMAYO, PROVINCIA DE MELGAR - PUNO</v>
          </cell>
          <cell r="G1714">
            <v>2779036.7700000014</v>
          </cell>
          <cell r="H1714">
            <v>0.8513935169851264</v>
          </cell>
          <cell r="I1714" t="str">
            <v>NO</v>
          </cell>
          <cell r="J1714" t="str">
            <v>SI</v>
          </cell>
          <cell r="K1714" t="str">
            <v>En plena ejecución, financiado fondo Mi Riego, UE AGRORURAL, avance físico 53.59% al 31.12.2015, cuenta con financiamiento año 2016 para su conclusión</v>
          </cell>
          <cell r="L1714">
            <v>1</v>
          </cell>
          <cell r="M1714">
            <v>0</v>
          </cell>
          <cell r="N1714">
            <v>0</v>
          </cell>
        </row>
        <row r="1715">
          <cell r="E1715">
            <v>116963</v>
          </cell>
          <cell r="F1715" t="str">
            <v>AMPLIACION Y MEJORAMIENTO DEL SISTEMAS DE AGUA POTABLE, DESAGUE Y TRATAMIENTO DE AGUAS RESIDUALES EN EL PUEBLO DE OCUVIRI, DISTRITO DE LLALLI - MELGAR - PUNO</v>
          </cell>
          <cell r="G1715">
            <v>758603.47</v>
          </cell>
          <cell r="H1715">
            <v>0.6300189154280904</v>
          </cell>
          <cell r="I1715">
            <v>0</v>
          </cell>
          <cell r="J1715">
            <v>0</v>
          </cell>
          <cell r="K1715">
            <v>0</v>
          </cell>
          <cell r="L1715">
            <v>0</v>
          </cell>
          <cell r="M1715">
            <v>0</v>
          </cell>
          <cell r="N1715">
            <v>0</v>
          </cell>
        </row>
        <row r="1716">
          <cell r="E1716">
            <v>118949</v>
          </cell>
          <cell r="F1716" t="str">
            <v>AMPLIACION ELECTRIFICACION RURAL TIRAPATA II ETAPA LOCALIDADES, DISTRITO DE TIRAPATA - AZANGARO - PUNO</v>
          </cell>
          <cell r="G1716">
            <v>1067222.73</v>
          </cell>
          <cell r="H1716">
            <v>0.6931082383499789</v>
          </cell>
          <cell r="I1716" t="str">
            <v>NO</v>
          </cell>
          <cell r="J1716" t="str">
            <v>SI</v>
          </cell>
          <cell r="K1716" t="str">
            <v>En ejecución, modalidad AI, financiado PNER - MEM, por incorporar presupuesto</v>
          </cell>
          <cell r="L1716">
            <v>0</v>
          </cell>
          <cell r="M1716">
            <v>0</v>
          </cell>
          <cell r="N1716">
            <v>0</v>
          </cell>
        </row>
        <row r="1717">
          <cell r="E1717">
            <v>125348</v>
          </cell>
          <cell r="F1717" t="str">
            <v>FORTALECIMIENTO DE LA CAPACIDAD DE ATENCION INTEGRAL PARA DISMINUIR LA DESNUTRICIÓN INFANTIL EN NIÑOS Y NIÑAS DE LOS WAWA WASIS DE PUTINA, PROVINCIA DE SAN ANTONIO DE PUTINA - PUNO</v>
          </cell>
          <cell r="G1717">
            <v>352014.25</v>
          </cell>
          <cell r="H1717">
            <v>0.8064480689107595</v>
          </cell>
          <cell r="I1717" t="str">
            <v>NO</v>
          </cell>
          <cell r="J1717" t="str">
            <v>SI</v>
          </cell>
          <cell r="K1717" t="str">
            <v>PIP financiado por FONIPREL, ae inició ejecución desde el año 2010 al 2015 (Queda pendiente ejecutar el componente capacitación)</v>
          </cell>
          <cell r="L1717">
            <v>352014.25</v>
          </cell>
          <cell r="M1717">
            <v>0</v>
          </cell>
          <cell r="N1717">
            <v>0</v>
          </cell>
        </row>
        <row r="1718">
          <cell r="E1718">
            <v>137884</v>
          </cell>
          <cell r="F1718" t="str">
            <v>CONSTRUCCION DEL SISTEMA DE AGUA POTABLE Y LETRINAS SANITARIAS DE LA COMUNIDAD CAMPESINA DE TANCATANCA, DISTRITO DE ZEPITA - CHUCUITO - PUNO</v>
          </cell>
          <cell r="G1718">
            <v>43912.44999999998</v>
          </cell>
          <cell r="H1718">
            <v>0.7754669245082254</v>
          </cell>
          <cell r="I1718" t="str">
            <v>NO</v>
          </cell>
          <cell r="J1718" t="str">
            <v>NO</v>
          </cell>
          <cell r="K1718" t="str">
            <v>Por concluir, el residente debe presentar informe final</v>
          </cell>
          <cell r="L1718">
            <v>43912.44999999998</v>
          </cell>
          <cell r="M1718">
            <v>0</v>
          </cell>
          <cell r="N1718">
            <v>0</v>
          </cell>
        </row>
        <row r="1719">
          <cell r="E1719">
            <v>141598</v>
          </cell>
          <cell r="F1719" t="str">
            <v>CONSTRUCCION DEL CENTRO DE SALUD USICAYOS, DISTRITO DE USICAYOS - CARABAYA - PUNO</v>
          </cell>
          <cell r="G1719">
            <v>450757.83999999985</v>
          </cell>
          <cell r="H1719">
            <v>0.8524778056268872</v>
          </cell>
          <cell r="I1719" t="str">
            <v>NO</v>
          </cell>
          <cell r="J1719" t="str">
            <v>NO</v>
          </cell>
          <cell r="K1719" t="str">
            <v>Concluido infraestructura, se completa equipamiento</v>
          </cell>
          <cell r="L1719">
            <v>450757.83999999985</v>
          </cell>
          <cell r="M1719">
            <v>0</v>
          </cell>
          <cell r="N1719">
            <v>0</v>
          </cell>
        </row>
        <row r="1720">
          <cell r="E1720">
            <v>144871</v>
          </cell>
          <cell r="F1720" t="str">
            <v>MEJORAMIENTO Y CULMINACION DEL COLISEO CERRADO YUNGUY, PROVINCIA DE YUNGUYO - PUNO</v>
          </cell>
          <cell r="G1720">
            <v>2345948.6799999997</v>
          </cell>
          <cell r="H1720">
            <v>0.7915352873343721</v>
          </cell>
          <cell r="I1720" t="str">
            <v>NO</v>
          </cell>
          <cell r="J1720" t="str">
            <v>SI</v>
          </cell>
          <cell r="K1720" t="str">
            <v>En plena ejecución, modalidad AI, se concilio empresa contratista mes octubre, por incorporar saldo balance PIM 2016, fuente donaciones y transferencias</v>
          </cell>
          <cell r="L1720">
            <v>2185024</v>
          </cell>
          <cell r="M1720">
            <v>0</v>
          </cell>
          <cell r="N1720">
            <v>0</v>
          </cell>
        </row>
        <row r="1721">
          <cell r="E1721">
            <v>155932</v>
          </cell>
          <cell r="F1721" t="str">
            <v>FORTALECIMIENTO DE LA CAPACIDAD INSTITUCIONAL DE LA MUNICIPALIDAD DE USICAYOS, DISTRITO DE USICAYOS - CARABAYA - PUNO</v>
          </cell>
          <cell r="G1721">
            <v>45328.15000000002</v>
          </cell>
          <cell r="H1721">
            <v>0.8818696525788805</v>
          </cell>
          <cell r="I1721" t="str">
            <v>NO</v>
          </cell>
          <cell r="J1721" t="str">
            <v>NO</v>
          </cell>
          <cell r="K1721" t="str">
            <v>Concluido</v>
          </cell>
          <cell r="L1721">
            <v>45328.15000000002</v>
          </cell>
          <cell r="M1721">
            <v>0</v>
          </cell>
          <cell r="N1721">
            <v>0</v>
          </cell>
        </row>
        <row r="1722">
          <cell r="E1722">
            <v>175810</v>
          </cell>
          <cell r="F1722" t="str">
            <v>MEJORAMIENTO DE LA CADENA PRODUCTIVA LACTEA EN LA CRIANZA DE VACUNOS DEL POBLADOR RURAL DE POMATA, DISTRITO DE POMATA - CHUCUITO - PUNO</v>
          </cell>
          <cell r="G1722">
            <v>467666.51000000024</v>
          </cell>
          <cell r="H1722">
            <v>0.8503748089894623</v>
          </cell>
          <cell r="I1722" t="str">
            <v>NO</v>
          </cell>
          <cell r="J1722" t="str">
            <v>NO</v>
          </cell>
          <cell r="K1722" t="str">
            <v>En ejecución, ejecución larga, no cumple parametros SNIP</v>
          </cell>
          <cell r="L1722">
            <v>467666.51000000024</v>
          </cell>
          <cell r="M1722">
            <v>0</v>
          </cell>
          <cell r="N1722">
            <v>0</v>
          </cell>
        </row>
        <row r="1723">
          <cell r="E1723">
            <v>175945</v>
          </cell>
          <cell r="F1723" t="str">
            <v>MEJORAMIENTO DE LA COMPETITIVIDAD PRODUCTIVA, ORGANIZACIONAL Y COMERCIAL DE LOS PRODUCTORES DE CAFÉ  DEL, DISTRITO DE SAN JUAN DEL ORO - SANDIA - PUNO</v>
          </cell>
          <cell r="G1723">
            <v>1910018</v>
          </cell>
          <cell r="H1723">
            <v>0.669869193382236</v>
          </cell>
          <cell r="I1723" t="str">
            <v>NO</v>
          </cell>
          <cell r="J1723" t="str">
            <v>SI</v>
          </cell>
          <cell r="K1723" t="str">
            <v>En plena ejecución, financiado DEVIDA, modalidad AD, en espera segunda transferencia </v>
          </cell>
          <cell r="L1723">
            <v>1910018</v>
          </cell>
          <cell r="M1723">
            <v>0</v>
          </cell>
          <cell r="N1723">
            <v>0</v>
          </cell>
        </row>
        <row r="1724">
          <cell r="E1724">
            <v>177094</v>
          </cell>
          <cell r="F1724" t="str">
            <v>MEJORAMIENTO Y REHABILITACION DEL SISTEMA DE AGUA POTABLE Y ALCANTARILLADO DE LA LOCALIDAD DE, PROVINCIA DE SANDIA - PUNO</v>
          </cell>
          <cell r="G1724">
            <v>1388880.3200000003</v>
          </cell>
          <cell r="H1724">
            <v>0.8654079432184609</v>
          </cell>
          <cell r="I1724" t="str">
            <v>NO</v>
          </cell>
          <cell r="J1724" t="str">
            <v>NO</v>
          </cell>
          <cell r="K1724" t="str">
            <v>Inicialmente se ejecuto por AI, hasta un 70%  (se resolvio contrato en arbitraje), se retomó el proyecto por AD cuyo avance actual es aprox. 90%, se encuentra pendiente   planta de tratamiento (iniciara ejecución marzo). Posible culminación agosto/2016. financiado por MVCS</v>
          </cell>
          <cell r="L1724">
            <v>1388880.3200000003</v>
          </cell>
          <cell r="M1724">
            <v>0</v>
          </cell>
          <cell r="N1724">
            <v>0</v>
          </cell>
        </row>
        <row r="1725">
          <cell r="E1725">
            <v>179282</v>
          </cell>
          <cell r="F1725" t="str">
            <v>CONSTRUCCION DE PISTAS Y VEREDAS EN LAS PRINCIPALES CALLES DE LA CIUDAD DE  PUSI, DISTRITO DE PUSI - HUANCANE - PUNO</v>
          </cell>
          <cell r="G1725">
            <v>821672.03</v>
          </cell>
          <cell r="H1725">
            <v>0.5711429843451683</v>
          </cell>
          <cell r="I1725">
            <v>0</v>
          </cell>
          <cell r="J1725">
            <v>0</v>
          </cell>
          <cell r="K1725">
            <v>0</v>
          </cell>
          <cell r="L1725">
            <v>0</v>
          </cell>
          <cell r="M1725">
            <v>0</v>
          </cell>
          <cell r="N1725">
            <v>0</v>
          </cell>
        </row>
        <row r="1726">
          <cell r="E1726">
            <v>179611</v>
          </cell>
          <cell r="F1726" t="str">
            <v>CONSTRUCCION DE LA PLAZA PRINCIPAL DEL CENTRO POBLADO DE TULACOLLO, DISTRITO DE KELLUYO - CHUCUITO - PUNO</v>
          </cell>
          <cell r="G1726">
            <v>158376.44</v>
          </cell>
          <cell r="H1726">
            <v>0.7308644539844682</v>
          </cell>
          <cell r="I1726" t="str">
            <v>NO</v>
          </cell>
          <cell r="J1726" t="str">
            <v>SI</v>
          </cell>
          <cell r="K1726" t="str">
            <v>Por concluir</v>
          </cell>
          <cell r="L1726">
            <v>158376.44</v>
          </cell>
          <cell r="M1726">
            <v>0</v>
          </cell>
          <cell r="N1726">
            <v>0</v>
          </cell>
        </row>
        <row r="1727">
          <cell r="E1727">
            <v>180669</v>
          </cell>
          <cell r="F1727" t="str">
            <v>FORTALECIMIENTO DE LA ACTIVIDAD AGROPECUARIA EN LA COMUNIDAD DE JAHUERJA MAMANIRI, DISTRITO DE ZEPITA - CHUCUITO - PUNO</v>
          </cell>
          <cell r="G1727">
            <v>354445.50000000006</v>
          </cell>
          <cell r="H1727">
            <v>0.5283470608103886</v>
          </cell>
          <cell r="I1727" t="str">
            <v>NO</v>
          </cell>
          <cell r="J1727" t="str">
            <v>SI</v>
          </cell>
          <cell r="K1727" t="str">
            <v>En ejecución 1era, etapa </v>
          </cell>
          <cell r="L1727">
            <v>354445.50000000006</v>
          </cell>
          <cell r="M1727">
            <v>0</v>
          </cell>
          <cell r="N1727">
            <v>1</v>
          </cell>
        </row>
        <row r="1728">
          <cell r="E1728">
            <v>180917</v>
          </cell>
          <cell r="F1728" t="str">
            <v>INSTALACION DE INFRAESTRUCTURA PRODUCTIVA EN LA COMUNIDAD DE JACHAPAMPA, DISTRITO DE ZEPITA - CHUCUITO - PUNO</v>
          </cell>
          <cell r="G1728">
            <v>203492.05000000005</v>
          </cell>
          <cell r="H1728">
            <v>0.7467114139905402</v>
          </cell>
          <cell r="I1728" t="str">
            <v>NO</v>
          </cell>
          <cell r="J1728" t="str">
            <v>SI</v>
          </cell>
          <cell r="K1728" t="str">
            <v>En ejecución 1era, etapa </v>
          </cell>
          <cell r="L1728">
            <v>203492.05000000005</v>
          </cell>
          <cell r="M1728">
            <v>0</v>
          </cell>
          <cell r="N1728">
            <v>1</v>
          </cell>
        </row>
        <row r="1729">
          <cell r="E1729">
            <v>183699</v>
          </cell>
          <cell r="F1729" t="str">
            <v>MEJORAMIENTO DE LAS COMPETENCIAS DEL PRODUCTOR DE GANADO VACUNO LECHERO EN LAS COMUNIDADES DE LA CUENCA DEL RIO RAMIS DEL, DISTRITO DE SAN ANTON - AZANGARO - PUNO</v>
          </cell>
          <cell r="G1729">
            <v>1078001.88</v>
          </cell>
          <cell r="H1729">
            <v>0.791488231774933</v>
          </cell>
          <cell r="I1729" t="str">
            <v>NO</v>
          </cell>
          <cell r="J1729" t="str">
            <v>SI</v>
          </cell>
          <cell r="K1729" t="str">
            <v>En ejecución con ampliacion de plazo PELT - MINAG, por incorporación presupuesto PIM 2016</v>
          </cell>
          <cell r="L1729">
            <v>1078001.88</v>
          </cell>
          <cell r="M1729">
            <v>0</v>
          </cell>
          <cell r="N1729">
            <v>0</v>
          </cell>
        </row>
        <row r="1730">
          <cell r="E1730">
            <v>184502</v>
          </cell>
          <cell r="F1730" t="str">
            <v>MEJORAMIENTO DE LA INFRAESTRUCTURA Y EQUIPAMIENTO EN LA INSTITUCIÓN EDUCATIVA PRIMARIA Nº 72203 DE CUTICARCA, DISTRITO DE COASA - CARABAYA - PUNO</v>
          </cell>
          <cell r="G1730">
            <v>129791.53999999992</v>
          </cell>
          <cell r="H1730">
            <v>0.8118824744812381</v>
          </cell>
          <cell r="I1730" t="str">
            <v>NO</v>
          </cell>
          <cell r="J1730" t="str">
            <v>SI</v>
          </cell>
          <cell r="K1730" t="str">
            <v>En ejecución por etapas 02 aulas, continua 2016, monto viable S/. 836,265</v>
          </cell>
          <cell r="L1730">
            <v>116916.53999999992</v>
          </cell>
          <cell r="M1730">
            <v>0</v>
          </cell>
          <cell r="N1730">
            <v>1</v>
          </cell>
        </row>
        <row r="1731">
          <cell r="E1731">
            <v>185571</v>
          </cell>
          <cell r="F1731" t="str">
            <v>MEJORAMIENTO DE LA ACTIVIDAD ALPAQUERA CON VISION EMPRESARIAL EN LAS COMUNIDADES DEL, DISTRITO DE ANANEA - SAN ANTONIO DE PUTINA - PUNO</v>
          </cell>
          <cell r="G1731">
            <v>409683.51</v>
          </cell>
          <cell r="H1731">
            <v>0.792954870734355</v>
          </cell>
          <cell r="I1731" t="str">
            <v>No</v>
          </cell>
          <cell r="J1731" t="str">
            <v>SI</v>
          </cell>
          <cell r="K1731" t="str">
            <v>En ejecucion por AD,por concluir.</v>
          </cell>
          <cell r="L1731">
            <v>409683.51</v>
          </cell>
          <cell r="M1731">
            <v>0</v>
          </cell>
          <cell r="N1731">
            <v>0</v>
          </cell>
        </row>
        <row r="1732">
          <cell r="E1732">
            <v>185932</v>
          </cell>
          <cell r="F1732" t="str">
            <v>MEJORAMIENTO DEL SERVICIO EDUCATIVO EN LA INSTITUCION EDUCATIVA PRIMARIA N 72207 DE LA LOCALIDAD DE UMACHULLO, DISTRITO DE COASA - CARABAYA - PUNO</v>
          </cell>
          <cell r="G1732">
            <v>405780.05000000005</v>
          </cell>
          <cell r="H1732">
            <v>0.6163969296216641</v>
          </cell>
          <cell r="I1732" t="str">
            <v>NO</v>
          </cell>
          <cell r="J1732" t="str">
            <v>SI</v>
          </cell>
          <cell r="K1732" t="str">
            <v>En ejecución por etapas aulas, continua 2016, monto viable S/. 1'057,812</v>
          </cell>
          <cell r="L1732">
            <v>366475.05000000005</v>
          </cell>
          <cell r="M1732">
            <v>0</v>
          </cell>
          <cell r="N1732">
            <v>1</v>
          </cell>
        </row>
        <row r="1733">
          <cell r="E1733">
            <v>187584</v>
          </cell>
          <cell r="F1733" t="str">
            <v>MEJORAMIENTO Y AMPLIACION  DEL SISTEMA DE IRRIGACION AZANGARO, PROVINCIA DE AZANGARO - PUNO</v>
          </cell>
          <cell r="G1733">
            <v>733853.6200000001</v>
          </cell>
          <cell r="H1733">
            <v>0.8977673200530238</v>
          </cell>
          <cell r="I1733">
            <v>0</v>
          </cell>
          <cell r="J1733">
            <v>0</v>
          </cell>
          <cell r="K1733">
            <v>0</v>
          </cell>
          <cell r="L1733">
            <v>0</v>
          </cell>
          <cell r="M1733">
            <v>0</v>
          </cell>
          <cell r="N1733">
            <v>0</v>
          </cell>
        </row>
        <row r="1734">
          <cell r="E1734">
            <v>192292</v>
          </cell>
          <cell r="F1734" t="str">
            <v>CREACION DE LA PLAZA PRINCIPAL EN EL CENTRO POBLADO DE ESCALLANI, DISTRITO DE CAPACHICA - PUNO - PUNO</v>
          </cell>
          <cell r="G1734">
            <v>300352.80000000005</v>
          </cell>
          <cell r="H1734">
            <v>0.6342284275576151</v>
          </cell>
          <cell r="I1734" t="str">
            <v>NO</v>
          </cell>
          <cell r="J1734" t="str">
            <v>NO</v>
          </cell>
          <cell r="K1734" t="str">
            <v>Concluido</v>
          </cell>
          <cell r="L1734">
            <v>300352.80000000005</v>
          </cell>
          <cell r="M1734">
            <v>0</v>
          </cell>
          <cell r="N1734">
            <v>0</v>
          </cell>
        </row>
        <row r="1735">
          <cell r="E1735">
            <v>192780</v>
          </cell>
          <cell r="F1735" t="str">
            <v>CREACION DE CAMINO VECINAL ENTRE LOS CENTROS POBLADOS DE OSCOROQUE - ASANCHAYA, DISTRITO DE CRUCERO - CARABAYA - PUNO</v>
          </cell>
          <cell r="G1735">
            <v>180581.52000000002</v>
          </cell>
          <cell r="H1735">
            <v>0.7969853990807602</v>
          </cell>
          <cell r="I1735" t="str">
            <v>NO</v>
          </cell>
          <cell r="J1735" t="str">
            <v>SI</v>
          </cell>
          <cell r="K1735" t="str">
            <v>En ejecución 2da etapa este año, avance físico 15%, pendiente 3era etapa final, pór incorporar saldo balance, viable S/. 3'906,218</v>
          </cell>
          <cell r="L1735">
            <v>180581.52000000002</v>
          </cell>
          <cell r="M1735">
            <v>0</v>
          </cell>
          <cell r="N1735">
            <v>0</v>
          </cell>
        </row>
        <row r="1736">
          <cell r="E1736">
            <v>198558</v>
          </cell>
          <cell r="F1736" t="str">
            <v>MEJORAMIENTO DE LOS SERVICIOS DE  SALUD DEL PUESTO SALUD PUNCUCHUPA, EN EL C.P. PUNCUCHUPA, DISTRITO DE CHUPA - AZANGARO - PUNO</v>
          </cell>
          <cell r="G1736">
            <v>236727.97999999998</v>
          </cell>
          <cell r="H1736">
            <v>0.8054313481136909</v>
          </cell>
          <cell r="I1736" t="str">
            <v>NO</v>
          </cell>
          <cell r="J1736" t="str">
            <v>SI</v>
          </cell>
          <cell r="K1736" t="str">
            <v>Concluido infraestructura, falta equipamiento por contrapartida municipalidad, financiado FONIPREL</v>
          </cell>
          <cell r="L1736">
            <v>236727.97999999998</v>
          </cell>
          <cell r="M1736">
            <v>0</v>
          </cell>
          <cell r="N1736">
            <v>0</v>
          </cell>
        </row>
        <row r="1737">
          <cell r="E1737">
            <v>201157</v>
          </cell>
          <cell r="F1737" t="str">
            <v>AMPLIACION Y MEJORAMIENTO DEL SISTEMA DE SANEAMIENTO III - ETAPA DE LA LOCALIDAD DE PUTINA, PROVINCIA DE SAN ANTONIO DE PUTINA - PUNO</v>
          </cell>
          <cell r="G1737">
            <v>729233.1900000002</v>
          </cell>
          <cell r="H1737">
            <v>0.7197435631961799</v>
          </cell>
          <cell r="I1737" t="str">
            <v>NO</v>
          </cell>
          <cell r="J1737" t="str">
            <v>SI</v>
          </cell>
          <cell r="K1737" t="str">
            <v>Se ejecuto desde el año 2013, el 2016 tiene programado culminar su ejecución cuenta con un PIM de S/. 473,784</v>
          </cell>
          <cell r="L1737">
            <v>255449.19000000018</v>
          </cell>
          <cell r="M1737">
            <v>0</v>
          </cell>
          <cell r="N1737">
            <v>0</v>
          </cell>
        </row>
        <row r="1738">
          <cell r="E1738">
            <v>201752</v>
          </cell>
          <cell r="F1738" t="str">
            <v>MEJORAMIENTO Y AMPLIACION DEL SISTEMA DE AGUA POTABLE Y ALCANTARILLADO DE LA LOCALIDAD DE PUTINA  PUNCO, DISTRITO DE SAN PEDRO DE PUTINA PUNCU - SANDIA - PUNO</v>
          </cell>
          <cell r="G1738">
            <v>2318445.25</v>
          </cell>
          <cell r="H1738">
            <v>0.7157734968372083</v>
          </cell>
          <cell r="I1738" t="str">
            <v>SI</v>
          </cell>
          <cell r="J1738" t="str">
            <v>SI</v>
          </cell>
          <cell r="K1738" t="str">
            <v>En plena ejecución, financiado MVCS, modalidad AI, se otorgo adelanto directo, se pago 1era, 2da, 3era valorización de obra, en tramité 4ta valorización. En espera  transferencia por continuidad de inversiones 2016 </v>
          </cell>
          <cell r="L1738">
            <v>2318445</v>
          </cell>
          <cell r="M1738">
            <v>0</v>
          </cell>
          <cell r="N1738">
            <v>1</v>
          </cell>
        </row>
        <row r="1739">
          <cell r="E1739">
            <v>203101</v>
          </cell>
          <cell r="F1739" t="str">
            <v>INSTALACION DE LOS SERVICIOS DE LA CASA MATERNA EN LA CIUDAD DE MACUSANI DISTRITO DE MACUSANI, PROVINCIA DE CARABAYA - PUNO</v>
          </cell>
          <cell r="G1739">
            <v>175298.97999999998</v>
          </cell>
          <cell r="H1739">
            <v>0.744987023793591</v>
          </cell>
          <cell r="I1739" t="str">
            <v>NO</v>
          </cell>
          <cell r="J1739" t="str">
            <v>SI</v>
          </cell>
          <cell r="K1739" t="str">
            <v>En ejecución, avance físico 80%, por incorporar saldo balance</v>
          </cell>
          <cell r="L1739">
            <v>175298.97999999998</v>
          </cell>
          <cell r="M1739">
            <v>0</v>
          </cell>
          <cell r="N1739">
            <v>1</v>
          </cell>
        </row>
        <row r="1740">
          <cell r="E1740">
            <v>203335</v>
          </cell>
          <cell r="F1740" t="str">
            <v>MEJORAMIENTO Y CONSTRUCCION DE LA I.E.S. MATEO PUMACAHUA DE LA LOCALIDAD DE UMACHIRI, DISTRITO DE UMACHIRI - MELGAR - PUNO</v>
          </cell>
          <cell r="G1740">
            <v>918770.9899999998</v>
          </cell>
          <cell r="H1740">
            <v>0.6800562691119572</v>
          </cell>
          <cell r="I1740">
            <v>0</v>
          </cell>
          <cell r="J1740">
            <v>0</v>
          </cell>
          <cell r="K1740">
            <v>0</v>
          </cell>
          <cell r="L1740">
            <v>0</v>
          </cell>
          <cell r="M1740">
            <v>0</v>
          </cell>
          <cell r="N1740">
            <v>0</v>
          </cell>
        </row>
        <row r="1741">
          <cell r="E1741">
            <v>203869</v>
          </cell>
          <cell r="F1741" t="str">
            <v>MEJORAMIENTO DEL SISTEMA DE AGUA POTABLE DE LA COMUNIDAD CAMPESINA DE COJENE , DISTRITO DE CUYOCUYO - SANDIA - PUNO</v>
          </cell>
          <cell r="G1741">
            <v>21930.520000000004</v>
          </cell>
          <cell r="H1741">
            <v>0.74354774167158</v>
          </cell>
          <cell r="I1741" t="str">
            <v>No</v>
          </cell>
          <cell r="J1741" t="str">
            <v>SI</v>
          </cell>
          <cell r="K1741" t="str">
            <v>En ejecucion por AD</v>
          </cell>
          <cell r="L1741">
            <v>21930.520000000004</v>
          </cell>
          <cell r="M1741">
            <v>0</v>
          </cell>
          <cell r="N1741">
            <v>1</v>
          </cell>
        </row>
        <row r="1742">
          <cell r="E1742">
            <v>205978</v>
          </cell>
          <cell r="F1742" t="str">
            <v>INSTALACION DE LA DEFENSA RIBEREÑA Y ENCAUZAMIENTO RIO OCCOPATA BARRIO SAN MARTIN COMUNIDAD CAMPESINA SALLACONI, DISTRITO DE USICAYOS - CARABAYA - PUNO</v>
          </cell>
          <cell r="G1742">
            <v>83742.6</v>
          </cell>
          <cell r="H1742">
            <v>0.7560274697431306</v>
          </cell>
          <cell r="I1742" t="str">
            <v>NO</v>
          </cell>
          <cell r="J1742" t="str">
            <v>NO</v>
          </cell>
          <cell r="K1742" t="str">
            <v>Concluido, falta liquidación</v>
          </cell>
          <cell r="L1742">
            <v>83742.6</v>
          </cell>
          <cell r="M1742">
            <v>0</v>
          </cell>
          <cell r="N1742">
            <v>0</v>
          </cell>
        </row>
        <row r="1743">
          <cell r="E1743">
            <v>207773</v>
          </cell>
          <cell r="F1743" t="str">
            <v>MEJORAMIENTO DE LA PLAZA PRINCIPAL DEL CENTRO POBLADO DE CASPA,  DISTRITO DE JULI, PROVINCIA DE CHUCUITO - PUNO</v>
          </cell>
          <cell r="G1743">
            <v>65146.39000000007</v>
          </cell>
          <cell r="H1743">
            <v>0.8822174467775058</v>
          </cell>
          <cell r="I1743" t="str">
            <v>NO</v>
          </cell>
          <cell r="J1743" t="str">
            <v>SI</v>
          </cell>
          <cell r="K1743" t="str">
            <v>En ejecución, avance físico 90%</v>
          </cell>
          <cell r="L1743">
            <v>65146.39000000007</v>
          </cell>
          <cell r="M1743">
            <v>0</v>
          </cell>
          <cell r="N1743">
            <v>1</v>
          </cell>
        </row>
        <row r="1744">
          <cell r="E1744">
            <v>211795</v>
          </cell>
          <cell r="F1744" t="str">
            <v>MEJORAMIENTO DE LOS SERVICIOS  EDUCATIVOS DE LA INSTITUCION EDUCATIVA SECUNDARIA AGROPECUARIA DE SINA   DEL DISTRITO DE SINA, PROVINCIA DE SAN ANTONIO DE PUTINA - PUNO</v>
          </cell>
          <cell r="G1744">
            <v>807745.99</v>
          </cell>
          <cell r="H1744">
            <v>0.7008348185185185</v>
          </cell>
          <cell r="I1744" t="str">
            <v>No</v>
          </cell>
          <cell r="J1744" t="str">
            <v>SI</v>
          </cell>
          <cell r="K1744" t="str">
            <v>En ejecucion por AD</v>
          </cell>
          <cell r="L1744">
            <v>807745.99</v>
          </cell>
          <cell r="M1744">
            <v>0</v>
          </cell>
          <cell r="N1744">
            <v>1</v>
          </cell>
        </row>
        <row r="1745">
          <cell r="E1745">
            <v>212525</v>
          </cell>
          <cell r="F1745" t="str">
            <v>MEJORAMIENTO DEL SISTEMA DE ABASTECIMIENTO DE AGUA POTABLE Y ALCANTARILLADO (INCL. PTAR) EN LA LOCALIDAD DE LIMBANI, DISTRITO DE LIMBANI - SANDIA - PUNO</v>
          </cell>
          <cell r="G1745">
            <v>1088133.7300000004</v>
          </cell>
          <cell r="H1745">
            <v>0.8011127307302286</v>
          </cell>
          <cell r="I1745" t="str">
            <v>No</v>
          </cell>
          <cell r="J1745" t="str">
            <v>SI</v>
          </cell>
          <cell r="K1745" t="str">
            <v>En ejecucion por AD,por concluir.</v>
          </cell>
          <cell r="L1745">
            <v>1088133.7300000004</v>
          </cell>
          <cell r="M1745">
            <v>0</v>
          </cell>
          <cell r="N1745">
            <v>0</v>
          </cell>
        </row>
        <row r="1746">
          <cell r="E1746">
            <v>213411</v>
          </cell>
          <cell r="F1746" t="str">
            <v>MEJORAMIENTO DE LA INFRAESTRUCTURA VIAL EN LOS JIRONES CAHUIDE, ATAHUALLPA, ASILLO Y SANTA CRUZ DE LA CIUDAD DE AYAVIRI, DISTRITO DE AYAVIRI, PROVINCIA DE MELGAR - PUNO</v>
          </cell>
          <cell r="G1746">
            <v>895379.9700000002</v>
          </cell>
          <cell r="H1746">
            <v>0.7292383442715413</v>
          </cell>
          <cell r="I1746">
            <v>0</v>
          </cell>
          <cell r="J1746">
            <v>0</v>
          </cell>
          <cell r="K1746">
            <v>0</v>
          </cell>
          <cell r="L1746">
            <v>0</v>
          </cell>
          <cell r="M1746">
            <v>0</v>
          </cell>
          <cell r="N1746">
            <v>0</v>
          </cell>
        </row>
        <row r="1747">
          <cell r="E1747">
            <v>217334</v>
          </cell>
          <cell r="F1747" t="str">
            <v>MEJORAMIENTO DEL CERCO PERIMETRICO EN LA INSTITUCION EDUCATIVA PRIMARIA Nº 70126 DE LA LOCALIDAD DE HUARIJUYO - PICHACANI, DISTRITO DE PICHACANI - PUNO - PUNO</v>
          </cell>
          <cell r="G1747">
            <v>32482.399999999994</v>
          </cell>
          <cell r="H1747">
            <v>0.8666178730013459</v>
          </cell>
          <cell r="I1747">
            <v>0</v>
          </cell>
          <cell r="J1747">
            <v>0</v>
          </cell>
          <cell r="K1747">
            <v>0</v>
          </cell>
          <cell r="L1747">
            <v>0</v>
          </cell>
          <cell r="M1747">
            <v>0</v>
          </cell>
          <cell r="N1747">
            <v>0</v>
          </cell>
        </row>
        <row r="1748">
          <cell r="E1748">
            <v>224160</v>
          </cell>
          <cell r="F1748" t="str">
            <v>AMPLIACION DEL SISTEMA DE AGUA POTABLE EN LA COMUNIDAD DE LURIATA, DISTRITO DE HUANCANE, PROVINCIA DE HUANCANE - PUNO</v>
          </cell>
          <cell r="G1748">
            <v>37562.71999999997</v>
          </cell>
          <cell r="H1748">
            <v>0.8877332467304079</v>
          </cell>
          <cell r="I1748">
            <v>0</v>
          </cell>
          <cell r="J1748">
            <v>0</v>
          </cell>
          <cell r="K1748">
            <v>0</v>
          </cell>
          <cell r="L1748">
            <v>0</v>
          </cell>
          <cell r="M1748">
            <v>0</v>
          </cell>
          <cell r="N1748">
            <v>0</v>
          </cell>
        </row>
        <row r="1749">
          <cell r="E1749">
            <v>224843</v>
          </cell>
          <cell r="F1749" t="str">
            <v>INSTALACION DEL SERVICIO DE AGUA POTABLE Y DISPOSICION SANITARIA DE EXCRETAS   EN EL CENTRO POBLADO DE CCOTOS, DISTRITO DE CAPACHICA - PUNO - PUNO</v>
          </cell>
          <cell r="G1749">
            <v>344785.4700000002</v>
          </cell>
          <cell r="H1749">
            <v>0.8712416657301293</v>
          </cell>
          <cell r="I1749" t="str">
            <v>NO</v>
          </cell>
          <cell r="J1749" t="str">
            <v>SI</v>
          </cell>
          <cell r="K1749" t="str">
            <v>Se reformulo estudio definitivo ahora considera pozos tubulares, con ampliación de plazo, a culminar en febrero, financiado MVCS</v>
          </cell>
          <cell r="L1749">
            <v>344785.4700000002</v>
          </cell>
          <cell r="M1749">
            <v>0</v>
          </cell>
          <cell r="N1749">
            <v>0</v>
          </cell>
        </row>
        <row r="1750">
          <cell r="E1750">
            <v>228709</v>
          </cell>
          <cell r="F1750" t="str">
            <v>MEJORAMIENTO DE VIAS URBANAS DE LOS JIRONES, MICAELA BASTIDAS, JOSE CARLOS MARIATEGUI, TUPAC AMARU, NAUTA, ANGEL BUSTINZA Y AV. FERIAL DE LA LOCALIDAD DE HUATASANI, PROVINCIA DE HUANCANE - PUNO</v>
          </cell>
          <cell r="G1750">
            <v>1026846.0299999998</v>
          </cell>
          <cell r="H1750">
            <v>0.5799268965655994</v>
          </cell>
          <cell r="I1750">
            <v>0</v>
          </cell>
          <cell r="J1750">
            <v>0</v>
          </cell>
          <cell r="K1750">
            <v>0</v>
          </cell>
          <cell r="L1750">
            <v>0</v>
          </cell>
          <cell r="M1750">
            <v>0</v>
          </cell>
          <cell r="N1750">
            <v>0</v>
          </cell>
        </row>
        <row r="1751">
          <cell r="E1751">
            <v>230477</v>
          </cell>
          <cell r="F1751" t="str">
            <v>INSTALACION DE INFRAESTRUCTURA PECUARIA EN LA COMUNIDAD DE SICUYANI, DISTRITO DE ZEPITA - CHUCUITO - PUNO</v>
          </cell>
          <cell r="G1751">
            <v>48154.590000000026</v>
          </cell>
          <cell r="H1751">
            <v>0.8948084451046353</v>
          </cell>
          <cell r="I1751" t="str">
            <v> NO</v>
          </cell>
          <cell r="J1751" t="str">
            <v>SI</v>
          </cell>
          <cell r="K1751" t="str">
            <v>En ejecución </v>
          </cell>
          <cell r="L1751">
            <v>48154.590000000026</v>
          </cell>
          <cell r="M1751">
            <v>0</v>
          </cell>
          <cell r="N1751">
            <v>1</v>
          </cell>
        </row>
        <row r="1752">
          <cell r="E1752">
            <v>231671</v>
          </cell>
          <cell r="F1752" t="str">
            <v>MEJORAMIENTO DE LA ILUMINCION DE LA PLAZA DE ARMAS DE LA CIUDAD DE YUNGUYO, DISTRITO DE YUNGUYO, PROVINCIA DE YUNGUYO - PUNO</v>
          </cell>
          <cell r="G1752">
            <v>89354.07</v>
          </cell>
          <cell r="H1752">
            <v>0.744269559375199</v>
          </cell>
          <cell r="I1752" t="str">
            <v>No</v>
          </cell>
          <cell r="J1752" t="str">
            <v>SI</v>
          </cell>
          <cell r="K1752" t="str">
            <v>En ejecucion por AD,necesita Registro en fase de inversion  con Ava.Fisico 58%</v>
          </cell>
          <cell r="L1752">
            <v>89354.07</v>
          </cell>
          <cell r="M1752">
            <v>0</v>
          </cell>
          <cell r="N1752">
            <v>1</v>
          </cell>
        </row>
        <row r="1753">
          <cell r="E1753">
            <v>232206</v>
          </cell>
          <cell r="F1753" t="str">
            <v>INSTALACION DEL SISTEMA DE ABASTECIMIENTO DE AGUA POTABLE Y  SANEAMIENTO EN LA COMUNIDAD DE ITAPALLUNI, DISTRITO DE JULI, PROVINCIA DE CHUCUITO - PUNO</v>
          </cell>
          <cell r="G1753">
            <v>202154.17999999993</v>
          </cell>
          <cell r="H1753">
            <v>0.8183444596960655</v>
          </cell>
          <cell r="I1753" t="str">
            <v>NO</v>
          </cell>
          <cell r="J1753" t="str">
            <v>SI</v>
          </cell>
          <cell r="K1753" t="str">
            <v>En ejecución</v>
          </cell>
          <cell r="L1753">
            <v>137548.17999999993</v>
          </cell>
          <cell r="M1753">
            <v>0</v>
          </cell>
          <cell r="N1753">
            <v>1</v>
          </cell>
        </row>
        <row r="1754">
          <cell r="E1754">
            <v>234530</v>
          </cell>
          <cell r="F1754" t="str">
            <v>AMPLIACION Y MEJORAMIENTO INTEGRAL DEL SISTEMA DE AGUA POTABLE Y SANEAMIENTO DE LA COMUNIDAD CAMPESINA DE QUETAPALO, DISTRITO DE USICAYOS - CARABAYA - PUNO</v>
          </cell>
          <cell r="G1754">
            <v>59067.78000000003</v>
          </cell>
          <cell r="H1754">
            <v>0.8868633034774283</v>
          </cell>
          <cell r="I1754" t="str">
            <v>NO</v>
          </cell>
          <cell r="J1754" t="str">
            <v>NO</v>
          </cell>
          <cell r="K1754" t="str">
            <v>Concluido</v>
          </cell>
          <cell r="L1754">
            <v>59067.78000000003</v>
          </cell>
          <cell r="M1754">
            <v>0</v>
          </cell>
          <cell r="N1754">
            <v>0</v>
          </cell>
        </row>
        <row r="1755">
          <cell r="E1755">
            <v>236084</v>
          </cell>
          <cell r="F1755" t="str">
            <v>MEJORAMIENTO DE LA INFRAESTRUCTURA VIAL URBANA DEL JIRÓN CARLOS BELÓN Y ENRIQUE TORRES BELÓN DE LA CIUDAD DE LAMPA DISTRITO LAMPA, PROVINCIA DE LAMPA - PUNO</v>
          </cell>
          <cell r="G1755">
            <v>2751457.2499999995</v>
          </cell>
          <cell r="H1755">
            <v>0.5310343972669498</v>
          </cell>
          <cell r="I1755" t="str">
            <v>NO</v>
          </cell>
          <cell r="J1755" t="str">
            <v>SI</v>
          </cell>
          <cell r="K1755" t="str">
            <v>En plena ejecución, financiado MVCS, modalidad AI. En espera  transferencia por continuidad de inversiones 2016 </v>
          </cell>
          <cell r="L1755">
            <v>2751457</v>
          </cell>
          <cell r="M1755">
            <v>0</v>
          </cell>
          <cell r="N1755">
            <v>1</v>
          </cell>
        </row>
        <row r="1756">
          <cell r="E1756">
            <v>239784</v>
          </cell>
          <cell r="F1756" t="str">
            <v>MEJORAMIENTO Y AMPLIACION DEL SERVICIO DE AGUA Y DISPOSICIÓN SANITARIA DE EXCRETAS EN EL CENTRO POBLADO DE TITILACA DEL, DISTRITO DE PLATERIA - PUNO - PUNO</v>
          </cell>
          <cell r="G1756">
            <v>375550.3700000001</v>
          </cell>
          <cell r="H1756">
            <v>0.8980738331960966</v>
          </cell>
          <cell r="I1756">
            <v>0</v>
          </cell>
          <cell r="J1756">
            <v>0</v>
          </cell>
          <cell r="K1756">
            <v>0</v>
          </cell>
          <cell r="L1756">
            <v>0</v>
          </cell>
          <cell r="M1756">
            <v>0</v>
          </cell>
          <cell r="N1756">
            <v>0</v>
          </cell>
        </row>
        <row r="1757">
          <cell r="E1757">
            <v>243436</v>
          </cell>
          <cell r="F1757" t="str">
            <v>MEJORAMIENTO DE LA PLAZA CENTRAL DEL CENTRO POBLADO DE CASIMUYO HUALLATIRI, DISTRITO DE JULI, PROVINCIA DE CHUCUITO - PUNO</v>
          </cell>
          <cell r="G1757">
            <v>58784.649999999965</v>
          </cell>
          <cell r="H1757">
            <v>0.8957989358612354</v>
          </cell>
          <cell r="I1757" t="str">
            <v>NO</v>
          </cell>
          <cell r="J1757" t="str">
            <v>SI</v>
          </cell>
          <cell r="K1757" t="str">
            <v>En ejecución, avance físico 40%</v>
          </cell>
          <cell r="L1757">
            <v>58784.649999999965</v>
          </cell>
          <cell r="M1757">
            <v>0</v>
          </cell>
          <cell r="N1757">
            <v>1</v>
          </cell>
        </row>
        <row r="1758">
          <cell r="E1758">
            <v>243830</v>
          </cell>
          <cell r="F1758" t="str">
            <v>INSTALACION DE DEFENSA RIBEREÑA EN EL RIO AYAVIRI DE TIRAPATA MARGEN IZQUIERDO, DISTRITO DE TIRAPATA - AZANGARO - PUNO</v>
          </cell>
          <cell r="G1758">
            <v>66274.61999999994</v>
          </cell>
          <cell r="H1758">
            <v>0.8870738895580909</v>
          </cell>
          <cell r="I1758" t="str">
            <v>NO</v>
          </cell>
          <cell r="J1758" t="str">
            <v>NO</v>
          </cell>
          <cell r="K1758" t="str">
            <v>En proceso de liquidación</v>
          </cell>
          <cell r="L1758">
            <v>66274.61999999994</v>
          </cell>
          <cell r="M1758">
            <v>0</v>
          </cell>
          <cell r="N1758">
            <v>0</v>
          </cell>
        </row>
        <row r="1759">
          <cell r="E1759">
            <v>244146</v>
          </cell>
          <cell r="F1759" t="str">
            <v>MEJORAMIENTO DE LOS SERVICIOS EDUCATIVOS EN LA INSTITUCION EDUCATIVA SECUNDARIA JIPATA JACHA JAA DEL CENTRO POBLADO JIPATA, DISTRITO DE MOHO, PROVINCIA DE MOHO - PUNO</v>
          </cell>
          <cell r="G1759">
            <v>1235831.2</v>
          </cell>
          <cell r="H1759">
            <v>0.5057228790375479</v>
          </cell>
          <cell r="I1759">
            <v>0</v>
          </cell>
          <cell r="J1759">
            <v>0</v>
          </cell>
          <cell r="K1759">
            <v>0</v>
          </cell>
          <cell r="L1759">
            <v>0</v>
          </cell>
          <cell r="M1759">
            <v>0</v>
          </cell>
          <cell r="N1759">
            <v>0</v>
          </cell>
        </row>
        <row r="1760">
          <cell r="E1760">
            <v>245379</v>
          </cell>
          <cell r="F1760" t="str">
            <v>MEJORAMIENTO DE CAPACIDADES EN PROMOCION SOCIAL EN EL SECTOR CHUCASUYO  DE LA COMUNIDAD DE CHUCASUYO CAJJE DEL CENTRO POBLADO DE MOLINO, DISTRITO DE JULI, PROVINCIA DE CHUCUITO - PUNO</v>
          </cell>
          <cell r="G1760">
            <v>27746.039999999994</v>
          </cell>
          <cell r="H1760">
            <v>0.7814708050583143</v>
          </cell>
          <cell r="I1760" t="str">
            <v>NO</v>
          </cell>
          <cell r="J1760" t="str">
            <v>NO</v>
          </cell>
          <cell r="K1760" t="str">
            <v>Concluido</v>
          </cell>
          <cell r="L1760">
            <v>27746.039999999994</v>
          </cell>
          <cell r="M1760">
            <v>0</v>
          </cell>
          <cell r="N1760">
            <v>0</v>
          </cell>
        </row>
        <row r="1761">
          <cell r="E1761">
            <v>246532</v>
          </cell>
          <cell r="F1761" t="str">
            <v>MEJORAMIENTO DE LOS SERVICIOS DE EDUCACIÓN INICIAL EN LAS INSTITUCIONES EDUCATIVAS 376, 400 Y HANAC AYLLU DEL DISTRITO DE AYAPATA, PROVINCIA DE CARABAYA - PUNO</v>
          </cell>
          <cell r="G1761">
            <v>405623.3799999999</v>
          </cell>
          <cell r="H1761">
            <v>0.8545722731632114</v>
          </cell>
          <cell r="I1761" t="str">
            <v>NO</v>
          </cell>
          <cell r="J1761" t="str">
            <v>NO</v>
          </cell>
          <cell r="K1761" t="str">
            <v>En ejecución, modaldiad AI, cofinanciado por FONIPREL, avance 50%</v>
          </cell>
          <cell r="L1761">
            <v>405623.3799999999</v>
          </cell>
          <cell r="M1761">
            <v>0</v>
          </cell>
          <cell r="N1761">
            <v>0</v>
          </cell>
        </row>
        <row r="1762">
          <cell r="E1762">
            <v>250742</v>
          </cell>
          <cell r="F1762" t="str">
            <v>AMPLIACION DEL SERVICIO DE DESAGUE EN LA PROLONGACION NORTE DE LA AV. CATASTRO DE LA LOCALIDAD DE HUANCANE, PROVINCIA DE HUANCANE - PUNO</v>
          </cell>
          <cell r="G1762">
            <v>41801.34</v>
          </cell>
          <cell r="H1762">
            <v>0.7102608857664608</v>
          </cell>
          <cell r="I1762">
            <v>0</v>
          </cell>
          <cell r="J1762">
            <v>0</v>
          </cell>
          <cell r="K1762">
            <v>0</v>
          </cell>
          <cell r="L1762">
            <v>0</v>
          </cell>
          <cell r="M1762">
            <v>0</v>
          </cell>
          <cell r="N1762">
            <v>0</v>
          </cell>
        </row>
        <row r="1763">
          <cell r="E1763">
            <v>251334</v>
          </cell>
          <cell r="F1763" t="str">
            <v>AMPLIACION Y MEJORAMIENTO DEL SISTEMA DE AGUA POTABLE Y ALCANTARILLADO, EN EL CENTRO POBLADO VILLA QUEÑUANI, DISTRITO DE YUNGUYO, PROVINCIA DE YUNGUYO - PUNO</v>
          </cell>
          <cell r="G1763">
            <v>1465019.7599999998</v>
          </cell>
          <cell r="H1763">
            <v>0.7596534181444444</v>
          </cell>
          <cell r="I1763" t="str">
            <v>SI</v>
          </cell>
          <cell r="J1763" t="str">
            <v>SI</v>
          </cell>
          <cell r="K1763" t="str">
            <v>En plena ejecución, fianciado MVCS, se cambio modalidad de ejecución por  AD,se firmo adenda, pendiente pago bienes y servicios. En espera  transferencia por continuidad de inversiones 2016</v>
          </cell>
          <cell r="L1763">
            <v>1492824</v>
          </cell>
          <cell r="M1763">
            <v>0</v>
          </cell>
          <cell r="N1763">
            <v>1</v>
          </cell>
        </row>
        <row r="1764">
          <cell r="E1764">
            <v>251975</v>
          </cell>
          <cell r="F1764" t="str">
            <v>MEJORAMIENTO DE ACCESO PEATONAL CON VEREDAS EN LA URBANIZACION NUEVO AMANECER HUACOTO DE LA LOCALIDAD DE MUÑANI, DISTRITO DE MUNANI - AZANGARO - PUNO</v>
          </cell>
          <cell r="G1764">
            <v>103731.40000000002</v>
          </cell>
          <cell r="H1764">
            <v>0.7147328890306939</v>
          </cell>
          <cell r="I1764" t="str">
            <v>NO</v>
          </cell>
          <cell r="J1764" t="str">
            <v>NO</v>
          </cell>
          <cell r="K1764" t="str">
            <v>Concluido</v>
          </cell>
          <cell r="L1764">
            <v>0</v>
          </cell>
          <cell r="M1764">
            <v>0</v>
          </cell>
          <cell r="N1764">
            <v>0</v>
          </cell>
        </row>
        <row r="1765">
          <cell r="E1765">
            <v>252637</v>
          </cell>
          <cell r="F1765" t="str">
            <v>INSTALACION DEL SISTEMA DE AGUA POTABLE Y ALCANTARILLADO  DEL CENTRO POBLADO DE PROGRESO, DISTRITO DE ASILLO - AZANGARO - PUNO</v>
          </cell>
          <cell r="G1765">
            <v>916180.2899999996</v>
          </cell>
          <cell r="H1765">
            <v>0.7444011823181037</v>
          </cell>
          <cell r="I1765" t="str">
            <v>NO</v>
          </cell>
          <cell r="J1765" t="str">
            <v>SI</v>
          </cell>
          <cell r="K1765" t="str">
            <v>En ejecución, modalidad AI, financiado MVCS en espera segunda transferencia F° F° 18</v>
          </cell>
          <cell r="L1765">
            <v>916180.2899999996</v>
          </cell>
          <cell r="M1765">
            <v>0</v>
          </cell>
          <cell r="N1765">
            <v>0</v>
          </cell>
        </row>
        <row r="1766">
          <cell r="E1766">
            <v>253974</v>
          </cell>
          <cell r="F1766" t="str">
            <v>REHABILITACION Y MEJORAMIENTO DE LA INFRAESTRUCTURA VIAL DE LOS JIRONES APURÍMAC Y PUNO (TRAMO JR. SAN MARTIN - AV. JULIACA) EN LA CIUDAD DE JULIACA, PROVINCIA DE SAN ROMAN - PUNO</v>
          </cell>
          <cell r="G1766">
            <v>622285.02</v>
          </cell>
          <cell r="H1766">
            <v>0.8388097078316122</v>
          </cell>
          <cell r="I1766" t="str">
            <v>NO</v>
          </cell>
          <cell r="J1766" t="str">
            <v>NO</v>
          </cell>
          <cell r="K1766" t="str">
            <v>Proyecto concluido</v>
          </cell>
          <cell r="L1766">
            <v>622285</v>
          </cell>
          <cell r="M1766">
            <v>0</v>
          </cell>
          <cell r="N1766">
            <v>0</v>
          </cell>
        </row>
        <row r="1767">
          <cell r="E1767">
            <v>254177</v>
          </cell>
          <cell r="F1767" t="str">
            <v>AMPLIACION Y MEJORAMIENTO DEL SISTEMA DE AGUA POTABLE Y SANEAMIENTO DE LA CIUDAD DE COJATA, DISTRITO DE COJATA - HUANCANE - PUNO</v>
          </cell>
          <cell r="G1767">
            <v>905408.31</v>
          </cell>
          <cell r="H1767">
            <v>0.7480966054840652</v>
          </cell>
          <cell r="I1767">
            <v>0</v>
          </cell>
          <cell r="J1767">
            <v>0</v>
          </cell>
          <cell r="K1767">
            <v>0</v>
          </cell>
          <cell r="L1767">
            <v>0</v>
          </cell>
          <cell r="M1767">
            <v>0</v>
          </cell>
          <cell r="N1767">
            <v>0</v>
          </cell>
        </row>
        <row r="1768">
          <cell r="E1768">
            <v>254202</v>
          </cell>
          <cell r="F1768" t="str">
            <v>MEJORAMIENTO DE LA INFRAESTRUCTURA VIAL EN  LOS JIRONES SAN PABLO, FRAY MARTIN DE PORRES Y SANTIAGO GIRALDO  TRAMO ( AV. PERU -AV.  DANIEL ALOMIAS ROBLES ) Y JIRON VILQUECHICO ( TRAMO AV. HUANCANE -AV. TAMBOPATA) EN LA CIUDAD DE JULIACA, PROVINCIA DE SAN ROMAN - PUNO</v>
          </cell>
          <cell r="G1768">
            <v>197347.90999999992</v>
          </cell>
          <cell r="H1768">
            <v>0.852106011713358</v>
          </cell>
          <cell r="I1768" t="str">
            <v>NO</v>
          </cell>
          <cell r="J1768" t="str">
            <v>SI</v>
          </cell>
          <cell r="K1768" t="str">
            <v>En ejecución se proyecta culminar 1era etapa a fines febrero, monto viable S/. 4'260,312</v>
          </cell>
          <cell r="L1768">
            <v>107631</v>
          </cell>
          <cell r="M1768">
            <v>0</v>
          </cell>
          <cell r="N1768">
            <v>1</v>
          </cell>
        </row>
        <row r="1769">
          <cell r="E1769">
            <v>255028</v>
          </cell>
          <cell r="F1769" t="str">
            <v>AMPLIACION Y MEJORAMIENTO DEL SISTEMA DE ABASTECIMIENTO DE AGUA POTABLE Y DESAGÜE EN LA LOCALIDAD DE SANTA ROSA ,, DISTRITO DE SANTA ROSA - MELGAR - PUNO</v>
          </cell>
          <cell r="G1769">
            <v>2439029.1499999994</v>
          </cell>
          <cell r="H1769">
            <v>0.6735382037986823</v>
          </cell>
          <cell r="I1769" t="str">
            <v>SI</v>
          </cell>
          <cell r="J1769" t="str">
            <v>SI</v>
          </cell>
          <cell r="K1769" t="str">
            <v>En plena ejecución, financiado FONIE, modalidad AI, se otorgo adelanto directo, se pago 1era, 2da, 3era, 4ta y 5ta. valorización de obra, en tramité 6ta valorización. En espera  transferencia por continuidad de inversiones 2016 </v>
          </cell>
          <cell r="L1769">
            <v>2439029</v>
          </cell>
          <cell r="M1769">
            <v>0</v>
          </cell>
          <cell r="N1769">
            <v>1</v>
          </cell>
        </row>
        <row r="1770">
          <cell r="E1770">
            <v>255704</v>
          </cell>
          <cell r="F1770" t="str">
            <v>MEJORAMIENTO DEL SERVICIO EDUCATIVO DE LA I.E.S. AGROPECUARIO  AJJATIRA, DISTRITO DE PEDRO VILCA APAZA - SAN ANTONIO DE PUTINA - PUNO</v>
          </cell>
          <cell r="G1770">
            <v>80860.5</v>
          </cell>
          <cell r="H1770">
            <v>0.8840833139076844</v>
          </cell>
          <cell r="I1770" t="str">
            <v>No</v>
          </cell>
          <cell r="J1770" t="str">
            <v>SI</v>
          </cell>
          <cell r="K1770" t="str">
            <v>En ejecucion por AD</v>
          </cell>
          <cell r="L1770">
            <v>80860.5</v>
          </cell>
          <cell r="M1770">
            <v>0</v>
          </cell>
          <cell r="N1770">
            <v>1</v>
          </cell>
        </row>
        <row r="1771">
          <cell r="E1771">
            <v>255846</v>
          </cell>
          <cell r="F1771" t="str">
            <v>INSTALACION DE PUENTE COLGANTE PEATONAL EN EL SECTOR ALTO AZATA - RAMOSANI, DISTRITO DE SAN PEDRO DE PUTINA PUNCU - SANDIA - PUNO</v>
          </cell>
          <cell r="G1771">
            <v>82957.29000000001</v>
          </cell>
          <cell r="H1771">
            <v>0.6341709677750804</v>
          </cell>
          <cell r="I1771" t="str">
            <v>No</v>
          </cell>
          <cell r="J1771" t="str">
            <v>SI</v>
          </cell>
          <cell r="K1771" t="str">
            <v>En ejecucion por AD,por concluir.</v>
          </cell>
          <cell r="L1771">
            <v>82957.29000000001</v>
          </cell>
          <cell r="M1771">
            <v>0</v>
          </cell>
          <cell r="N1771">
            <v>0</v>
          </cell>
        </row>
        <row r="1772">
          <cell r="E1772">
            <v>257201</v>
          </cell>
          <cell r="F1772" t="str">
            <v>MEJORAMIENTO DE LOS SERVICIOS DE EDUCACION INICIAL  DE LA INSTITUCION EDUCATIVA NRO 821 DE LA LOCALIDAD DE ANANEA, DISTRITO DE ANANEA - SAN ANTONIO DE PUTINA - PUNO</v>
          </cell>
          <cell r="G1772">
            <v>47531.73999999999</v>
          </cell>
          <cell r="H1772">
            <v>0.8632259256371071</v>
          </cell>
          <cell r="I1772" t="str">
            <v>No</v>
          </cell>
          <cell r="J1772" t="str">
            <v>SI</v>
          </cell>
          <cell r="K1772" t="str">
            <v>En ejecucion por AD</v>
          </cell>
          <cell r="L1772">
            <v>47531.73999999999</v>
          </cell>
          <cell r="M1772">
            <v>0</v>
          </cell>
          <cell r="N1772">
            <v>1</v>
          </cell>
        </row>
        <row r="1773">
          <cell r="E1773">
            <v>257324</v>
          </cell>
          <cell r="F1773" t="str">
            <v>MEJORAMIENTO DE LOS SERVICIOS EDUCATIVOS DE LA IEP N 70712 DE MORO, DISTRITO DE PAUCARCOLLA - PUNO - PUNO</v>
          </cell>
          <cell r="G1773">
            <v>726171.5899999999</v>
          </cell>
          <cell r="H1773">
            <v>0.7074819391731743</v>
          </cell>
          <cell r="I1773">
            <v>0</v>
          </cell>
          <cell r="J1773">
            <v>0</v>
          </cell>
          <cell r="K1773">
            <v>0</v>
          </cell>
          <cell r="L1773">
            <v>0</v>
          </cell>
          <cell r="M1773">
            <v>0</v>
          </cell>
          <cell r="N1773">
            <v>0</v>
          </cell>
        </row>
        <row r="1774">
          <cell r="E1774">
            <v>257372</v>
          </cell>
          <cell r="F1774" t="str">
            <v>MEJORAMIENTO DEL LOCAL DE USOS MULTIPLES DEL CENTRO POBLADO JOSE CARLOS MARIATEGUI, DISTRITO DE ZEPITA - CHUCUITO - PUNO</v>
          </cell>
          <cell r="G1774">
            <v>172322.59999999998</v>
          </cell>
          <cell r="H1774">
            <v>0.6330576196462825</v>
          </cell>
          <cell r="I1774" t="str">
            <v>NO</v>
          </cell>
          <cell r="J1774" t="str">
            <v>NO</v>
          </cell>
          <cell r="K1774" t="str">
            <v>Tine informe final, solo falta liquidar y cerra</v>
          </cell>
          <cell r="L1774">
            <v>172322.59999999998</v>
          </cell>
          <cell r="M1774">
            <v>0</v>
          </cell>
          <cell r="N1774">
            <v>0</v>
          </cell>
        </row>
        <row r="1775">
          <cell r="E1775">
            <v>257565</v>
          </cell>
          <cell r="F1775" t="str">
            <v>MEJORAMIENTO DE LA COMPETITIVIDAD DE LA CADENA PRODUCTIVA DE CAFÉS ESPECIALES Y CACAO BAJO SISTEMAS AGROFORESTALES EN EL ENTORNO  DEL PARQUE NACIONAL BAHUAJA SONENE, DISTRITO DE SAN PEDRO DE PUTINA PUNCU - SANDIA - PUNO</v>
          </cell>
          <cell r="G1775">
            <v>1422411.42</v>
          </cell>
          <cell r="H1775">
            <v>0.7375818837019623</v>
          </cell>
          <cell r="I1775" t="str">
            <v>NO</v>
          </cell>
          <cell r="J1775" t="str">
            <v>SI</v>
          </cell>
          <cell r="K1775" t="str">
            <v>En plena ejecución, financiado DEVIDA, modalidad AD, en espera segunda transferencia </v>
          </cell>
          <cell r="L1775">
            <v>1422411</v>
          </cell>
          <cell r="M1775">
            <v>0</v>
          </cell>
          <cell r="N1775">
            <v>1</v>
          </cell>
        </row>
        <row r="1776">
          <cell r="E1776">
            <v>259485</v>
          </cell>
          <cell r="F1776" t="str">
            <v>CONSTRUCCION DEL CAMINO VECINAL: EMP. R18(CHULLO) – SECTOR MAJANI(TUANA) DEL DISTRITO DE SANDIA, PROVINCIA DE SANDIA - PUNO</v>
          </cell>
          <cell r="G1776">
            <v>39623.830000000016</v>
          </cell>
          <cell r="H1776">
            <v>0.8910050563043931</v>
          </cell>
          <cell r="I1776" t="str">
            <v>NO</v>
          </cell>
          <cell r="J1776" t="str">
            <v>NO</v>
          </cell>
          <cell r="K1776" t="str">
            <v>Físicamente se concluyo el 100%, pendiente liquidación.</v>
          </cell>
          <cell r="L1776">
            <v>39623.830000000016</v>
          </cell>
          <cell r="M1776">
            <v>0</v>
          </cell>
          <cell r="N1776">
            <v>0</v>
          </cell>
        </row>
        <row r="1777">
          <cell r="E1777">
            <v>262012</v>
          </cell>
          <cell r="F1777" t="str">
            <v>INSTALACION DE LETRINAS SANITARIAS ECOLÓGICAS EN LA COMUNIDAD CAMPESINA DE CHUCASUYO CCAJJE, DISTRITO DE JULI, PROVINCIA DE CHUCUITO - PUNO</v>
          </cell>
          <cell r="G1777">
            <v>170976.97999999998</v>
          </cell>
          <cell r="H1777">
            <v>0.8766248529761947</v>
          </cell>
          <cell r="I1777" t="str">
            <v>NO</v>
          </cell>
          <cell r="J1777" t="str">
            <v>NO</v>
          </cell>
          <cell r="K1777" t="str">
            <v>Concluido</v>
          </cell>
          <cell r="L1777">
            <v>170976.97999999998</v>
          </cell>
          <cell r="M1777">
            <v>0</v>
          </cell>
          <cell r="N1777">
            <v>0</v>
          </cell>
        </row>
        <row r="1778">
          <cell r="E1778">
            <v>262258</v>
          </cell>
          <cell r="F1778" t="str">
            <v>INSTALACION DEL COMPLEJO DEPORTIVO RECREACIONAL EN LA LOCALIDAD DE JUNCAL, DISTRITO DE SAN ANTONIO - PUNO - PUNO</v>
          </cell>
          <cell r="G1778">
            <v>289139.3599999999</v>
          </cell>
          <cell r="H1778">
            <v>0.6444001696217652</v>
          </cell>
          <cell r="I1778" t="str">
            <v>No</v>
          </cell>
          <cell r="J1778" t="str">
            <v>SI</v>
          </cell>
          <cell r="K1778" t="str">
            <v>En ejecucion por AD,por concluir.</v>
          </cell>
          <cell r="L1778">
            <v>289139.3599999999</v>
          </cell>
          <cell r="M1778">
            <v>0</v>
          </cell>
          <cell r="N1778">
            <v>0</v>
          </cell>
        </row>
        <row r="1779">
          <cell r="E1779">
            <v>263021</v>
          </cell>
          <cell r="F1779" t="str">
            <v>INSTALACION DE SISTEMA DE AGUA POTABLE Y LETRINAS EN LA CC. JATUN SAYNA SECTOR SALLALLI MACARI, DISTRITO DE MACARI - MELGAR - PUNO</v>
          </cell>
          <cell r="G1779">
            <v>103789.02000000002</v>
          </cell>
          <cell r="H1779">
            <v>0.8960359606983973</v>
          </cell>
          <cell r="I1779">
            <v>0</v>
          </cell>
          <cell r="J1779">
            <v>0</v>
          </cell>
          <cell r="K1779">
            <v>0</v>
          </cell>
          <cell r="L1779">
            <v>0</v>
          </cell>
          <cell r="M1779">
            <v>0</v>
          </cell>
          <cell r="N1779">
            <v>0</v>
          </cell>
        </row>
        <row r="1780">
          <cell r="E1780">
            <v>263513</v>
          </cell>
          <cell r="F1780" t="str">
            <v>MEJORAMIENTO Y AMPLIACION DEL SISTEMA DE AGUA POTABLE Y SANEAMIENTO BASICO INTEGRAL   DE LA COMUNIDADES CAMPESINAS DE SAN JOSE, INCAYPATA, CENTRAL CHOCCO, PRIMER SECTOR, CALACRUZ Y ALTO ESCANTAPI DEL C.P. CHOCCO, DISTRITO DE CHUPA - AZANGARO - PUNO</v>
          </cell>
          <cell r="G1780">
            <v>1676874.1900000004</v>
          </cell>
          <cell r="H1780">
            <v>0.6644153672398143</v>
          </cell>
          <cell r="I1780" t="str">
            <v>NO</v>
          </cell>
          <cell r="J1780" t="str">
            <v>SI</v>
          </cell>
          <cell r="K1780" t="str">
            <v>En ejecucion, financiado MVCS, en espera transferencia recursos continuidad inversiones</v>
          </cell>
          <cell r="L1780">
            <v>1676874.1900000004</v>
          </cell>
          <cell r="M1780">
            <v>0</v>
          </cell>
          <cell r="N1780">
            <v>0</v>
          </cell>
        </row>
        <row r="1781">
          <cell r="E1781">
            <v>265046</v>
          </cell>
          <cell r="F1781" t="str">
            <v>INSTALACION DEL SISTEMA DE AGUA POTABLE Y SANEAMIENTO  EN LA COMUNIDAD DE SAN ANTONIO DE CHUJURA, DISTRITO DE CARACOTO - SAN ROMAN - PUNO</v>
          </cell>
          <cell r="G1781">
            <v>513058.67999999993</v>
          </cell>
          <cell r="H1781">
            <v>0.7143233865134789</v>
          </cell>
          <cell r="I1781" t="str">
            <v>NO</v>
          </cell>
          <cell r="J1781" t="str">
            <v>SI</v>
          </cell>
          <cell r="K1781" t="str">
            <v>Por concluir avance físico 99%, problemas instalación 3 conexiones MD Cabana</v>
          </cell>
          <cell r="L1781">
            <v>84047</v>
          </cell>
          <cell r="M1781">
            <v>0</v>
          </cell>
          <cell r="N1781">
            <v>0</v>
          </cell>
        </row>
        <row r="1782">
          <cell r="E1782">
            <v>265047</v>
          </cell>
          <cell r="F1782" t="str">
            <v>INSTALACION SISTEMA DE AGUA POTABLE Y SANEAMIENTO BASICO EN LA COMUNIDAD DE CHURICANCHI, DISTRITO DE CARACOTO - SAN ROMAN - PUNO</v>
          </cell>
          <cell r="G1782">
            <v>152528.57000000007</v>
          </cell>
          <cell r="H1782">
            <v>0.827188039111272</v>
          </cell>
          <cell r="I1782" t="str">
            <v>NO</v>
          </cell>
          <cell r="J1782" t="str">
            <v>NO</v>
          </cell>
          <cell r="K1782" t="str">
            <v>Proyecto concluido</v>
          </cell>
          <cell r="L1782">
            <v>47508</v>
          </cell>
          <cell r="M1782">
            <v>0</v>
          </cell>
          <cell r="N1782">
            <v>0</v>
          </cell>
        </row>
        <row r="1783">
          <cell r="E1783">
            <v>267865</v>
          </cell>
          <cell r="F1783" t="str">
            <v>MEJORAMIENTO DE LOS SERVICIOS DE EDUCACION PRIMARIA  EN LAS INSTITUCIONES EDUCATIVAS NRO 70062, 70697 Y 70699 DEL, DISTRITO DE SAN ANTONIO - PUNO - PUNO</v>
          </cell>
          <cell r="G1783">
            <v>302707.73</v>
          </cell>
          <cell r="H1783">
            <v>0.8607656030293577</v>
          </cell>
          <cell r="I1783" t="str">
            <v>No</v>
          </cell>
          <cell r="J1783" t="str">
            <v>SI</v>
          </cell>
          <cell r="K1783" t="str">
            <v>En ejecucion por AD,por concluir.</v>
          </cell>
          <cell r="L1783">
            <v>302707.73</v>
          </cell>
          <cell r="M1783">
            <v>0</v>
          </cell>
          <cell r="N1783">
            <v>0</v>
          </cell>
        </row>
        <row r="1784">
          <cell r="E1784">
            <v>270224</v>
          </cell>
          <cell r="F1784" t="str">
            <v>MEJORAMIENTO DE LOS SERVICIOS EDUCATIVOS DE LA I.E.S. MANUEL Z CAMACHO DEL, DISTRITO DE PLATERIA - PUNO - PUNO</v>
          </cell>
          <cell r="G1784">
            <v>1380684.7199999997</v>
          </cell>
          <cell r="H1784">
            <v>0.7439834423264764</v>
          </cell>
          <cell r="I1784">
            <v>0</v>
          </cell>
          <cell r="J1784">
            <v>0</v>
          </cell>
          <cell r="K1784">
            <v>0</v>
          </cell>
          <cell r="L1784">
            <v>0</v>
          </cell>
          <cell r="M1784">
            <v>0</v>
          </cell>
          <cell r="N1784">
            <v>0</v>
          </cell>
        </row>
        <row r="1785">
          <cell r="E1785">
            <v>270907</v>
          </cell>
          <cell r="F1785" t="str">
            <v>MEJORAMIENTO DE LA INFRAESTRUCTURA VIAL EN EL JR. SAN AGUSTÍN (TRAMO: JR. MANTARO-AV. TACNA) DE LA CIUDAD DE JULIACA, PROVINCIA DE SAN ROMAN - PUNO</v>
          </cell>
          <cell r="G1785">
            <v>395006.56000000006</v>
          </cell>
          <cell r="H1785">
            <v>0.7425980626609782</v>
          </cell>
          <cell r="I1785" t="str">
            <v>NO</v>
          </cell>
          <cell r="J1785" t="str">
            <v>SI</v>
          </cell>
          <cell r="K1785" t="str">
            <v>Se ejecuto 1era etapa año 2014, en espera 2da etapa para 2017, monto viable S/. 5,286,453</v>
          </cell>
          <cell r="L1785">
            <v>151942</v>
          </cell>
          <cell r="M1785">
            <v>0</v>
          </cell>
          <cell r="N1785">
            <v>0</v>
          </cell>
        </row>
        <row r="1786">
          <cell r="E1786">
            <v>271199</v>
          </cell>
          <cell r="F1786" t="str">
            <v>INSTALACION DEL SISTEMA DE AGUA POTABLE Y BAÑOS ECOLÓGICOS EN LAS PARCIALIDADES DE CARMEN, ROSARIO, MAMANI HUACHANA, JILA SULLCA, IRUHUATA, PUERTO ARTURO, ESTRELLA Y CCATUYO, DISTRITO DE POTONI - AZANGARO - PUNO</v>
          </cell>
          <cell r="G1786">
            <v>773851.54</v>
          </cell>
          <cell r="H1786">
            <v>0.849270301226271</v>
          </cell>
          <cell r="I1786" t="str">
            <v>NO</v>
          </cell>
          <cell r="J1786" t="str">
            <v>SI</v>
          </cell>
          <cell r="K1786" t="str">
            <v>En ejecución, abril, financiado MVCS, por incorporar saldo balance, F° F° 18</v>
          </cell>
          <cell r="L1786">
            <v>0</v>
          </cell>
          <cell r="M1786">
            <v>0</v>
          </cell>
          <cell r="N1786">
            <v>1</v>
          </cell>
        </row>
        <row r="1787">
          <cell r="E1787">
            <v>272180</v>
          </cell>
          <cell r="F1787" t="str">
            <v>INSTALACION DE LOS SERVICIOS EDUCATIVOS DE LA IES JORGE BASADRE GROHMANN DE LA COMUNIDAD PAGO CARABAYA, DISTRITO DE ITUATA - CARABAYA - PUNO</v>
          </cell>
          <cell r="G1787">
            <v>151078.90000000002</v>
          </cell>
          <cell r="H1787">
            <v>0.5742780102057925</v>
          </cell>
          <cell r="I1787" t="str">
            <v>NO</v>
          </cell>
          <cell r="J1787" t="str">
            <v>SI</v>
          </cell>
          <cell r="K1787" t="str">
            <v>En ejecución por etapas 05 aulas, monto viable S/. 951,669</v>
          </cell>
          <cell r="L1787">
            <v>151078.90000000002</v>
          </cell>
          <cell r="M1787">
            <v>0</v>
          </cell>
          <cell r="N1787">
            <v>1</v>
          </cell>
        </row>
        <row r="1788">
          <cell r="E1788">
            <v>272197</v>
          </cell>
          <cell r="F1788" t="str">
            <v>INSTALACION DEL SISTEMA DE AGUA POTABLE Y EQUIPO SANITARIO EN LA COMUNIDAD DE LAYUNI PULLUNI, DISTRITO DE INCHUPALLA - HUANCANE - PUNO</v>
          </cell>
          <cell r="G1788">
            <v>67452.94</v>
          </cell>
          <cell r="H1788">
            <v>0.865082247237757</v>
          </cell>
          <cell r="I1788">
            <v>0</v>
          </cell>
          <cell r="J1788">
            <v>0</v>
          </cell>
          <cell r="K1788">
            <v>0</v>
          </cell>
          <cell r="L1788">
            <v>0</v>
          </cell>
          <cell r="M1788">
            <v>0</v>
          </cell>
          <cell r="N1788">
            <v>0</v>
          </cell>
        </row>
        <row r="1789">
          <cell r="E1789">
            <v>272216</v>
          </cell>
          <cell r="F1789" t="str">
            <v>INSTALACION DEL SISTEMA DE AGUA POTABLE Y SANEAMIENTO EN LA PARCIALIDAD DE SANTA ISABEL, DISTRITO DE INCHUPALLA - HUANCANE - PUNO</v>
          </cell>
          <cell r="G1789">
            <v>68661.94</v>
          </cell>
          <cell r="H1789">
            <v>0.8685849103910684</v>
          </cell>
          <cell r="I1789">
            <v>0</v>
          </cell>
          <cell r="J1789">
            <v>0</v>
          </cell>
          <cell r="K1789">
            <v>0</v>
          </cell>
          <cell r="L1789">
            <v>0</v>
          </cell>
          <cell r="M1789">
            <v>0</v>
          </cell>
          <cell r="N1789">
            <v>0</v>
          </cell>
        </row>
        <row r="1790">
          <cell r="E1790">
            <v>272683</v>
          </cell>
          <cell r="F1790" t="str">
            <v>MEJORAMIENTO DEL SERVICIO DE AGUA POTABLE E INSTALACION DE SERVICIOS HIGIENICOS EN LA C.C. UNION CALACHACA Y MAMARAPI , DISTRITO DE CHUPA - AZANGARO - PUNO</v>
          </cell>
          <cell r="G1790">
            <v>240783.26000000013</v>
          </cell>
          <cell r="H1790">
            <v>0.7989463673107284</v>
          </cell>
          <cell r="I1790" t="str">
            <v>NO</v>
          </cell>
          <cell r="J1790" t="str">
            <v>SI</v>
          </cell>
          <cell r="K1790" t="str">
            <v>En ejecucion, por concluirse,  financiado MVCS, por incorporar saldo balance</v>
          </cell>
          <cell r="L1790">
            <v>240783.26000000013</v>
          </cell>
          <cell r="M1790">
            <v>0</v>
          </cell>
          <cell r="N1790">
            <v>0</v>
          </cell>
        </row>
        <row r="1791">
          <cell r="E1791">
            <v>272763</v>
          </cell>
          <cell r="F1791" t="str">
            <v>MEJORAMIENTO  Y AMPLIACION DEL SERVICIO DE AGUA POTABLE Y SANEAMIENTO BASICO INTEGRAL  DE LA C.C. SELQUE, DISTRITO DE MACARI - MELGAR - PUNO</v>
          </cell>
          <cell r="G1791">
            <v>152945.51</v>
          </cell>
          <cell r="H1791">
            <v>0.8259468821630808</v>
          </cell>
          <cell r="I1791">
            <v>0</v>
          </cell>
          <cell r="J1791">
            <v>0</v>
          </cell>
          <cell r="K1791">
            <v>0</v>
          </cell>
          <cell r="L1791">
            <v>0</v>
          </cell>
          <cell r="M1791">
            <v>0</v>
          </cell>
          <cell r="N1791">
            <v>0</v>
          </cell>
        </row>
        <row r="1792">
          <cell r="E1792">
            <v>272769</v>
          </cell>
          <cell r="F1792" t="str">
            <v>INSTALACION DE LOS SERVICIOS DEL SISTEMA DE AGUA POTABLE, DISPOSICION DE EXCRETAS EN LOS SECTORES DE AYMARUYO, SAN JUAN PATA Y LLANCALLANCA DE LA COMUNIDAD DE CHILLIUTIRA, DISTRITO DE ORURILLO - MELGAR - PUNO</v>
          </cell>
          <cell r="G1792">
            <v>140837.75</v>
          </cell>
          <cell r="H1792">
            <v>0.8736794214310267</v>
          </cell>
          <cell r="I1792">
            <v>0</v>
          </cell>
          <cell r="J1792">
            <v>0</v>
          </cell>
          <cell r="K1792">
            <v>0</v>
          </cell>
          <cell r="L1792">
            <v>0</v>
          </cell>
          <cell r="M1792">
            <v>0</v>
          </cell>
          <cell r="N1792">
            <v>0</v>
          </cell>
        </row>
        <row r="1793">
          <cell r="E1793">
            <v>273287</v>
          </cell>
          <cell r="F1793" t="str">
            <v>AMPLIACION, MEJORAMIENTO DEL SERVICIO DE AGUA POTABLE E INSTALACION DE LETRINAS SANITARIAS EN LA COMUNIDAD DE MILILAYA, DISTRITO DE TILALI - MOHO - PUNO</v>
          </cell>
          <cell r="G1793">
            <v>414982.01</v>
          </cell>
          <cell r="H1793">
            <v>0.6380454596627865</v>
          </cell>
          <cell r="I1793">
            <v>0</v>
          </cell>
          <cell r="J1793">
            <v>0</v>
          </cell>
          <cell r="K1793">
            <v>0</v>
          </cell>
          <cell r="L1793">
            <v>0</v>
          </cell>
          <cell r="M1793">
            <v>0</v>
          </cell>
          <cell r="N1793">
            <v>0</v>
          </cell>
        </row>
        <row r="1794">
          <cell r="E1794">
            <v>273316</v>
          </cell>
          <cell r="F1794" t="str">
            <v>MEJORAMIENTO DE INFRAESTRUCTURA  EN EL CEMENTERIO CENTRAL DE COJATA, DISTRITO DE COJATA - HUANCANE - PUNO</v>
          </cell>
          <cell r="G1794">
            <v>129386.78999999998</v>
          </cell>
          <cell r="H1794">
            <v>0.6306296967845345</v>
          </cell>
          <cell r="I1794">
            <v>0</v>
          </cell>
          <cell r="J1794">
            <v>0</v>
          </cell>
          <cell r="K1794">
            <v>0</v>
          </cell>
          <cell r="L1794">
            <v>0</v>
          </cell>
          <cell r="M1794">
            <v>0</v>
          </cell>
          <cell r="N1794">
            <v>0</v>
          </cell>
        </row>
        <row r="1795">
          <cell r="E1795">
            <v>273689</v>
          </cell>
          <cell r="F1795" t="str">
            <v>INSTALACION DEL SERVICIO DE SANEAMIENTO BASICO EN LA COMUNIDAD CAMPESINA DE SIHUALAYA, DISTRITO DE TINICACHI, PROVINCIA DE YUNGUYO - PUNO</v>
          </cell>
          <cell r="G1795">
            <v>221042.42999999993</v>
          </cell>
          <cell r="H1795">
            <v>0.821049163522115</v>
          </cell>
          <cell r="I1795" t="str">
            <v>NO</v>
          </cell>
          <cell r="J1795" t="str">
            <v>NO</v>
          </cell>
          <cell r="K1795" t="str">
            <v>Inicio ejecución en julio del 2015, tiene programado culminar su ejecución el 2016 (PIM S/. 220,444)</v>
          </cell>
          <cell r="L1795">
            <v>598.4299999999348</v>
          </cell>
          <cell r="M1795">
            <v>0</v>
          </cell>
          <cell r="N1795">
            <v>0</v>
          </cell>
        </row>
        <row r="1796">
          <cell r="E1796">
            <v>273791</v>
          </cell>
          <cell r="F1796" t="str">
            <v>AMPLIACION Y MEJORAMIENTO DE LOS SERVICIOS DE AGUA POTABLE  Y DISPOSICION SANITARIA DE EXCRETAS EN LA COMUNIDAD DE LUQUINA CHICO, DISTRITO DE CHUCUITO - PUNO - PUNO</v>
          </cell>
          <cell r="G1796">
            <v>214254.65000000014</v>
          </cell>
          <cell r="H1796">
            <v>0.8206555310328882</v>
          </cell>
          <cell r="I1796">
            <v>0</v>
          </cell>
          <cell r="J1796">
            <v>0</v>
          </cell>
          <cell r="K1796">
            <v>0</v>
          </cell>
          <cell r="L1796">
            <v>0</v>
          </cell>
          <cell r="M1796">
            <v>0</v>
          </cell>
          <cell r="N1796">
            <v>0</v>
          </cell>
        </row>
        <row r="1797">
          <cell r="E1797">
            <v>273815</v>
          </cell>
          <cell r="F1797" t="str">
            <v>MEJORAMIENTO DEL SERVICIO DE AGUA POTABLE Y DISPOSICION SANITARIA DE EXCRETAS EN LA C.C. DE HILATA, DISTRITO DE CAPACHICA - PUNO - PUNO</v>
          </cell>
          <cell r="G1797">
            <v>148756.1200000001</v>
          </cell>
          <cell r="H1797">
            <v>0.896082808597557</v>
          </cell>
          <cell r="I1797" t="str">
            <v>NO</v>
          </cell>
          <cell r="J1797" t="str">
            <v>SI</v>
          </cell>
          <cell r="K1797" t="str">
            <v>Se concluye en febrero, financiado MVCS</v>
          </cell>
          <cell r="L1797">
            <v>148756.1200000001</v>
          </cell>
          <cell r="M1797">
            <v>0</v>
          </cell>
          <cell r="N1797">
            <v>0</v>
          </cell>
        </row>
        <row r="1798">
          <cell r="E1798">
            <v>274124</v>
          </cell>
          <cell r="F1798" t="str">
            <v>MEJORAMIENTO Y AMPLIACION DEL SERVICIO DE AGUA POTABLE Y SANEAMIENTO BASICO INTEGRAL EN LOS SECTORES DEL CENTRO POBLADO DE JIPATA, DISTRITO DE MOHO, PROVINCIA DE MOHO - PUNO</v>
          </cell>
          <cell r="G1798">
            <v>646648.06</v>
          </cell>
          <cell r="H1798">
            <v>0.5605955592790339</v>
          </cell>
          <cell r="I1798">
            <v>0</v>
          </cell>
          <cell r="J1798">
            <v>0</v>
          </cell>
          <cell r="K1798">
            <v>0</v>
          </cell>
          <cell r="L1798">
            <v>0</v>
          </cell>
          <cell r="M1798">
            <v>0</v>
          </cell>
          <cell r="N1798">
            <v>0</v>
          </cell>
        </row>
        <row r="1799">
          <cell r="E1799">
            <v>274316</v>
          </cell>
          <cell r="F1799" t="str">
            <v>MEJORAMIENTO Y AMPLIACION DEL SERVICIO DE AGUA POTABLE Y SANEAMIENTO BASICO INTEGRAL EN LOS SECTORES DEL CENTRO POBLADO DE JACHA JAA, DISTRITO DE MOHO, PROVINCIA DE MOHO - PUNO</v>
          </cell>
          <cell r="G1799">
            <v>872989.27</v>
          </cell>
          <cell r="H1799">
            <v>0.6176186930752844</v>
          </cell>
          <cell r="I1799">
            <v>0</v>
          </cell>
          <cell r="J1799">
            <v>0</v>
          </cell>
          <cell r="K1799">
            <v>0</v>
          </cell>
          <cell r="L1799">
            <v>0</v>
          </cell>
          <cell r="M1799">
            <v>0</v>
          </cell>
          <cell r="N1799">
            <v>0</v>
          </cell>
        </row>
        <row r="1800">
          <cell r="E1800">
            <v>274318</v>
          </cell>
          <cell r="F1800" t="str">
            <v>MEJORAMIENTO Y AMPLIACION DEL SERVICIO DE AGUA POTABLE Y SANEAMIENTO BASICO INTEGRAL EN LAS PARCIALIDADES DE HUANCACUCHO Y TINTILIZA DEL C.P. OCCOPAMPA, DISTRITO DE MOHO, PROVINCIA DE MOHO - PUNO</v>
          </cell>
          <cell r="G1800">
            <v>257412.68999999994</v>
          </cell>
          <cell r="H1800">
            <v>0.7447724027893792</v>
          </cell>
          <cell r="I1800">
            <v>0</v>
          </cell>
          <cell r="J1800">
            <v>0</v>
          </cell>
          <cell r="K1800">
            <v>0</v>
          </cell>
          <cell r="L1800">
            <v>0</v>
          </cell>
          <cell r="M1800">
            <v>0</v>
          </cell>
          <cell r="N1800">
            <v>0</v>
          </cell>
        </row>
        <row r="1801">
          <cell r="E1801">
            <v>274549</v>
          </cell>
          <cell r="F1801" t="str">
            <v>MEJORAMIENTO DE LA INFRAESTRUCTURA VIAL DE LOS JIRONES Y PASAJES (AYAVIRI, SAN PEDRO, 6 DE AGOSTO, 31 DE MARZO, SAN FRANCISCO, LA MERCED, 4 DE ABRIL, HUAYNA CÁPAC Y CORDILLERA CÓNDOR Y 2 DE SETIEMBRE) EN LAS URBANIZACIONES AMISTAD Y SAN FRANCISCO II  DE LA CIUDAD DE JULIACA, PROVINCIA DE SAN ROMAN - PUNO</v>
          </cell>
          <cell r="G1801">
            <v>639182.06</v>
          </cell>
          <cell r="H1801">
            <v>0.7470214852189414</v>
          </cell>
          <cell r="I1801" t="str">
            <v>NO</v>
          </cell>
          <cell r="J1801" t="str">
            <v>SI</v>
          </cell>
          <cell r="K1801" t="str">
            <v>En ejecución 1era. etapa se proyecta culminar a fines febrero, monto viable S/. 6,652,834</v>
          </cell>
          <cell r="L1801">
            <v>154738</v>
          </cell>
          <cell r="M1801">
            <v>0</v>
          </cell>
          <cell r="N1801">
            <v>0</v>
          </cell>
        </row>
        <row r="1802">
          <cell r="E1802">
            <v>274584</v>
          </cell>
          <cell r="F1802" t="str">
            <v>MEJORAMIENTO DE LAS PRESTACIONES DE SERVICIO DEL CEMENTERIO GENERAL DE HUATA , DISTRITO DE HUATA - PUNO - PUNO</v>
          </cell>
          <cell r="G1802">
            <v>68865.5</v>
          </cell>
          <cell r="H1802">
            <v>0.8649431261031575</v>
          </cell>
          <cell r="I1802" t="str">
            <v>NO</v>
          </cell>
          <cell r="J1802" t="str">
            <v>NO</v>
          </cell>
          <cell r="K1802" t="str">
            <v>Obra concluida</v>
          </cell>
          <cell r="L1802">
            <v>0</v>
          </cell>
          <cell r="M1802">
            <v>0</v>
          </cell>
          <cell r="N1802">
            <v>0</v>
          </cell>
        </row>
        <row r="1803">
          <cell r="E1803">
            <v>275506</v>
          </cell>
          <cell r="F1803" t="str">
            <v> INSTALACION DEL SERVICIO DE AGUA POTABLE Y DEPOSICIONES SANITARIAS EXCRETAS EN EL SECTOR FLORIDA, DISTRITO DE SAN PEDRO DE PUTINA PUNCU - SANDIA - PUNO</v>
          </cell>
          <cell r="G1803">
            <v>244441.45000000007</v>
          </cell>
          <cell r="H1803">
            <v>0.7117734902091883</v>
          </cell>
          <cell r="I1803" t="str">
            <v>No</v>
          </cell>
          <cell r="J1803" t="str">
            <v>SI</v>
          </cell>
          <cell r="K1803" t="str">
            <v>En ejecucion por AD,por concluir.</v>
          </cell>
          <cell r="L1803">
            <v>244441.45000000007</v>
          </cell>
          <cell r="M1803">
            <v>0</v>
          </cell>
          <cell r="N1803">
            <v>0</v>
          </cell>
        </row>
        <row r="1804">
          <cell r="E1804">
            <v>277584</v>
          </cell>
          <cell r="F1804" t="str">
            <v>AMPLIACION Y MEJORAMIENTO DEL SISTEMA DE DISTRIBUCION RED PRIMARIA Y RED SECUNDARIA EN 22.90KV, 0.38-0.22KV DEL BARRIO SAN MARTIN DE PORRES Y BARRIO SAN SEBASTIAN DE LA CIUDAD DE ZEPITA, DISTRITO DE ZEPITA - CHUCUITO - PUNO</v>
          </cell>
          <cell r="G1804">
            <v>119792.50999999998</v>
          </cell>
          <cell r="H1804">
            <v>0.6534905489278507</v>
          </cell>
          <cell r="I1804" t="str">
            <v>NO</v>
          </cell>
          <cell r="J1804" t="str">
            <v>SI</v>
          </cell>
          <cell r="K1804" t="str">
            <v>En ejecución</v>
          </cell>
          <cell r="L1804">
            <v>119792.50999999998</v>
          </cell>
          <cell r="M1804">
            <v>0</v>
          </cell>
          <cell r="N1804">
            <v>1</v>
          </cell>
        </row>
        <row r="1805">
          <cell r="E1805">
            <v>278759</v>
          </cell>
          <cell r="F1805" t="str">
            <v>INSTALACION DEL SERVICIO DE ENERGIA ELECTRICA EN LAS LOCALIDADES DE PAMPA GRANDE I Y II, PAUJI PLAYA I Y II, CURVA ALEGRE, ARCO PUNCO, SAN IGNACIO Y ÑACARIA I Y II, DISTRITO DE SAN PEDRO DE PUTINA PUNCU - SANDIA - PUNO</v>
          </cell>
          <cell r="G1805">
            <v>152768.1100000001</v>
          </cell>
          <cell r="H1805">
            <v>0.8908799214285713</v>
          </cell>
          <cell r="I1805" t="str">
            <v>No</v>
          </cell>
          <cell r="J1805" t="str">
            <v>SI</v>
          </cell>
          <cell r="K1805" t="str">
            <v>En ejecucion por AD,necesita Registro en fase de inversion ,con ava.Fisico 35%</v>
          </cell>
          <cell r="L1805">
            <v>152768.1100000001</v>
          </cell>
          <cell r="M1805">
            <v>0</v>
          </cell>
          <cell r="N1805">
            <v>1</v>
          </cell>
        </row>
        <row r="1806">
          <cell r="E1806">
            <v>282176</v>
          </cell>
          <cell r="F1806" t="str">
            <v>AMPLIACION Y MEJORAMIENTO DEL SISTEMA DE AGUA POTABLE E INSTALACION DE SANEAMIENTO BASICO EN LAS COMUNIDADES DE SANTIAGO MAYOR DE ASIRUNI Y CHALANANI, DISTRITO DE INCHUPALLA - HUANCANE - PUNO</v>
          </cell>
          <cell r="G1806">
            <v>723249.7199999999</v>
          </cell>
          <cell r="H1806">
            <v>0.5061682696647712</v>
          </cell>
          <cell r="I1806">
            <v>0</v>
          </cell>
          <cell r="J1806">
            <v>0</v>
          </cell>
          <cell r="K1806">
            <v>0</v>
          </cell>
          <cell r="L1806">
            <v>0</v>
          </cell>
          <cell r="M1806">
            <v>0</v>
          </cell>
          <cell r="N1806">
            <v>0</v>
          </cell>
        </row>
        <row r="1807">
          <cell r="E1807">
            <v>282734</v>
          </cell>
          <cell r="F1807" t="str">
            <v>MEJORAMIENTO DE PRADERAS NATURALES EN LAS COMUNIDADES DE ALTO ARACACHI Y CHACOCOLLO, DISTRITO DE KELLUYO - CHUCUITO - PUNO</v>
          </cell>
          <cell r="G1807">
            <v>65116.77000000002</v>
          </cell>
          <cell r="H1807">
            <v>0.868518774166704</v>
          </cell>
          <cell r="I1807" t="str">
            <v>NO</v>
          </cell>
          <cell r="J1807" t="str">
            <v>NO</v>
          </cell>
          <cell r="K1807" t="str">
            <v>Concluido</v>
          </cell>
          <cell r="L1807">
            <v>65116.77000000002</v>
          </cell>
          <cell r="M1807">
            <v>0</v>
          </cell>
          <cell r="N1807">
            <v>0</v>
          </cell>
        </row>
        <row r="1808">
          <cell r="E1808">
            <v>283016</v>
          </cell>
          <cell r="F1808" t="str">
            <v>MEJORAMIENTO DEL CAMINO VECINAL CAUCHIRI QUISHUARTIRA, DISTRITO DE NUNOA - MELGAR - PUNO</v>
          </cell>
          <cell r="G1808">
            <v>48127.96000000002</v>
          </cell>
          <cell r="H1808">
            <v>0.8742385465342065</v>
          </cell>
          <cell r="I1808">
            <v>0</v>
          </cell>
          <cell r="J1808">
            <v>0</v>
          </cell>
          <cell r="K1808">
            <v>0</v>
          </cell>
          <cell r="L1808">
            <v>0</v>
          </cell>
          <cell r="M1808">
            <v>0</v>
          </cell>
          <cell r="N1808">
            <v>0</v>
          </cell>
        </row>
        <row r="1809">
          <cell r="E1809">
            <v>285950</v>
          </cell>
          <cell r="F1809" t="str">
            <v>MEJORAMIENTO DEL SERVICIO DEPORTIVO DE LA I.E.P. Nº 70474 DE JUPARI DEL DISTRITO DE NICASIO, PROVINCIA DE LAMPA - PUNO</v>
          </cell>
          <cell r="G1809">
            <v>50327.47</v>
          </cell>
          <cell r="H1809">
            <v>0.6227777679088943</v>
          </cell>
          <cell r="I1809">
            <v>0</v>
          </cell>
          <cell r="J1809">
            <v>0</v>
          </cell>
          <cell r="K1809">
            <v>0</v>
          </cell>
          <cell r="L1809">
            <v>0</v>
          </cell>
          <cell r="M1809">
            <v>0</v>
          </cell>
          <cell r="N1809">
            <v>0</v>
          </cell>
        </row>
        <row r="1810">
          <cell r="E1810">
            <v>287101</v>
          </cell>
          <cell r="F1810" t="str">
            <v>MEJORAMIENTO DEL SERVICIO DE EDUCACIÓN SECUNDARIA EN LA I.E. JULIO GONZALES RUIZ EN EL CENTRO POBLADO DE PALLALLA, DISTRITO DE PLATERIA - PUNO - PUNO</v>
          </cell>
          <cell r="G1810">
            <v>426445.28</v>
          </cell>
          <cell r="H1810">
            <v>0.7509161329513362</v>
          </cell>
          <cell r="I1810" t="str">
            <v>No</v>
          </cell>
          <cell r="J1810" t="str">
            <v>SI</v>
          </cell>
          <cell r="K1810" t="str">
            <v>En ejecucion por AD</v>
          </cell>
          <cell r="L1810">
            <v>426445.28</v>
          </cell>
          <cell r="M1810">
            <v>0</v>
          </cell>
          <cell r="N1810">
            <v>1</v>
          </cell>
        </row>
        <row r="1811">
          <cell r="E1811">
            <v>288346</v>
          </cell>
          <cell r="F1811" t="str">
            <v>MEJORAMIENTO DEL SERVICIO DE EDUCACIÓN SECUNDARIA EN LA I.E. LIBERTADOR SIMÓN BOLÍVAR DE LA LOCALIDAD DE USICAYOS , DISTRITO DE USICAYOS - CARABAYA - PUNO</v>
          </cell>
          <cell r="G1811">
            <v>56747.99000000005</v>
          </cell>
          <cell r="H1811">
            <v>0.8546297008111795</v>
          </cell>
          <cell r="I1811" t="str">
            <v>NO</v>
          </cell>
          <cell r="J1811" t="str">
            <v>SI</v>
          </cell>
          <cell r="K1811" t="str">
            <v>Ejecución por etapas, en proceso de conclusión</v>
          </cell>
          <cell r="L1811">
            <v>56747.99000000005</v>
          </cell>
          <cell r="M1811">
            <v>0</v>
          </cell>
          <cell r="N1811">
            <v>1</v>
          </cell>
        </row>
        <row r="1812">
          <cell r="E1812">
            <v>290137</v>
          </cell>
          <cell r="F1812" t="str">
            <v>MEJORAMIENTO DE LA CADENA PRODUCTIVA DE LECHE Y DERIVADOS LACTEOS DE GANADO VACUNO  EN LAS COMUNIDADES DEL DISTRITO DE PUTINA, PROVINCIA DE SAN ANTONIO DE PUTINA - PUNO</v>
          </cell>
          <cell r="G1812">
            <v>94114.31000000006</v>
          </cell>
          <cell r="H1812">
            <v>0.8244479860247287</v>
          </cell>
          <cell r="I1812" t="str">
            <v>NO</v>
          </cell>
          <cell r="J1812" t="str">
            <v>NO</v>
          </cell>
          <cell r="K1812" t="str">
            <v>Se ejecuto desde el año 2014 y 2015, el 2016 tiene programado culminar su ejecución cuenta con un PIM de S/. 558,978. Aparentemente el PIP cuenta con componente de adq. De tractores.</v>
          </cell>
          <cell r="L1812">
            <v>-157675.68999999994</v>
          </cell>
          <cell r="M1812">
            <v>0</v>
          </cell>
          <cell r="N1812">
            <v>0</v>
          </cell>
        </row>
        <row r="1813">
          <cell r="E1813">
            <v>291921</v>
          </cell>
          <cell r="F1813" t="str">
            <v>MEJORAMIENTO DE PISTAS Y VEREDAS DEL JIRON JULI DE LA CIUDAD DE JULI, PROVINCIA DE CHUCUITO - PUNO</v>
          </cell>
          <cell r="G1813">
            <v>168459.24</v>
          </cell>
          <cell r="H1813">
            <v>0.8529597179383529</v>
          </cell>
          <cell r="I1813" t="str">
            <v>NO</v>
          </cell>
          <cell r="J1813" t="str">
            <v>NO</v>
          </cell>
          <cell r="K1813" t="str">
            <v>Concluido</v>
          </cell>
          <cell r="L1813">
            <v>168459.24</v>
          </cell>
          <cell r="M1813">
            <v>0</v>
          </cell>
          <cell r="N1813">
            <v>0</v>
          </cell>
        </row>
        <row r="1814">
          <cell r="E1814">
            <v>292295</v>
          </cell>
          <cell r="F1814" t="str">
            <v>CONSTRUCCION DEL CAMINO VECINAL: SECTOR YANACOCHA - CENTRO POBLADO ISILLUMA DEL DISTRITO DE ALTO INAMBARI, PROVINCIA DE SANDIA - PUNO</v>
          </cell>
          <cell r="G1814">
            <v>232427.55</v>
          </cell>
          <cell r="H1814">
            <v>0.5743823759521585</v>
          </cell>
          <cell r="I1814" t="str">
            <v>No</v>
          </cell>
          <cell r="J1814" t="str">
            <v>SI</v>
          </cell>
          <cell r="K1814" t="str">
            <v>En ejecucion por AD,por concluir.</v>
          </cell>
          <cell r="L1814">
            <v>232427.55</v>
          </cell>
          <cell r="M1814">
            <v>0</v>
          </cell>
          <cell r="N1814">
            <v>0</v>
          </cell>
        </row>
        <row r="1815">
          <cell r="E1815">
            <v>292620</v>
          </cell>
          <cell r="F1815" t="str">
            <v>MEJORAMIENTO DEL SERVICIO DE SEGURIDAD CIUDADANA EN LOS CENTROS POBLADOS DE CERRO LUNAR, RINCONADA, TRAPICHE Y LA LOCALIDAD DE ANANEA, DISTRITO DE ANANEA - SAN ANTONIO DE PUTINA - PUNO</v>
          </cell>
          <cell r="G1815">
            <v>341140.4099999999</v>
          </cell>
          <cell r="H1815">
            <v>0.7174877708475291</v>
          </cell>
          <cell r="I1815" t="str">
            <v>No</v>
          </cell>
          <cell r="J1815" t="str">
            <v>SI</v>
          </cell>
          <cell r="K1815" t="str">
            <v>En ejecucion por AD,por concluir.</v>
          </cell>
          <cell r="L1815">
            <v>341140.4099999999</v>
          </cell>
          <cell r="M1815">
            <v>0</v>
          </cell>
          <cell r="N1815">
            <v>0</v>
          </cell>
        </row>
        <row r="1816">
          <cell r="E1816">
            <v>295387</v>
          </cell>
          <cell r="F1816" t="str">
            <v>MEJORAMIENTO DE LA  COMPETITIVIDAD Y PRODUCTIVIDAD DE GANADO VACUNO EN LAS  FAMILIAS DE LAS COMUNIDADES DEL DISTRITO DE AZANGARO, PROVINCIA DE AZANGARO - PUNO</v>
          </cell>
          <cell r="G1816">
            <v>139458.45999999996</v>
          </cell>
          <cell r="H1816">
            <v>0.6352397062717311</v>
          </cell>
          <cell r="I1816">
            <v>0</v>
          </cell>
          <cell r="J1816">
            <v>0</v>
          </cell>
          <cell r="K1816">
            <v>0</v>
          </cell>
          <cell r="L1816">
            <v>0</v>
          </cell>
          <cell r="M1816">
            <v>0</v>
          </cell>
          <cell r="N1816">
            <v>0</v>
          </cell>
        </row>
        <row r="1817">
          <cell r="E1817">
            <v>296080</v>
          </cell>
          <cell r="F1817" t="str">
            <v>INSTALACION DEL SISTEMA DE AGUA POTABLE EN LA COMUNIDAD CAMPESINA CCATUYO CONDORIRI, DISTRITO DE POTONI - AZANGARO - PUNO</v>
          </cell>
          <cell r="G1817">
            <v>36128</v>
          </cell>
          <cell r="H1817">
            <v>0.8401465441335888</v>
          </cell>
          <cell r="I1817" t="str">
            <v>NO</v>
          </cell>
          <cell r="J1817" t="str">
            <v>NO</v>
          </cell>
          <cell r="K1817" t="str">
            <v>Concluido, mes dic</v>
          </cell>
          <cell r="L1817">
            <v>36128</v>
          </cell>
          <cell r="M1817">
            <v>0</v>
          </cell>
          <cell r="N1817">
            <v>0</v>
          </cell>
        </row>
        <row r="1818">
          <cell r="E1818">
            <v>298675</v>
          </cell>
          <cell r="F1818" t="str">
            <v>MEJORAMIENTO DE LOS SERVICIOS DE EDUCACIÓN PRIMARIA DE LA I.E. Nº 72167 EN EL SECTOR DE KANA, DISTRITO DE AYAPATA - CARABAYA - PUNO</v>
          </cell>
          <cell r="G1818">
            <v>329537.01000000007</v>
          </cell>
          <cell r="H1818">
            <v>0.5858576714850579</v>
          </cell>
          <cell r="I1818" t="str">
            <v>NO</v>
          </cell>
          <cell r="J1818" t="str">
            <v>SI</v>
          </cell>
          <cell r="K1818" t="str">
            <v>En ejecución por etapas, año 2015 se intervino salon usos multiples, SSHH, este año por recorte presupuesto en evaluación continuidad </v>
          </cell>
          <cell r="L1818">
            <v>329537.01000000007</v>
          </cell>
          <cell r="M1818">
            <v>0</v>
          </cell>
          <cell r="N1818">
            <v>1</v>
          </cell>
        </row>
        <row r="1819">
          <cell r="E1819">
            <v>299315</v>
          </cell>
          <cell r="F1819" t="str">
            <v>AMPLIACION Y MEJORAMIENTO DE INFRAESTRUCTURA ADMINISTRATIVA EL EL C.P. DE ALTO ZEPITA, DISTRITO DE ZEPITA - CHUCUITO - PUNO</v>
          </cell>
          <cell r="G1819">
            <v>39752.990000000005</v>
          </cell>
          <cell r="H1819">
            <v>0.733324420218781</v>
          </cell>
          <cell r="I1819" t="str">
            <v>NO</v>
          </cell>
          <cell r="J1819" t="str">
            <v>NO</v>
          </cell>
          <cell r="K1819" t="str">
            <v>Por concluir, el residente debe presentar informe final</v>
          </cell>
          <cell r="L1819">
            <v>39752.990000000005</v>
          </cell>
          <cell r="M1819">
            <v>0</v>
          </cell>
          <cell r="N1819">
            <v>0</v>
          </cell>
        </row>
        <row r="1820">
          <cell r="E1820">
            <v>300323</v>
          </cell>
          <cell r="F1820" t="str">
            <v>INSTALACION DEL ESPACIO DEPORTIVO EN EL C.P.DE TASAPA PATACOLLO, DISTRITO DE ZEPITA - CHUCUITO - PUNO</v>
          </cell>
          <cell r="G1820">
            <v>121360.5</v>
          </cell>
          <cell r="H1820">
            <v>0.5490003054715076</v>
          </cell>
          <cell r="I1820" t="str">
            <v>NO</v>
          </cell>
          <cell r="J1820" t="str">
            <v>NO</v>
          </cell>
          <cell r="K1820" t="str">
            <v>Por concluir, el residente debe presentar informe final</v>
          </cell>
          <cell r="L1820">
            <v>121360.5</v>
          </cell>
          <cell r="M1820">
            <v>0</v>
          </cell>
          <cell r="N1820">
            <v>0</v>
          </cell>
        </row>
        <row r="1821">
          <cell r="E1821">
            <v>301419</v>
          </cell>
          <cell r="F1821" t="str">
            <v>MEJORAMIENTO DE LOS SERVICIOS DE MAESTRANZA DE LA MUNICIPALIDAD PROV. DE LAMPA DEL DISTRITO DE LAMPA, PROVINCIA DE LAMPA - PUNO</v>
          </cell>
          <cell r="G1821">
            <v>304949.54</v>
          </cell>
          <cell r="H1821">
            <v>0.5208113236721291</v>
          </cell>
          <cell r="I1821">
            <v>0</v>
          </cell>
          <cell r="J1821">
            <v>0</v>
          </cell>
          <cell r="K1821">
            <v>0</v>
          </cell>
          <cell r="L1821">
            <v>0</v>
          </cell>
          <cell r="M1821">
            <v>0</v>
          </cell>
          <cell r="N1821">
            <v>0</v>
          </cell>
        </row>
        <row r="1822">
          <cell r="E1822">
            <v>303982</v>
          </cell>
          <cell r="F1822" t="str">
            <v>MEJORAMIENTO DEL SERVICIO DE DISPOSICION SANITARIA DE EXCRETAS, MEDIANTE EL SISTEMA DE LETRINAS ECOLOGICAS EN LA COMUNIDAD DE JUSTANI, DISTRITO DE ZEPITA - CHUCUITO - PUNO</v>
          </cell>
          <cell r="G1822">
            <v>44987.04000000001</v>
          </cell>
          <cell r="H1822">
            <v>0.8169167890048754</v>
          </cell>
          <cell r="I1822" t="str">
            <v>NO</v>
          </cell>
          <cell r="J1822" t="str">
            <v>NO</v>
          </cell>
          <cell r="K1822" t="str">
            <v>Por concluir, el residente debe presentar informe final</v>
          </cell>
          <cell r="L1822">
            <v>44987.04000000001</v>
          </cell>
          <cell r="M1822">
            <v>0</v>
          </cell>
          <cell r="N1822">
            <v>0</v>
          </cell>
        </row>
        <row r="1823">
          <cell r="E1823">
            <v>304087</v>
          </cell>
          <cell r="F1823" t="str">
            <v>MEJORAMIENTO DE LA INFRAESTRUCTURA SOCIAL Y PRODUCTIVA EN LOS SECTORES DE LA COMUNIDAD DE HUAYLLACUYO, DISTRITO DE ROSASPATA - HUANCANE - PUNO</v>
          </cell>
          <cell r="G1823">
            <v>24799.5</v>
          </cell>
          <cell r="H1823">
            <v>0.8387548764629389</v>
          </cell>
          <cell r="I1823">
            <v>0</v>
          </cell>
          <cell r="J1823">
            <v>0</v>
          </cell>
          <cell r="K1823">
            <v>0</v>
          </cell>
          <cell r="L1823">
            <v>0</v>
          </cell>
          <cell r="M1823">
            <v>0</v>
          </cell>
          <cell r="N1823">
            <v>0</v>
          </cell>
        </row>
        <row r="1824">
          <cell r="E1824">
            <v>304565</v>
          </cell>
          <cell r="F1824" t="str">
            <v>MEJORAMIENTO DEL SERVICIO DE SANEAMIENTO BASICO INTEGRAL EN EL SECTOR DE ALTO CCAPUNA DEL CENTRO POBLADO CCAPUNA, DISTRITO DE SANDIA, PROVINCIA DE SANDIA - PUNO</v>
          </cell>
          <cell r="G1824">
            <v>1317983.46</v>
          </cell>
          <cell r="H1824">
            <v>0.5968045875073539</v>
          </cell>
          <cell r="I1824" t="str">
            <v>NO</v>
          </cell>
          <cell r="J1824" t="str">
            <v>SI</v>
          </cell>
          <cell r="K1824" t="str">
            <v>En ejecución por AI, financiado por el MVCS.</v>
          </cell>
          <cell r="L1824">
            <v>1374808.46</v>
          </cell>
          <cell r="M1824">
            <v>0</v>
          </cell>
          <cell r="N1824">
            <v>0</v>
          </cell>
        </row>
        <row r="1825">
          <cell r="E1825">
            <v>305700</v>
          </cell>
          <cell r="F1825" t="str">
            <v>MEJORAMIENTO DEL SERVICIO DE LIMPIEZA PUBLICA EN LOS PROCESOS DE RECOLECCION Y TRANSPORTE DE RESIDUOS SOLIDOS EN LA LOCALIDAD DE HUANCANE, DISTRITO DE HUANCANE, PROVINCIA DE HUANCANE - PUNO</v>
          </cell>
          <cell r="G1825">
            <v>57164.5</v>
          </cell>
          <cell r="H1825">
            <v>0.886502820826165</v>
          </cell>
          <cell r="I1825">
            <v>0</v>
          </cell>
          <cell r="J1825">
            <v>0</v>
          </cell>
          <cell r="K1825">
            <v>0</v>
          </cell>
          <cell r="L1825">
            <v>0</v>
          </cell>
          <cell r="M1825">
            <v>0</v>
          </cell>
          <cell r="N1825">
            <v>0</v>
          </cell>
        </row>
        <row r="1826">
          <cell r="E1826">
            <v>310357</v>
          </cell>
          <cell r="F1826" t="str">
            <v>INSTALACION Y EQUIPAMIENTO DEL  SERVICIO  DE DIAGNOSTICO POR IMAGENES DEL CENTRO DE  SALUD I-2 DE  SAN JUAN DE SALINAS, DISTRITO DE SAN JUAN DE SALINAS - AZANGARO - PUNO</v>
          </cell>
          <cell r="G1826">
            <v>8020</v>
          </cell>
          <cell r="H1826">
            <v>0.883768115942029</v>
          </cell>
          <cell r="I1826" t="str">
            <v>NO</v>
          </cell>
          <cell r="J1826" t="str">
            <v>SI</v>
          </cell>
          <cell r="K1826" t="str">
            <v>En ejecución, en proceso implementación y capacitación, por incorporar saldo balance</v>
          </cell>
          <cell r="L1826">
            <v>8020</v>
          </cell>
          <cell r="M1826">
            <v>0</v>
          </cell>
          <cell r="N1826">
            <v>1</v>
          </cell>
        </row>
        <row r="1827">
          <cell r="E1827">
            <v>310495</v>
          </cell>
          <cell r="F1827" t="str">
            <v>INSTALACION DEL SISTEMA DE PROTECCION CONTRA DESCARGAS ATMOSFERICAS EN LAS COMUNIDADES CAMPESINAS DE LA LOCALIDAD DE TIQUILLACA, DISTRITO DE TIQUILLACA - PUNO - PUNO</v>
          </cell>
          <cell r="G1827">
            <v>124419.53999999998</v>
          </cell>
          <cell r="H1827">
            <v>0.6841890685456937</v>
          </cell>
          <cell r="I1827" t="str">
            <v>No</v>
          </cell>
          <cell r="J1827" t="str">
            <v>SI</v>
          </cell>
          <cell r="K1827" t="str">
            <v>En ejecucion por AD,por concluir.</v>
          </cell>
          <cell r="L1827">
            <v>124419.53999999998</v>
          </cell>
          <cell r="M1827">
            <v>0</v>
          </cell>
          <cell r="N1827">
            <v>0</v>
          </cell>
        </row>
        <row r="1828">
          <cell r="E1828">
            <v>310784</v>
          </cell>
          <cell r="F1828" t="str">
            <v>INSTALACION Y MEJORAMIENTO DE SERVICIOS DE PREVENCION EN DESNUTRICION CRONICA INTEGRAL DE LA MADRE Y EL NIÑO EN LA CIUDAD DE AJOYANI, DISTRITO DE AJOYANI - CARABAYA - PUNO</v>
          </cell>
          <cell r="G1828">
            <v>66148.69</v>
          </cell>
          <cell r="H1828">
            <v>0.8836619831612027</v>
          </cell>
          <cell r="I1828" t="str">
            <v>NO</v>
          </cell>
          <cell r="J1828" t="str">
            <v>NO</v>
          </cell>
          <cell r="K1828" t="str">
            <v>En proceso de conclusión</v>
          </cell>
          <cell r="L1828">
            <v>66148.69</v>
          </cell>
          <cell r="M1828">
            <v>0</v>
          </cell>
          <cell r="N1828">
            <v>0</v>
          </cell>
        </row>
        <row r="1829">
          <cell r="E1829">
            <v>311033</v>
          </cell>
          <cell r="F1829" t="str">
            <v>REHABILITACION, MEJORAMIENTO DEL CAMINO VECINAL TRAMO I CAYRAHUIRE – QUEQUERANA, TRAMO II CAYRAHUIRE –SEGUNDO BAJO JURINSAYA, PROVINCIA DE AZANGARO - PUNO</v>
          </cell>
          <cell r="G1829">
            <v>367692.28</v>
          </cell>
          <cell r="H1829">
            <v>0.5929873108224356</v>
          </cell>
          <cell r="I1829">
            <v>0</v>
          </cell>
          <cell r="J1829">
            <v>0</v>
          </cell>
          <cell r="K1829">
            <v>0</v>
          </cell>
          <cell r="L1829">
            <v>0</v>
          </cell>
          <cell r="M1829">
            <v>0</v>
          </cell>
          <cell r="N1829">
            <v>0</v>
          </cell>
        </row>
        <row r="1830">
          <cell r="E1830">
            <v>311438</v>
          </cell>
          <cell r="F1830" t="str">
            <v> CREACION DE LOSA MULTIDEPORTIVA EN EL SECTOR DE ALTO SANTA ROSA , DISTRITO DE SAN JUAN DEL ORO - SANDIA - PUNO</v>
          </cell>
          <cell r="G1830">
            <v>16956.310000000012</v>
          </cell>
          <cell r="H1830">
            <v>0.8741179191232067</v>
          </cell>
          <cell r="I1830" t="str">
            <v>No</v>
          </cell>
          <cell r="J1830" t="str">
            <v>SI</v>
          </cell>
          <cell r="K1830" t="str">
            <v>En ejecucion por AD,por concluir.</v>
          </cell>
          <cell r="L1830">
            <v>16956.310000000012</v>
          </cell>
          <cell r="M1830">
            <v>0</v>
          </cell>
          <cell r="N1830">
            <v>0</v>
          </cell>
        </row>
        <row r="1831">
          <cell r="E1831">
            <v>311498</v>
          </cell>
          <cell r="F1831" t="str">
            <v>CONSTRUCCION DE LOCAL ARTESANAL DE DISCAPACITADOS SANTIAGO APOSTOL DEL BARRIO 8 DE DICIEMBRE DEL, DISTRITO DE MAÑAZO - PUNO - PUNO</v>
          </cell>
          <cell r="G1831">
            <v>18589.069999999992</v>
          </cell>
          <cell r="H1831">
            <v>0.8349488555585508</v>
          </cell>
          <cell r="I1831">
            <v>0</v>
          </cell>
          <cell r="J1831">
            <v>0</v>
          </cell>
          <cell r="K1831">
            <v>0</v>
          </cell>
          <cell r="L1831">
            <v>0</v>
          </cell>
          <cell r="M1831">
            <v>0</v>
          </cell>
          <cell r="N1831">
            <v>0</v>
          </cell>
        </row>
        <row r="1832">
          <cell r="E1832">
            <v>311522</v>
          </cell>
          <cell r="F1832" t="str">
            <v>CONSTRUCCION Y MEJORAMIENTO DE PISTAS Y VEREDAS EN LOS JR. LIMA CUADRAS 2 Y 3 Y EN EL JR. PUNO CUADRAS 1 Y 2 DE LA LOCALIDAD DE JUNCAL, DISTRITO DE SAN ANTONIO - PUNO - PUNO</v>
          </cell>
          <cell r="G1832">
            <v>158450.38</v>
          </cell>
          <cell r="H1832">
            <v>0.6538437776356308</v>
          </cell>
          <cell r="I1832" t="str">
            <v>No</v>
          </cell>
          <cell r="J1832" t="str">
            <v>SI</v>
          </cell>
          <cell r="K1832" t="str">
            <v>En ejecucion por AD</v>
          </cell>
          <cell r="L1832">
            <v>158450.38</v>
          </cell>
          <cell r="M1832">
            <v>0</v>
          </cell>
          <cell r="N1832">
            <v>1</v>
          </cell>
        </row>
        <row r="1833">
          <cell r="E1833">
            <v>311859</v>
          </cell>
          <cell r="F1833" t="str">
            <v>CREACION DEL COMPLEJO DEPORTIVO MULTIUSOS EN LA COMUNIDAD DE GAST ANTAYMARCA DISTRITO DE AZANGARO, PROVINCIA DE AZANGARO - PUNO</v>
          </cell>
          <cell r="G1833">
            <v>61954.340000000026</v>
          </cell>
          <cell r="H1833">
            <v>0.8631005809233118</v>
          </cell>
          <cell r="I1833">
            <v>0</v>
          </cell>
          <cell r="J1833">
            <v>0</v>
          </cell>
          <cell r="K1833">
            <v>0</v>
          </cell>
          <cell r="L1833">
            <v>0</v>
          </cell>
          <cell r="M1833">
            <v>0</v>
          </cell>
          <cell r="N1833">
            <v>0</v>
          </cell>
        </row>
        <row r="1834">
          <cell r="E1834">
            <v>312032</v>
          </cell>
          <cell r="F1834" t="str">
            <v>MEJORAMIENTO DE LAS CAPACIDADES PRODUCTIVAS EN LA CRIANZA DE CAMELIDOS SUDAMERICANOS EN LAS PARCIALIDADES Y COMUNIDADES DE MAZOCRUZ , DISTRITO DE SANTA ROSA - EL COLLAO - PUNO</v>
          </cell>
          <cell r="G1834">
            <v>174080.63</v>
          </cell>
          <cell r="H1834">
            <v>0.7367371338414767</v>
          </cell>
          <cell r="I1834">
            <v>0</v>
          </cell>
          <cell r="J1834">
            <v>0</v>
          </cell>
          <cell r="K1834">
            <v>0</v>
          </cell>
          <cell r="L1834">
            <v>0</v>
          </cell>
          <cell r="M1834">
            <v>0</v>
          </cell>
          <cell r="N1834">
            <v>0</v>
          </cell>
        </row>
        <row r="1835">
          <cell r="E1835">
            <v>312106</v>
          </cell>
          <cell r="F1835" t="str">
            <v>MEJORAMIENTO DE LA INFRAESTRUCTURA VIAL URBANA DEL JR LOS INCAS, JR PRIMAVERA, JR CONDORCANQUI DE LA CIUDAD DE AZÁNGARO DISTRITO DE AZANGARO, PROVINCIA DE AZANGARO - PUNO</v>
          </cell>
          <cell r="G1835">
            <v>101014.31000000006</v>
          </cell>
          <cell r="H1835">
            <v>0.8664390166750535</v>
          </cell>
          <cell r="I1835">
            <v>0</v>
          </cell>
          <cell r="J1835">
            <v>0</v>
          </cell>
          <cell r="K1835">
            <v>0</v>
          </cell>
          <cell r="L1835">
            <v>0</v>
          </cell>
          <cell r="M1835">
            <v>0</v>
          </cell>
          <cell r="N1835">
            <v>0</v>
          </cell>
        </row>
        <row r="1836">
          <cell r="E1836">
            <v>312310</v>
          </cell>
          <cell r="F1836" t="str">
            <v>MEJORAMIENTO DE LOGROS DE APRENDIZAJE EN LAS INSTITUCIONES EDUCATIVAS DE NIVEL PRIMARIA, DISTRITO DE NUNOA - MELGAR - PUNO</v>
          </cell>
          <cell r="G1836">
            <v>129930.37</v>
          </cell>
          <cell r="H1836">
            <v>0.7067138478388012</v>
          </cell>
          <cell r="I1836">
            <v>0</v>
          </cell>
          <cell r="J1836">
            <v>0</v>
          </cell>
          <cell r="K1836">
            <v>0</v>
          </cell>
          <cell r="L1836">
            <v>0</v>
          </cell>
          <cell r="M1836">
            <v>0</v>
          </cell>
          <cell r="N1836">
            <v>0</v>
          </cell>
        </row>
        <row r="1837">
          <cell r="E1837">
            <v>313243</v>
          </cell>
          <cell r="F1837" t="str">
            <v>CREACION DE LOSA  MULTIDEPORTIVA EN LA I.E.P. NRO 72564 DEL SECTOR DE PAJCHANI , DISTRITO DE SAN JUAN DEL ORO - SANDIA - PUNO</v>
          </cell>
          <cell r="G1837">
            <v>20515.310000000012</v>
          </cell>
          <cell r="H1837">
            <v>0.8541127182845023</v>
          </cell>
          <cell r="I1837" t="str">
            <v>No</v>
          </cell>
          <cell r="J1837" t="str">
            <v>SI</v>
          </cell>
          <cell r="K1837" t="str">
            <v>En ejecucion por AD</v>
          </cell>
          <cell r="L1837">
            <v>20515.310000000012</v>
          </cell>
          <cell r="M1837">
            <v>0</v>
          </cell>
          <cell r="N1837">
            <v>1</v>
          </cell>
        </row>
        <row r="1838">
          <cell r="E1838">
            <v>313634</v>
          </cell>
          <cell r="F1838" t="str">
            <v>CREACION DE PISTAS Y VEREDAS EN EL JIRON PROGRESO DE LA CIUDAD DE YUNGUYO, DISTRITO DE YUNGUYO, PROVINCIA DE YUNGUYO - PUNO</v>
          </cell>
          <cell r="G1838">
            <v>28486.869999999995</v>
          </cell>
          <cell r="H1838">
            <v>0.854333566762723</v>
          </cell>
          <cell r="I1838" t="str">
            <v>No</v>
          </cell>
          <cell r="J1838" t="str">
            <v>SI</v>
          </cell>
          <cell r="K1838" t="str">
            <v>En ejecucion por AD,necesita Registro en fase de inversion  con Ava.Fisico 41%</v>
          </cell>
          <cell r="L1838">
            <v>28486.869999999995</v>
          </cell>
          <cell r="M1838">
            <v>0</v>
          </cell>
          <cell r="N1838">
            <v>1</v>
          </cell>
        </row>
        <row r="1839">
          <cell r="E1839">
            <v>314071</v>
          </cell>
          <cell r="F1839" t="str">
            <v>INSTALACION DE CAMPO DEPORTIVO DE CESPED SINTETICO EN EL CENTRO POBLADO DE PURINA, DISTRITO DE TIRAPATA - AZANGARO - PUNO</v>
          </cell>
          <cell r="G1839">
            <v>36490.909999999974</v>
          </cell>
          <cell r="H1839">
            <v>0.8919677429468376</v>
          </cell>
          <cell r="I1839" t="str">
            <v>NO</v>
          </cell>
          <cell r="J1839" t="str">
            <v>NO</v>
          </cell>
          <cell r="K1839" t="str">
            <v>En proceso de liquidación</v>
          </cell>
          <cell r="L1839">
            <v>36490.909999999974</v>
          </cell>
          <cell r="M1839">
            <v>0</v>
          </cell>
          <cell r="N1839">
            <v>0</v>
          </cell>
        </row>
        <row r="1840">
          <cell r="E1840">
            <v>314108</v>
          </cell>
          <cell r="F1840" t="str">
            <v>MEJORAMIENTO DE LAS CAPACIDADES PRODUCTIVAS AGROPECUARIAS Y MERCADEO EN EL , DISTRITO DE HUAYRAPATA - MOHO - PUNO</v>
          </cell>
          <cell r="G1840">
            <v>26671.399999999994</v>
          </cell>
          <cell r="H1840">
            <v>0.8381589805825244</v>
          </cell>
          <cell r="I1840">
            <v>0</v>
          </cell>
          <cell r="J1840">
            <v>0</v>
          </cell>
          <cell r="K1840">
            <v>0</v>
          </cell>
          <cell r="L1840">
            <v>0</v>
          </cell>
          <cell r="M1840">
            <v>0</v>
          </cell>
          <cell r="N1840">
            <v>0</v>
          </cell>
        </row>
        <row r="1841">
          <cell r="E1841">
            <v>314395</v>
          </cell>
          <cell r="F1841" t="str">
            <v>MEJORAMIENTO DE LA TROCHA CARROZABLE TRAMO CARRETERA INTEROCEANICA HACIA EL SECTOR PUERTO ARTURO, DISTRITO DE AJOYANI - CARABAYA - PUNO</v>
          </cell>
          <cell r="G1841">
            <v>59717.01000000001</v>
          </cell>
          <cell r="H1841">
            <v>0.8310979991492818</v>
          </cell>
          <cell r="I1841" t="str">
            <v>NO</v>
          </cell>
          <cell r="J1841" t="str">
            <v>NO</v>
          </cell>
          <cell r="K1841" t="str">
            <v>En proceso de conclusión</v>
          </cell>
          <cell r="L1841">
            <v>59717.01000000001</v>
          </cell>
          <cell r="M1841">
            <v>0</v>
          </cell>
          <cell r="N1841">
            <v>0</v>
          </cell>
        </row>
        <row r="1842">
          <cell r="E1842">
            <v>314482</v>
          </cell>
          <cell r="F1842" t="str">
            <v>CREACION DE CAMINO VECINAL TRAMO MASSIAPO - AMANTALA CONSUELO PRIMERA ETAPA, DISTRITO DE ALTO INAMBARI - SANDIA - PUNO</v>
          </cell>
          <cell r="G1842">
            <v>151915.50999999998</v>
          </cell>
          <cell r="H1842">
            <v>0.6134998725239518</v>
          </cell>
          <cell r="I1842" t="str">
            <v>No</v>
          </cell>
          <cell r="J1842" t="str">
            <v>SI</v>
          </cell>
          <cell r="K1842" t="str">
            <v>En ejecucion por AD,necesita Registro en fase de inversion </v>
          </cell>
          <cell r="L1842">
            <v>151915.50999999998</v>
          </cell>
          <cell r="M1842">
            <v>0</v>
          </cell>
          <cell r="N1842">
            <v>1</v>
          </cell>
        </row>
        <row r="1843">
          <cell r="E1843">
            <v>314720</v>
          </cell>
          <cell r="F1843" t="str">
            <v>CONSTRUCCION DE PUENTE PEATONAL EN LA COMUNIDAD DE KAQUINGORA , DISTRITO DE MAÑAZO - PUNO - PUNO</v>
          </cell>
          <cell r="G1843">
            <v>8971.409999999996</v>
          </cell>
          <cell r="H1843">
            <v>0.8717798687729577</v>
          </cell>
          <cell r="I1843">
            <v>0</v>
          </cell>
          <cell r="J1843">
            <v>0</v>
          </cell>
          <cell r="K1843">
            <v>0</v>
          </cell>
          <cell r="L1843">
            <v>0</v>
          </cell>
          <cell r="M1843">
            <v>0</v>
          </cell>
          <cell r="N1843">
            <v>0</v>
          </cell>
        </row>
        <row r="1844">
          <cell r="E1844">
            <v>314953</v>
          </cell>
          <cell r="F1844" t="str">
            <v>MEJORAMIENTO DE SERVICIOS EDUCATIVOS EN LA IEI LIZANDRO LUNA, DISTRITO DE POTONI - AZANGARO - PUNO</v>
          </cell>
          <cell r="G1844">
            <v>35912.70000000001</v>
          </cell>
          <cell r="H1844">
            <v>0.8004849999999999</v>
          </cell>
          <cell r="I1844" t="str">
            <v>NO</v>
          </cell>
          <cell r="J1844" t="str">
            <v>NO</v>
          </cell>
          <cell r="K1844" t="str">
            <v>Concluido</v>
          </cell>
          <cell r="L1844">
            <v>35912.70000000001</v>
          </cell>
          <cell r="M1844">
            <v>0</v>
          </cell>
          <cell r="N1844">
            <v>0</v>
          </cell>
        </row>
        <row r="1845">
          <cell r="E1845">
            <v>315077</v>
          </cell>
          <cell r="F1845" t="str">
            <v>MEJORAMIENTO DE LA INFRAESTRUCTURA EDUCATIVA DE LA I.E.P. Nº 70184 DE LA LOCALIDAD DE ARASAYA, DISTRITO DE PISACOMA - CHUCUITO - PUNO</v>
          </cell>
          <cell r="G1845">
            <v>16097.399999999994</v>
          </cell>
          <cell r="H1845">
            <v>0.8393279028705064</v>
          </cell>
          <cell r="I1845" t="str">
            <v>NO</v>
          </cell>
          <cell r="J1845" t="str">
            <v>SI</v>
          </cell>
          <cell r="K1845" t="str">
            <v>En ejecución, por concluir financiado con recursos de la Municipalidad</v>
          </cell>
          <cell r="L1845">
            <v>868.3999999999942</v>
          </cell>
          <cell r="M1845">
            <v>0</v>
          </cell>
          <cell r="N1845">
            <v>0</v>
          </cell>
        </row>
        <row r="1846">
          <cell r="E1846">
            <v>315274</v>
          </cell>
          <cell r="F1846" t="str">
            <v>CREACION DE SALON DE USOS MULTIPLES DEL COMITE DE REGANTES N° 4 DE LA COMUNIDAD CAMPESINA DE TANCUAÑA, DISTRITO DE CABANILLA - LAMPA - PUNO</v>
          </cell>
          <cell r="G1846">
            <v>33027.03</v>
          </cell>
          <cell r="H1846">
            <v>0.7948722009695349</v>
          </cell>
          <cell r="I1846">
            <v>0</v>
          </cell>
          <cell r="J1846">
            <v>0</v>
          </cell>
          <cell r="K1846">
            <v>0</v>
          </cell>
          <cell r="L1846">
            <v>0</v>
          </cell>
          <cell r="M1846">
            <v>0</v>
          </cell>
          <cell r="N1846">
            <v>0</v>
          </cell>
        </row>
        <row r="1847">
          <cell r="E1847">
            <v>315279</v>
          </cell>
          <cell r="F1847" t="str">
            <v>CREACION DE SALON DE USOS MULTIPLES DEL COMITE DE REGANTES N° 5 DEL SECTOR MOLLOCO, DISTRITO DE CABANILLA - LAMPA - PUNO</v>
          </cell>
          <cell r="G1847">
            <v>27656.160000000003</v>
          </cell>
          <cell r="H1847">
            <v>0.8308273732890226</v>
          </cell>
          <cell r="I1847">
            <v>0</v>
          </cell>
          <cell r="J1847">
            <v>0</v>
          </cell>
          <cell r="K1847">
            <v>0</v>
          </cell>
          <cell r="L1847">
            <v>0</v>
          </cell>
          <cell r="M1847">
            <v>0</v>
          </cell>
          <cell r="N1847">
            <v>0</v>
          </cell>
        </row>
        <row r="1848">
          <cell r="E1848">
            <v>315377</v>
          </cell>
          <cell r="F1848" t="str">
            <v>MEJORAMIENTO DE ACCESO  PEATONAL EN CALVARIO DE LA LOCALIDAD DE PUTINA PUNCO, DISTRITO DE SAN PEDRO DE PUTINA PUNCU - SANDIA - PUNO</v>
          </cell>
          <cell r="G1848">
            <v>20846.660000000003</v>
          </cell>
          <cell r="H1848">
            <v>0.8607983004121431</v>
          </cell>
          <cell r="I1848" t="str">
            <v>No</v>
          </cell>
          <cell r="J1848" t="str">
            <v>SI</v>
          </cell>
          <cell r="K1848" t="str">
            <v>En ejecucion por AD,necesita Registro en fase de inversion, con ava.Fisico 54%</v>
          </cell>
          <cell r="L1848">
            <v>20846.660000000003</v>
          </cell>
          <cell r="M1848">
            <v>0</v>
          </cell>
          <cell r="N1848">
            <v>1</v>
          </cell>
        </row>
        <row r="1849">
          <cell r="E1849">
            <v>315379</v>
          </cell>
          <cell r="F1849" t="str">
            <v>CREACION DEL AREA DEPORTIVA EN EL CENTRO POBLADO DE CCOTA, DISTRITO DE PLATERIA - PUNO - PUNO</v>
          </cell>
          <cell r="G1849">
            <v>93302.62</v>
          </cell>
          <cell r="H1849">
            <v>0.6609535491788512</v>
          </cell>
          <cell r="I1849" t="str">
            <v>No</v>
          </cell>
          <cell r="J1849" t="str">
            <v>SI</v>
          </cell>
          <cell r="K1849" t="str">
            <v>En ejecucion por AD,por concluir.</v>
          </cell>
          <cell r="L1849">
            <v>93302.62</v>
          </cell>
          <cell r="M1849">
            <v>0</v>
          </cell>
          <cell r="N1849">
            <v>0</v>
          </cell>
        </row>
        <row r="1850">
          <cell r="E1850">
            <v>315469</v>
          </cell>
          <cell r="F1850" t="str">
            <v>CREACION DE CANAL DE EVACUACION DE AGUAS PLUVIALES EN LA AVENIDA 25 DE JUNIO DE LA LOCALIDAD Y, DISTRITO DE SANTA LUCIA - LAMPA - PUNO</v>
          </cell>
          <cell r="G1850">
            <v>89237.73999999999</v>
          </cell>
          <cell r="H1850">
            <v>0.8036115526515268</v>
          </cell>
          <cell r="I1850">
            <v>0</v>
          </cell>
          <cell r="J1850">
            <v>0</v>
          </cell>
          <cell r="K1850">
            <v>0</v>
          </cell>
          <cell r="L1850">
            <v>0</v>
          </cell>
          <cell r="M1850">
            <v>0</v>
          </cell>
          <cell r="N1850">
            <v>0</v>
          </cell>
        </row>
        <row r="1851">
          <cell r="E1851">
            <v>315749</v>
          </cell>
          <cell r="F1851" t="str">
            <v>MEJORAMIENTO DE SERVICIO DE EDUCACION EN LA INSTITUCION EDUCATIVA SECUNDARIA AGRO INDUSTRIAL DE CRUCERO, DISTRITO DE CRUCERO - CARABAYA - PUNO</v>
          </cell>
          <cell r="G1851">
            <v>57794.20000000001</v>
          </cell>
          <cell r="H1851">
            <v>0.879490297057037</v>
          </cell>
          <cell r="I1851" t="str">
            <v>NO</v>
          </cell>
          <cell r="J1851" t="str">
            <v>NO</v>
          </cell>
          <cell r="K1851" t="str">
            <v>Concluido, en liquidación</v>
          </cell>
          <cell r="L1851">
            <v>57794.20000000001</v>
          </cell>
          <cell r="M1851">
            <v>0</v>
          </cell>
          <cell r="N1851">
            <v>0</v>
          </cell>
        </row>
        <row r="1852">
          <cell r="E1852">
            <v>316016</v>
          </cell>
          <cell r="F1852" t="str">
            <v>INSTALACION DE PIZARRAS ELECTRONICAS INTERACTIVA EN LAS INSTITUCIONES EDUCATIVAS DEL  DISTRITO DE JULI, PROVINCIA DE CHUCUITO - PUNO</v>
          </cell>
          <cell r="G1852">
            <v>114063.5</v>
          </cell>
          <cell r="H1852">
            <v>0.84542146632335</v>
          </cell>
          <cell r="I1852" t="str">
            <v>NO</v>
          </cell>
          <cell r="J1852" t="str">
            <v>NO</v>
          </cell>
          <cell r="K1852" t="str">
            <v>Concluido</v>
          </cell>
          <cell r="L1852">
            <v>114063.5</v>
          </cell>
          <cell r="M1852">
            <v>0</v>
          </cell>
          <cell r="N1852">
            <v>0</v>
          </cell>
        </row>
        <row r="1853">
          <cell r="E1853">
            <v>316037</v>
          </cell>
          <cell r="F1853" t="str">
            <v>MEJORAMIENTO DE INFRAESTRUCTURA PEATONAL CON VEREDAS DE JR. 28 DE JULIO CUADRA 3 Y 4, JR. SAN MARTIN CUADRA 1 DE LA LOCALIDAD DE AYRAMPUNI, DISTRITO DE PEDRO VILCA APAZA - SAN ANTONIO DE PUTINA - PUNO</v>
          </cell>
          <cell r="G1853">
            <v>8907.419999999998</v>
          </cell>
          <cell r="H1853">
            <v>0.8939143508643305</v>
          </cell>
          <cell r="I1853" t="str">
            <v>No</v>
          </cell>
          <cell r="J1853" t="str">
            <v>SI</v>
          </cell>
          <cell r="K1853" t="str">
            <v>En Ejecucion por AD,con avance fisico del 55%, se completo  tendido de tuberias.</v>
          </cell>
          <cell r="L1853">
            <v>8907.419999999998</v>
          </cell>
          <cell r="M1853">
            <v>0</v>
          </cell>
          <cell r="N1853">
            <v>1</v>
          </cell>
        </row>
        <row r="1854">
          <cell r="E1854">
            <v>316044</v>
          </cell>
          <cell r="F1854" t="str">
            <v>MEJORAMIENTO DE LA CAPACIDAD OPERATIVA  DEL EQUIPO MECANICO AGRICOLA DE LA MUNICIPALIDAD DISTRITAL DE CHUPA, DISTRITO DE CHUPA - AZANGARO - PUNO</v>
          </cell>
          <cell r="G1854">
            <v>165213.5</v>
          </cell>
          <cell r="H1854">
            <v>0.8563686225859273</v>
          </cell>
          <cell r="I1854" t="str">
            <v>NO</v>
          </cell>
          <cell r="J1854" t="str">
            <v>NO</v>
          </cell>
          <cell r="K1854" t="str">
            <v>Concluido</v>
          </cell>
          <cell r="L1854">
            <v>165213.5</v>
          </cell>
          <cell r="M1854">
            <v>0</v>
          </cell>
          <cell r="N1854">
            <v>0</v>
          </cell>
        </row>
        <row r="1855">
          <cell r="E1855">
            <v>316340</v>
          </cell>
          <cell r="F1855" t="str">
            <v>MEJORAMIENTO, AMPLIACION DE LA CAPACIDAD OPERATIVA DE EQUIPO MECÁNICO DE LA MUNICIPALIDAD PROV. DE MELGAR, DISTRITO DE AYAVIRI, PROVINCIA DE MELGAR - PUNO</v>
          </cell>
          <cell r="G1855">
            <v>203369</v>
          </cell>
          <cell r="H1855">
            <v>0.8956413620826879</v>
          </cell>
          <cell r="I1855">
            <v>0</v>
          </cell>
          <cell r="J1855">
            <v>0</v>
          </cell>
          <cell r="K1855">
            <v>0</v>
          </cell>
          <cell r="L1855">
            <v>0</v>
          </cell>
          <cell r="M1855">
            <v>0</v>
          </cell>
          <cell r="N1855">
            <v>0</v>
          </cell>
        </row>
        <row r="1856">
          <cell r="E1856">
            <v>316960</v>
          </cell>
          <cell r="F1856" t="str">
            <v>MEJORAMIENTO DE LA COMPETITIVIDAD COMERCIAL DE LAS ACTIVIDADES PECUARIAS DE LA LOCALIDAD DE SANTA ROSA, DISTRITO DE SANTA ROSA - MELGAR - PUNO</v>
          </cell>
          <cell r="G1856">
            <v>56810.330000000016</v>
          </cell>
          <cell r="H1856">
            <v>0.8414001142269887</v>
          </cell>
          <cell r="I1856">
            <v>0</v>
          </cell>
          <cell r="J1856">
            <v>0</v>
          </cell>
          <cell r="K1856">
            <v>0</v>
          </cell>
          <cell r="L1856">
            <v>0</v>
          </cell>
          <cell r="M1856">
            <v>0</v>
          </cell>
          <cell r="N1856">
            <v>0</v>
          </cell>
        </row>
        <row r="1857">
          <cell r="E1857">
            <v>317260</v>
          </cell>
          <cell r="F1857" t="str">
            <v>MEJORAMIENTO DE LA INFRAESTRUCTURA VIAL URBANA DEL JR. JUNIN DE LA CIUDAD Y, PROVINCIA DE LAMPA - PUNO</v>
          </cell>
          <cell r="G1857">
            <v>77810.78999999998</v>
          </cell>
          <cell r="H1857">
            <v>0.8355677242985834</v>
          </cell>
          <cell r="I1857">
            <v>0</v>
          </cell>
          <cell r="J1857">
            <v>0</v>
          </cell>
          <cell r="K1857">
            <v>0</v>
          </cell>
          <cell r="L1857">
            <v>0</v>
          </cell>
          <cell r="M1857">
            <v>0</v>
          </cell>
          <cell r="N1857">
            <v>0</v>
          </cell>
        </row>
        <row r="1858">
          <cell r="E1858">
            <v>317354</v>
          </cell>
          <cell r="F1858" t="str">
            <v> MEJORAMIENTO DEL SERVICIO DE EDUCACION PRIMARIA EN LA I.E.P. N 72045 DEL C.P. QUEJON MOCCO, DISTRITO DE SAMAN - AZANGARO - PUNO</v>
          </cell>
          <cell r="G1858">
            <v>69599.46999999997</v>
          </cell>
          <cell r="H1858">
            <v>0.826955393459814</v>
          </cell>
          <cell r="I1858" t="str">
            <v>NO</v>
          </cell>
          <cell r="J1858" t="str">
            <v>NO</v>
          </cell>
          <cell r="K1858" t="str">
            <v>Concluido entrega  informe final</v>
          </cell>
          <cell r="L1858">
            <v>69599.46999999997</v>
          </cell>
          <cell r="M1858">
            <v>0</v>
          </cell>
          <cell r="N1858">
            <v>0</v>
          </cell>
        </row>
        <row r="1859">
          <cell r="E1859">
            <v>317642</v>
          </cell>
          <cell r="F1859" t="str">
            <v>MEJORAMIENTO DE LA INFRAESTRUCTURA URBANA DEL JR. RAMON CASTILLA DE LA CIUDAD DE LAMPA, PROVINCIA DE LAMPA - PUNO</v>
          </cell>
          <cell r="G1859">
            <v>79398.42000000001</v>
          </cell>
          <cell r="H1859">
            <v>0.6490575504914131</v>
          </cell>
          <cell r="I1859">
            <v>0</v>
          </cell>
          <cell r="J1859">
            <v>0</v>
          </cell>
          <cell r="K1859">
            <v>0</v>
          </cell>
          <cell r="L1859">
            <v>0</v>
          </cell>
          <cell r="M1859">
            <v>0</v>
          </cell>
          <cell r="N1859">
            <v>0</v>
          </cell>
        </row>
        <row r="1860">
          <cell r="E1860">
            <v>317845</v>
          </cell>
          <cell r="F1860" t="str">
            <v>MEJORAMIENTO DE PISTAS Y VEREDAS DEL JIRON ZEPITA SEXTA CUADRA DE LA CIUDAD DE YUNGUYO, DISTRITO DE YUNGUYO, PROVINCIA DE YUNGUYO - PUNO</v>
          </cell>
          <cell r="G1860">
            <v>66727.43</v>
          </cell>
          <cell r="H1860">
            <v>0.8217301211744871</v>
          </cell>
          <cell r="I1860" t="str">
            <v>No</v>
          </cell>
          <cell r="J1860" t="str">
            <v>SI</v>
          </cell>
          <cell r="K1860" t="str">
            <v>En ejecucion por AD,necesita Registro en fase de inversion  con Ava.Fisico 52%</v>
          </cell>
          <cell r="L1860">
            <v>66727.43</v>
          </cell>
          <cell r="M1860">
            <v>0</v>
          </cell>
          <cell r="N1860">
            <v>1</v>
          </cell>
        </row>
        <row r="1861">
          <cell r="E1861">
            <v>317865</v>
          </cell>
          <cell r="F1861" t="str">
            <v>MEJORAMIENTO DE PISTAS Y VEREDAS EN EL JIRON LIMA PRIMERA CUADRA DE LA CIUDAD DE YUNGUYO, PROVINCIA DE YUNGUYO - PUNO</v>
          </cell>
          <cell r="G1861">
            <v>98068.52000000002</v>
          </cell>
          <cell r="H1861">
            <v>0.7704473960460599</v>
          </cell>
          <cell r="I1861" t="str">
            <v>No</v>
          </cell>
          <cell r="J1861" t="str">
            <v>SI</v>
          </cell>
          <cell r="K1861" t="str">
            <v>En ejecucion por AD,por concluir.</v>
          </cell>
          <cell r="L1861">
            <v>98068.52000000002</v>
          </cell>
          <cell r="M1861">
            <v>0</v>
          </cell>
          <cell r="N1861">
            <v>0</v>
          </cell>
        </row>
        <row r="1862">
          <cell r="E1862">
            <v>317957</v>
          </cell>
          <cell r="F1862" t="str">
            <v>MEJORAMIENTO DE PISTAS Y VEREDAS DEL JIRON HUASCAR PRIMERA Y NOVENA CUADRA DE LA CIUDAD DE YUNGUYO, DISTRITO DE YUNGUYO, PROVINCIA DE YUNGUYO - PUNO</v>
          </cell>
          <cell r="G1862">
            <v>136515.04000000004</v>
          </cell>
          <cell r="H1862">
            <v>0.7282513237081863</v>
          </cell>
          <cell r="I1862" t="str">
            <v>No</v>
          </cell>
          <cell r="J1862" t="str">
            <v>SI</v>
          </cell>
          <cell r="K1862" t="str">
            <v>En ejecucion por AD,por concluir.</v>
          </cell>
          <cell r="L1862">
            <v>136515.04000000004</v>
          </cell>
          <cell r="M1862">
            <v>0</v>
          </cell>
          <cell r="N1862">
            <v>0</v>
          </cell>
        </row>
        <row r="1863">
          <cell r="E1863">
            <v>318180</v>
          </cell>
          <cell r="F1863" t="str">
            <v>AMPLIACION Y MEJORAMIENTO DEL SERVICIO DE EDUCACIÓN PRIMARIA EN LA INSTITUCIÓN EDUCATIVA N 72717 DE SANTA ANA DEL DISTRITO DE AZANGARO, PROVINCIA DE AZANGARO - PUNO</v>
          </cell>
          <cell r="G1863">
            <v>59471.21000000002</v>
          </cell>
          <cell r="H1863">
            <v>0.8252065640462655</v>
          </cell>
          <cell r="I1863">
            <v>0</v>
          </cell>
          <cell r="J1863">
            <v>0</v>
          </cell>
          <cell r="K1863">
            <v>0</v>
          </cell>
          <cell r="L1863">
            <v>0</v>
          </cell>
          <cell r="M1863">
            <v>0</v>
          </cell>
          <cell r="N1863">
            <v>0</v>
          </cell>
        </row>
        <row r="1864">
          <cell r="E1864">
            <v>318187</v>
          </cell>
          <cell r="F1864" t="str">
            <v>MEJORAMIENTO DE LOS SERVICIOS EDUCATIVOS EN LA I.E.I. Nº 752 MARIA ASUNCIÓN GALINDO – BARRIO MAGISTERIAL DE AZÁNGARO, DISTRITO DE AZNGARO, PROVINCIA DE AZANGARO - PUNO</v>
          </cell>
          <cell r="G1864">
            <v>132361.14000000013</v>
          </cell>
          <cell r="H1864">
            <v>0.8954371193196601</v>
          </cell>
          <cell r="I1864">
            <v>0</v>
          </cell>
          <cell r="J1864">
            <v>0</v>
          </cell>
          <cell r="K1864">
            <v>0</v>
          </cell>
          <cell r="L1864">
            <v>0</v>
          </cell>
          <cell r="M1864">
            <v>0</v>
          </cell>
          <cell r="N1864">
            <v>0</v>
          </cell>
        </row>
        <row r="1865">
          <cell r="E1865">
            <v>318415</v>
          </cell>
          <cell r="F1865" t="str">
            <v>MEJORAMIENTO DE TROCHAS CARROZABLES EN LAS COMUNIDADES DEL ÁMBITO DE PILCUYO, DISTRITO DE PILCUYO - EL COLLAO - PUNO</v>
          </cell>
          <cell r="G1865">
            <v>48187.91000000003</v>
          </cell>
          <cell r="H1865">
            <v>0.8944496114563082</v>
          </cell>
          <cell r="I1865">
            <v>0</v>
          </cell>
          <cell r="J1865">
            <v>0</v>
          </cell>
          <cell r="K1865">
            <v>0</v>
          </cell>
          <cell r="L1865">
            <v>0</v>
          </cell>
          <cell r="M1865">
            <v>0</v>
          </cell>
          <cell r="N1865">
            <v>0</v>
          </cell>
        </row>
        <row r="1866">
          <cell r="E1866">
            <v>318488</v>
          </cell>
          <cell r="F1866" t="str">
            <v>CREACION DE PLATAFORMA DEPORTIVA EN EL SECTOR DE AMATA CHUNCHUSMAYO, DISTRITO DE ALTO INAMBARI - SANDIA - PUNO</v>
          </cell>
          <cell r="G1866">
            <v>13679.039999999994</v>
          </cell>
          <cell r="H1866">
            <v>0.8532434193078269</v>
          </cell>
          <cell r="I1866" t="str">
            <v>No</v>
          </cell>
          <cell r="J1866" t="str">
            <v>SI</v>
          </cell>
          <cell r="K1866" t="str">
            <v>En ejecucion por AD,necesita Registro en fase de inversion </v>
          </cell>
          <cell r="L1866">
            <v>13679.039999999994</v>
          </cell>
          <cell r="M1866">
            <v>0</v>
          </cell>
          <cell r="N1866">
            <v>1</v>
          </cell>
        </row>
        <row r="1867">
          <cell r="E1867">
            <v>318921</v>
          </cell>
          <cell r="F1867" t="str">
            <v>MEJORAMIENTO DE LA INFRAESTRUCTURA VIAL URBANA DEL JIRÓN FRANCISCO BOLOGNESI, 1RA Y 2DA CUADRA DEL JR. JOSÉ CARLOS MARIÁTEGUI DISTRITO DE AZANGARO, PROVINCIA DE AZANGARO - PUNO</v>
          </cell>
          <cell r="G1867">
            <v>446978.68999999994</v>
          </cell>
          <cell r="H1867">
            <v>0.7328246490539746</v>
          </cell>
          <cell r="I1867">
            <v>0</v>
          </cell>
          <cell r="J1867">
            <v>0</v>
          </cell>
          <cell r="K1867">
            <v>0</v>
          </cell>
          <cell r="L1867">
            <v>0</v>
          </cell>
          <cell r="M1867">
            <v>0</v>
          </cell>
          <cell r="N1867">
            <v>0</v>
          </cell>
        </row>
        <row r="1868">
          <cell r="E1868">
            <v>319756</v>
          </cell>
          <cell r="F1868" t="str">
            <v>MEJORAMIENTO DEL CERCO PERIMETRICO DEL CEMENTERIO CUYOCUYO DEL DISTRITO DE CUYOCUYO, PROVINCIA DE SANDIA - PUNO</v>
          </cell>
          <cell r="G1868">
            <v>13386.839999999997</v>
          </cell>
          <cell r="H1868">
            <v>0.8887294382436014</v>
          </cell>
          <cell r="I1868" t="str">
            <v>No</v>
          </cell>
          <cell r="J1868" t="str">
            <v>SI</v>
          </cell>
          <cell r="K1868" t="str">
            <v>En ejecucion por AD,por concluir.</v>
          </cell>
          <cell r="L1868">
            <v>13386.839999999997</v>
          </cell>
          <cell r="M1868">
            <v>0</v>
          </cell>
          <cell r="N1868">
            <v>0</v>
          </cell>
        </row>
        <row r="1869">
          <cell r="E1869">
            <v>319795</v>
          </cell>
          <cell r="F1869" t="str">
            <v>MEJORAMIENTO DEL SALON DE USOS MÚLTIPLES EN LAS COMUNIDADES DE LACAYPATA, CASCACOLLO, VILLACANTUTANI, TIQUITIQUI Y PAMPILLA VARGASCUCHO, DISTRITO DE VILQUE CHICO - HUANCANE - PUNO</v>
          </cell>
          <cell r="G1869">
            <v>37248.36</v>
          </cell>
          <cell r="H1869">
            <v>0.6623004651845915</v>
          </cell>
          <cell r="I1869" t="str">
            <v>NO</v>
          </cell>
          <cell r="J1869" t="str">
            <v>NO</v>
          </cell>
          <cell r="K1869" t="str">
            <v>Concluido</v>
          </cell>
          <cell r="L1869">
            <v>37248.36</v>
          </cell>
          <cell r="M1869">
            <v>0</v>
          </cell>
          <cell r="N1869">
            <v>0</v>
          </cell>
        </row>
        <row r="1870">
          <cell r="E1870">
            <v>319906</v>
          </cell>
          <cell r="F1870" t="str">
            <v>MEJORAMIENTO DE LA PLATAFORMA DEPORTIVA EN LA I.E.P. NRO 72364 DE LA LOCALIDAD DE TILALI, DISTRITO DE TILALI - MOHO - PUNO</v>
          </cell>
          <cell r="G1870">
            <v>10795.899999999994</v>
          </cell>
          <cell r="H1870">
            <v>0.8902900288606155</v>
          </cell>
          <cell r="I1870">
            <v>0</v>
          </cell>
          <cell r="J1870">
            <v>0</v>
          </cell>
          <cell r="K1870">
            <v>0</v>
          </cell>
          <cell r="L1870">
            <v>0</v>
          </cell>
          <cell r="M1870">
            <v>0</v>
          </cell>
          <cell r="N1870">
            <v>0</v>
          </cell>
        </row>
        <row r="1871">
          <cell r="E1871">
            <v>320031</v>
          </cell>
          <cell r="F1871" t="str">
            <v>MEJORAMIENTO DE LOS SERVICIOS EDUCATIVOS EN LA IEP N° 72720 DE TAHUACACHI , DISTRITO DE AZANGARO, PROVINCIA DE AZANGARO - PUNO</v>
          </cell>
          <cell r="G1871">
            <v>49266.139999999985</v>
          </cell>
          <cell r="H1871">
            <v>0.8017301496489219</v>
          </cell>
          <cell r="I1871">
            <v>0</v>
          </cell>
          <cell r="J1871">
            <v>0</v>
          </cell>
          <cell r="K1871">
            <v>0</v>
          </cell>
          <cell r="L1871">
            <v>0</v>
          </cell>
          <cell r="M1871">
            <v>0</v>
          </cell>
          <cell r="N1871">
            <v>0</v>
          </cell>
        </row>
        <row r="1872">
          <cell r="E1872">
            <v>320081</v>
          </cell>
          <cell r="F1872" t="str">
            <v>MEJORAMIENTO DE LOS SERVICIOS EN LA GOBERNACION DE LA LOCALIDAD DE USICAYOS, DISTRITO DE USICAYOS - CARABAYA - PUNO</v>
          </cell>
          <cell r="G1872">
            <v>37302.07000000001</v>
          </cell>
          <cell r="H1872">
            <v>0.8860199561564799</v>
          </cell>
          <cell r="I1872" t="str">
            <v>NO</v>
          </cell>
          <cell r="J1872" t="str">
            <v>SI</v>
          </cell>
          <cell r="K1872" t="str">
            <v>En proceso de conclusión</v>
          </cell>
          <cell r="L1872">
            <v>0</v>
          </cell>
          <cell r="M1872">
            <v>0</v>
          </cell>
          <cell r="N1872">
            <v>0</v>
          </cell>
        </row>
        <row r="1873">
          <cell r="E1873">
            <v>320089</v>
          </cell>
          <cell r="F1873" t="str">
            <v>MEJORAMIENTO DE LOS SERVICIOS EDUCATIVOS EN LA IEP N° 72679 DE PUCACANCHA DISTRITO DE AZANGARO, PROVINCIA DE AZANGARO - PUNO</v>
          </cell>
          <cell r="G1873">
            <v>40082.359999999986</v>
          </cell>
          <cell r="H1873">
            <v>0.83321293858503</v>
          </cell>
          <cell r="I1873">
            <v>0</v>
          </cell>
          <cell r="J1873">
            <v>0</v>
          </cell>
          <cell r="K1873">
            <v>0</v>
          </cell>
          <cell r="L1873">
            <v>0</v>
          </cell>
          <cell r="M1873">
            <v>0</v>
          </cell>
          <cell r="N1873">
            <v>0</v>
          </cell>
        </row>
        <row r="1874">
          <cell r="E1874">
            <v>320275</v>
          </cell>
          <cell r="F1874" t="str">
            <v>MEJORAMIENTO DE LA INFRAESTRUCTURA DE LA EXPLANADA SUR DEL CAMPO FERIAL GERONIMO SALAZAR DE LA LOCALIDAD DE SANTA ROSA, DISTRITO DE SANTA ROSA - MELGAR - PUNO</v>
          </cell>
          <cell r="G1874">
            <v>20767.25</v>
          </cell>
          <cell r="H1874">
            <v>0.8796066203677267</v>
          </cell>
          <cell r="I1874">
            <v>0</v>
          </cell>
          <cell r="J1874">
            <v>0</v>
          </cell>
          <cell r="K1874">
            <v>0</v>
          </cell>
          <cell r="L1874">
            <v>0</v>
          </cell>
          <cell r="M1874">
            <v>0</v>
          </cell>
          <cell r="N1874">
            <v>0</v>
          </cell>
        </row>
        <row r="1875">
          <cell r="E1875">
            <v>320383</v>
          </cell>
          <cell r="F1875" t="str">
            <v>CREACION DE LOSA DEPORTIVA MULTIUSO EN EL BARRIO MARIANO MELGAR, DISTRITO DE AYAVIRI, PROVINCIA DE MELGAR - PUNO</v>
          </cell>
          <cell r="G1875">
            <v>120077.15999999997</v>
          </cell>
          <cell r="H1875">
            <v>0.7011421503146681</v>
          </cell>
          <cell r="I1875">
            <v>0</v>
          </cell>
          <cell r="J1875">
            <v>0</v>
          </cell>
          <cell r="K1875">
            <v>0</v>
          </cell>
          <cell r="L1875">
            <v>0</v>
          </cell>
          <cell r="M1875">
            <v>0</v>
          </cell>
          <cell r="N1875">
            <v>0</v>
          </cell>
        </row>
        <row r="1876">
          <cell r="E1876">
            <v>320548</v>
          </cell>
          <cell r="F1876" t="str">
            <v>CREACION DEL CAMINO VECINAL ENTRE ANEXO QUETAPALO A JATUN CHUÑUCHANA PAMPA, DISTRITO DE USICAYOS - CARABAYA - PUNO</v>
          </cell>
          <cell r="G1876">
            <v>179967.19</v>
          </cell>
          <cell r="H1876">
            <v>0.5826519212353065</v>
          </cell>
          <cell r="I1876" t="str">
            <v>NO</v>
          </cell>
          <cell r="J1876" t="str">
            <v>SI</v>
          </cell>
          <cell r="K1876" t="str">
            <v>En proceso de conclusión</v>
          </cell>
          <cell r="L1876">
            <v>170181.19</v>
          </cell>
          <cell r="M1876">
            <v>0</v>
          </cell>
          <cell r="N1876">
            <v>0</v>
          </cell>
        </row>
        <row r="1877">
          <cell r="E1877">
            <v>320630</v>
          </cell>
          <cell r="F1877" t="str">
            <v>MEJORAMIENTO DE SERVICIOS COMPLEMENTARIOS RECREATIVOS EN LA IESA CARLOS GUTIERREZ, DISTRITO DE POTONI - AZANGARO - PUNO</v>
          </cell>
          <cell r="G1877">
            <v>101168.15</v>
          </cell>
          <cell r="H1877">
            <v>0.5518511340694827</v>
          </cell>
          <cell r="I1877" t="str">
            <v>NO</v>
          </cell>
          <cell r="J1877" t="str">
            <v>NO</v>
          </cell>
          <cell r="K1877" t="str">
            <v>Intervencio Miisterion Publico, CGR, instalación grass sintetico proceso</v>
          </cell>
          <cell r="L1877">
            <v>1</v>
          </cell>
          <cell r="M1877">
            <v>0</v>
          </cell>
          <cell r="N1877">
            <v>0</v>
          </cell>
        </row>
        <row r="1878">
          <cell r="E1878">
            <v>321306</v>
          </cell>
          <cell r="F1878" t="str">
            <v>CREACION DE PLATAFORMA MULTIDEPORTIVA EN EL SECTOR PATA YANAMAYO, DISTRITO DE ALTO INAMBARI - SANDIA - PUNO</v>
          </cell>
          <cell r="G1878">
            <v>18028.210000000006</v>
          </cell>
          <cell r="H1878">
            <v>0.8114248357125485</v>
          </cell>
          <cell r="I1878" t="str">
            <v>No</v>
          </cell>
          <cell r="J1878" t="str">
            <v>SI</v>
          </cell>
          <cell r="K1878" t="str">
            <v>En ejecucion por AD,necesita Registro en fase de inversion </v>
          </cell>
          <cell r="L1878">
            <v>18028.210000000006</v>
          </cell>
          <cell r="M1878">
            <v>0</v>
          </cell>
          <cell r="N1878">
            <v>1</v>
          </cell>
        </row>
        <row r="1879">
          <cell r="E1879">
            <v>321904</v>
          </cell>
          <cell r="F1879" t="str">
            <v>MEJORAMIENTO DE LA INFRAESTRUCTURA VIAL URBANA EN EL BARRIO INDEPENDENCIA, PRIMERA ETAPA, DEL DISTRITO DE AZÁNGARO, PROVINCIA DE AZANGARO - PUNO</v>
          </cell>
          <cell r="G1879">
            <v>84436.66000000003</v>
          </cell>
          <cell r="H1879">
            <v>0.8503476002339873</v>
          </cell>
          <cell r="I1879">
            <v>0</v>
          </cell>
          <cell r="J1879">
            <v>0</v>
          </cell>
          <cell r="K1879">
            <v>0</v>
          </cell>
          <cell r="L1879">
            <v>0</v>
          </cell>
          <cell r="M1879">
            <v>0</v>
          </cell>
          <cell r="N1879">
            <v>0</v>
          </cell>
        </row>
        <row r="1880">
          <cell r="E1880">
            <v>321905</v>
          </cell>
          <cell r="F1880" t="str">
            <v>MEJORAMIENTO DEL COMPLEJO DEPORTIVO RUMI KANCHA, DISTRITO DE CUYOCUYO - SANDIA - PUNO</v>
          </cell>
          <cell r="G1880">
            <v>40498.97999999998</v>
          </cell>
          <cell r="H1880">
            <v>0.862238517869543</v>
          </cell>
          <cell r="I1880" t="str">
            <v>No</v>
          </cell>
          <cell r="J1880" t="str">
            <v>SI</v>
          </cell>
          <cell r="K1880" t="str">
            <v>En ejecucion por AD</v>
          </cell>
          <cell r="L1880">
            <v>40498.97999999998</v>
          </cell>
          <cell r="M1880">
            <v>0</v>
          </cell>
          <cell r="N1880">
            <v>1</v>
          </cell>
        </row>
        <row r="1881">
          <cell r="E1881">
            <v>321950</v>
          </cell>
          <cell r="F1881" t="str">
            <v>MEJORAMIENTO DEL SERVICIO DE GESTIÓN DE LA INVERSIÓN PÚBLICA DE LA MUNICIPALIDAD DISTRITAL DE PALCA, DISTRITO DE PALCA - LAMPA - PUNO</v>
          </cell>
          <cell r="G1881">
            <v>18481.979999999996</v>
          </cell>
          <cell r="H1881">
            <v>0.7416877221729786</v>
          </cell>
          <cell r="I1881">
            <v>0</v>
          </cell>
          <cell r="J1881">
            <v>0</v>
          </cell>
          <cell r="K1881">
            <v>0</v>
          </cell>
          <cell r="L1881">
            <v>0</v>
          </cell>
          <cell r="M1881">
            <v>0</v>
          </cell>
          <cell r="N1881">
            <v>0</v>
          </cell>
        </row>
        <row r="1882">
          <cell r="E1882">
            <v>322221</v>
          </cell>
          <cell r="F1882" t="str">
            <v>AMPLIACION CON UNA AULA PEDAGOGICA EN LA INSTITUCION EDUCATIVA INICIAL -IEI NRO 206 CHUCUITO EN LA LOCALIDAD DE CHUCUITO, DISTRITO DE CHUCUITO - PUNO - PUNO</v>
          </cell>
          <cell r="G1882">
            <v>19924.17</v>
          </cell>
          <cell r="H1882">
            <v>0.7259090877200368</v>
          </cell>
          <cell r="I1882">
            <v>0</v>
          </cell>
          <cell r="J1882">
            <v>0</v>
          </cell>
          <cell r="K1882">
            <v>0</v>
          </cell>
          <cell r="L1882">
            <v>0</v>
          </cell>
          <cell r="M1882">
            <v>0</v>
          </cell>
          <cell r="N1882">
            <v>0</v>
          </cell>
        </row>
        <row r="1883">
          <cell r="E1883">
            <v>322514</v>
          </cell>
          <cell r="F1883" t="str">
            <v>CREACION DEL SERVICIO DE TRANSITABILIDAD VEHICULAR Y PEATONAL SOBRE EL RIO ACHASIRI DE INTERCONEXION ENTRE LOS BARRIOS NUEVA ESPERANZA Y SANTA CRUZ EN EL, DISTRITO DE AJOYANI - CARABAYA - PUNO</v>
          </cell>
          <cell r="G1883">
            <v>99666.26000000001</v>
          </cell>
          <cell r="H1883">
            <v>0.8592781680416423</v>
          </cell>
          <cell r="I1883" t="str">
            <v>NO</v>
          </cell>
          <cell r="J1883" t="str">
            <v>SI</v>
          </cell>
          <cell r="K1883" t="str">
            <v>En proceso de conclusión</v>
          </cell>
          <cell r="L1883">
            <v>99666.26000000001</v>
          </cell>
          <cell r="M1883">
            <v>0</v>
          </cell>
          <cell r="N1883">
            <v>0</v>
          </cell>
        </row>
        <row r="1884">
          <cell r="E1884">
            <v>322620</v>
          </cell>
          <cell r="F1884" t="str">
            <v>INSTALACION DEL SERVICIO EDUCATIVO DE NIVEL INICIAL SAN ISIDRO EN EL CENTRO POBLADO SAN ISIDRO, DISTRITO DE SAN ANTON - AZANGARO - PUNO</v>
          </cell>
          <cell r="G1884">
            <v>31421.899999999994</v>
          </cell>
          <cell r="H1884">
            <v>0.8512373773646595</v>
          </cell>
          <cell r="I1884" t="str">
            <v>NO</v>
          </cell>
          <cell r="J1884" t="str">
            <v>NO</v>
          </cell>
          <cell r="K1884" t="str">
            <v>Concluido, en liquidación</v>
          </cell>
          <cell r="L1884">
            <v>31421.899999999994</v>
          </cell>
          <cell r="M1884">
            <v>0</v>
          </cell>
          <cell r="N1884">
            <v>0</v>
          </cell>
        </row>
        <row r="1885">
          <cell r="E1885">
            <v>322686</v>
          </cell>
          <cell r="F1885" t="str">
            <v>CREACION DE UNA PLATAFORMA DEPORTIVA EN EL ANEXO SAYACA, DE LA COMUNIDAD CAMPESINA DE PUNA AYLLU, DISTRITO DE CUYOCUYO - SANDIA - PUNO</v>
          </cell>
          <cell r="G1885">
            <v>79733.98999999999</v>
          </cell>
          <cell r="H1885">
            <v>0.7089429829474968</v>
          </cell>
          <cell r="I1885" t="str">
            <v>No</v>
          </cell>
          <cell r="J1885" t="str">
            <v>SI</v>
          </cell>
          <cell r="K1885" t="str">
            <v>En ejecucion por AD,por concluir.</v>
          </cell>
          <cell r="L1885">
            <v>79733.98999999999</v>
          </cell>
          <cell r="M1885">
            <v>0</v>
          </cell>
          <cell r="N1885">
            <v>0</v>
          </cell>
        </row>
        <row r="1886">
          <cell r="E1886">
            <v>322744</v>
          </cell>
          <cell r="F1886" t="str">
            <v>CREACION DEL SERVICIO DE TRANSITABILIDAD VEHICULAR Y PEATONAL SOBRE EL RIO ZORAMAYO EN EL BARRIO SANTA CRUZ, DISTRITO DE AJOYANI - CARABAYA - PUNO</v>
          </cell>
          <cell r="G1886">
            <v>78384.73999999999</v>
          </cell>
          <cell r="H1886">
            <v>0.8850906917229063</v>
          </cell>
          <cell r="I1886" t="str">
            <v>NO</v>
          </cell>
          <cell r="J1886" t="str">
            <v>NO</v>
          </cell>
          <cell r="K1886" t="str">
            <v>En proceso de conclusión</v>
          </cell>
          <cell r="L1886">
            <v>78384.73999999999</v>
          </cell>
          <cell r="M1886">
            <v>0</v>
          </cell>
          <cell r="N1886">
            <v>0</v>
          </cell>
        </row>
        <row r="1887">
          <cell r="E1887">
            <v>322980</v>
          </cell>
          <cell r="F1887" t="str">
            <v>MEJORAMIENTO DE TROCHAS CARROZABLES EN LOS CENTROS POBLADOS DE CHICHILLAPI, SANTA ROSA, HUANACAMAYA, PROVIDENCIA Y ZONA CERCADO, DISTRITO DE SANTA ROSA - EL COLLAO - PUNO</v>
          </cell>
          <cell r="G1887">
            <v>69561.13999999998</v>
          </cell>
          <cell r="H1887">
            <v>0.7659509580409704</v>
          </cell>
          <cell r="I1887">
            <v>0</v>
          </cell>
          <cell r="J1887">
            <v>0</v>
          </cell>
          <cell r="K1887">
            <v>0</v>
          </cell>
          <cell r="L1887">
            <v>0</v>
          </cell>
          <cell r="M1887">
            <v>0</v>
          </cell>
          <cell r="N1887">
            <v>0</v>
          </cell>
        </row>
        <row r="1888">
          <cell r="E1888">
            <v>323495</v>
          </cell>
          <cell r="F1888" t="str">
            <v>MEJORAMIENTO DEL CERCO PERIMETRICO DEL LOCAL COMUNAL DE LA COMUNIDAD DE CAQUERI, DISTRITO DE PARATIA - LAMPA - PUNO</v>
          </cell>
          <cell r="G1888">
            <v>9261.769999999997</v>
          </cell>
          <cell r="H1888">
            <v>0.8209413014306299</v>
          </cell>
          <cell r="I1888">
            <v>0</v>
          </cell>
          <cell r="J1888">
            <v>0</v>
          </cell>
          <cell r="K1888">
            <v>0</v>
          </cell>
          <cell r="L1888">
            <v>0</v>
          </cell>
          <cell r="M1888">
            <v>0</v>
          </cell>
          <cell r="N1888">
            <v>0</v>
          </cell>
        </row>
        <row r="1889">
          <cell r="E1889">
            <v>323513</v>
          </cell>
          <cell r="F1889" t="str">
            <v>CREACION DEL COMPLEJO DEPORTIVO EN EL CENTRO POBLADO  DE MARCUYO, DISTRITO DE PILCUYO - EL COLLAO - PUNO</v>
          </cell>
          <cell r="G1889">
            <v>58048.25</v>
          </cell>
          <cell r="H1889">
            <v>0.7442075924824288</v>
          </cell>
          <cell r="I1889">
            <v>0</v>
          </cell>
          <cell r="J1889">
            <v>0</v>
          </cell>
          <cell r="K1889">
            <v>0</v>
          </cell>
          <cell r="L1889">
            <v>0</v>
          </cell>
          <cell r="M1889">
            <v>0</v>
          </cell>
          <cell r="N1889">
            <v>0</v>
          </cell>
        </row>
        <row r="1890">
          <cell r="E1890">
            <v>323516</v>
          </cell>
          <cell r="F1890" t="str">
            <v>CREACION DEL COMPLEJO DEPORTIVO EN EL CENTRO POBLADO  DE CACHIPUCARA, DISTRITO DE PILCUYO - EL COLLAO - PUNO</v>
          </cell>
          <cell r="G1890">
            <v>43263.359999999986</v>
          </cell>
          <cell r="H1890">
            <v>0.8103856419696273</v>
          </cell>
          <cell r="I1890">
            <v>0</v>
          </cell>
          <cell r="J1890">
            <v>0</v>
          </cell>
          <cell r="K1890">
            <v>0</v>
          </cell>
          <cell r="L1890">
            <v>0</v>
          </cell>
          <cell r="M1890">
            <v>0</v>
          </cell>
          <cell r="N1890">
            <v>0</v>
          </cell>
        </row>
        <row r="1891">
          <cell r="E1891">
            <v>323918</v>
          </cell>
          <cell r="F1891" t="str">
            <v>CREACION DE PONTON CARROZABLE EN EL SECTOR QUEÑUANI DE LA CUENCA SAN JUAN, DISTRITO DE ANTAUTA - MELGAR - PUNO</v>
          </cell>
          <cell r="G1891">
            <v>49298.79000000001</v>
          </cell>
          <cell r="H1891">
            <v>0.7508873655308282</v>
          </cell>
          <cell r="I1891">
            <v>0</v>
          </cell>
          <cell r="J1891">
            <v>0</v>
          </cell>
          <cell r="K1891">
            <v>0</v>
          </cell>
          <cell r="L1891">
            <v>0</v>
          </cell>
          <cell r="M1891">
            <v>0</v>
          </cell>
          <cell r="N1891">
            <v>0</v>
          </cell>
        </row>
        <row r="1892">
          <cell r="E1892">
            <v>324244</v>
          </cell>
          <cell r="F1892" t="str">
            <v>CREACION DE SALON DE USOS MULTIPLES EN LA URBANIZACION 28 DE JULIO DEL CP CHINGA, DISTRITO DE PISACOMA - CHUCUITO - PUNO</v>
          </cell>
          <cell r="G1892">
            <v>21683.25</v>
          </cell>
          <cell r="H1892">
            <v>0.7730689550334667</v>
          </cell>
          <cell r="I1892" t="str">
            <v>NO</v>
          </cell>
          <cell r="J1892" t="str">
            <v>NO</v>
          </cell>
          <cell r="K1892" t="str">
            <v>Concluido</v>
          </cell>
          <cell r="L1892">
            <v>21683.25</v>
          </cell>
          <cell r="M1892">
            <v>0</v>
          </cell>
          <cell r="N1892">
            <v>0</v>
          </cell>
        </row>
        <row r="1893">
          <cell r="E1893">
            <v>324341</v>
          </cell>
          <cell r="F1893" t="str">
            <v>MEJORAMIENTO DEL SERVICIO EDUCATIVO PARA EL ADECUADO RENDIMIENTO ACADEMICO DE LOS ALUMNOS DE LA I.E.S. ORIENTAL Y  DE LA I.E.S. LUZ DE LOS ANDES HUANCASAYANI, DISTRITO DE CUYOCUYO - SANDIA - PUNO</v>
          </cell>
          <cell r="G1893">
            <v>46250</v>
          </cell>
          <cell r="H1893">
            <v>0.5465686274509803</v>
          </cell>
          <cell r="I1893" t="str">
            <v>No</v>
          </cell>
          <cell r="J1893" t="str">
            <v>SI</v>
          </cell>
          <cell r="K1893" t="str">
            <v>En ejecucion por AD,por concluir.</v>
          </cell>
          <cell r="L1893">
            <v>46250</v>
          </cell>
          <cell r="M1893">
            <v>0</v>
          </cell>
          <cell r="N1893">
            <v>0</v>
          </cell>
        </row>
        <row r="1894">
          <cell r="E1894">
            <v>324368</v>
          </cell>
          <cell r="F1894" t="str">
            <v>CREACIÓN DE CAMINO VECINAL SECTOR PALCA - MUNAYPATA, DISTRITO DE OLLACHEA - CARABAYA -PUNO</v>
          </cell>
          <cell r="G1894">
            <v>18561.48000000001</v>
          </cell>
          <cell r="H1894">
            <v>0.8934876445764113</v>
          </cell>
          <cell r="I1894" t="str">
            <v>NO</v>
          </cell>
          <cell r="J1894" t="str">
            <v>NO</v>
          </cell>
          <cell r="K1894" t="str">
            <v>Concluido</v>
          </cell>
          <cell r="L1894">
            <v>18561.48000000001</v>
          </cell>
          <cell r="M1894">
            <v>0</v>
          </cell>
          <cell r="N1894">
            <v>0</v>
          </cell>
        </row>
        <row r="1895">
          <cell r="E1895">
            <v>324567</v>
          </cell>
          <cell r="F1895" t="str">
            <v>CREACION DE LOSA MULTIDEPORTIVA EN LA I.E.S. AGROPECUARIO DEL SECTOR BELEN , DISTRITO DE SAN JUAN DEL ORO - SANDIA - PUNO</v>
          </cell>
          <cell r="G1895">
            <v>61824.73000000001</v>
          </cell>
          <cell r="H1895">
            <v>0.6784712900781501</v>
          </cell>
          <cell r="I1895" t="str">
            <v>No</v>
          </cell>
          <cell r="J1895" t="str">
            <v>SI</v>
          </cell>
          <cell r="K1895" t="str">
            <v>En ejecucion por AD</v>
          </cell>
          <cell r="L1895">
            <v>61824.73000000001</v>
          </cell>
          <cell r="M1895">
            <v>0</v>
          </cell>
          <cell r="N1895">
            <v>1</v>
          </cell>
        </row>
        <row r="1896">
          <cell r="E1896">
            <v>324836</v>
          </cell>
          <cell r="F1896" t="str">
            <v>INSTALACION DE GRADERIOS EN LA TRIBUNA ORIENTE DEL ESTADIO URA AYLLU DEL CENTRO POBLADO URA AYLLU, DISTRITO DE CUYOCUYO, PROVINCIA DE SANDIA - PUNO</v>
          </cell>
          <cell r="G1896">
            <v>120434.35999999999</v>
          </cell>
          <cell r="H1896">
            <v>0.7160617418753996</v>
          </cell>
          <cell r="I1896" t="str">
            <v>No</v>
          </cell>
          <cell r="J1896" t="str">
            <v>SI</v>
          </cell>
          <cell r="K1896" t="str">
            <v>En ejecucion por AD,por concluir.</v>
          </cell>
          <cell r="L1896">
            <v>120434.35999999999</v>
          </cell>
          <cell r="M1896">
            <v>0</v>
          </cell>
          <cell r="N1896">
            <v>0</v>
          </cell>
        </row>
        <row r="1897">
          <cell r="E1897">
            <v>325005</v>
          </cell>
          <cell r="F1897" t="str">
            <v>CONSTRUCCION DEL PUENTE CARROZABLE EN EL SECTOR CRUZ PATA DEL CENTRO POBLADO DE QUIQUIRA, DISTRITO DE ALTO INAMBARI, PROVINCIA DE SANDIA - PUNO</v>
          </cell>
          <cell r="G1897">
            <v>112897.81</v>
          </cell>
          <cell r="H1897">
            <v>0.5136763203717877</v>
          </cell>
          <cell r="I1897" t="str">
            <v>No</v>
          </cell>
          <cell r="J1897" t="str">
            <v>SI</v>
          </cell>
          <cell r="K1897" t="str">
            <v>En ejecucion por AD,por concluir.</v>
          </cell>
          <cell r="L1897">
            <v>112897.81</v>
          </cell>
          <cell r="M1897">
            <v>0</v>
          </cell>
          <cell r="N1897">
            <v>0</v>
          </cell>
        </row>
        <row r="1898">
          <cell r="E1898">
            <v>325108</v>
          </cell>
          <cell r="F1898" t="str">
            <v>CONSTRUCCION DEL CAMINO VECINAL: CHANCHARAMANI - PATALAQUEQUE, COMUNIDAD CAMPESINA LAQUEQUE IGUARA, DISTRITO DE  SANDIA, PROVINCIA DE SANDIA - PUNO</v>
          </cell>
          <cell r="G1898">
            <v>98544.34</v>
          </cell>
          <cell r="H1898">
            <v>0.6175975754565421</v>
          </cell>
          <cell r="I1898" t="str">
            <v>NO</v>
          </cell>
          <cell r="J1898" t="str">
            <v>NO</v>
          </cell>
          <cell r="K1898" t="str">
            <v>Físicamente se concluyo a 100%, pendiente liquidación.</v>
          </cell>
          <cell r="L1898">
            <v>98544.34</v>
          </cell>
          <cell r="M1898">
            <v>0</v>
          </cell>
          <cell r="N1898">
            <v>0</v>
          </cell>
        </row>
        <row r="1899">
          <cell r="E1899">
            <v>325550</v>
          </cell>
          <cell r="F1899" t="str">
            <v>CREACION DE LA PLATAFORMA DEPORTIVA DE GRASS SINTETICO EN LA I.E.S. CONAVA DE LA LOCALIDAD DE HUANCANE, DISTRITO DE HUANCANE, PROVINCIA DE HUANCANE - PUNO</v>
          </cell>
          <cell r="G1899">
            <v>84476.60999999999</v>
          </cell>
          <cell r="H1899">
            <v>0.7142716775891896</v>
          </cell>
          <cell r="I1899">
            <v>0</v>
          </cell>
          <cell r="J1899">
            <v>0</v>
          </cell>
          <cell r="K1899">
            <v>0</v>
          </cell>
          <cell r="L1899">
            <v>0</v>
          </cell>
          <cell r="M1899">
            <v>0</v>
          </cell>
          <cell r="N1899">
            <v>0</v>
          </cell>
        </row>
        <row r="1900">
          <cell r="E1900">
            <v>325919</v>
          </cell>
          <cell r="F1900" t="str">
            <v>CREACION DE SALON DE USOS MULTIPLES PARA LOS SECTORES DE OSCOLLONI, ISLA, KACCHATA Y ZAPATERIA DEL CENTRO  POBLADO DE QUINSACHATA, DISTRITO DE CABANILLA - LAMPA - PUNO</v>
          </cell>
          <cell r="G1900">
            <v>30659.190000000002</v>
          </cell>
          <cell r="H1900">
            <v>0.8198893894247605</v>
          </cell>
          <cell r="I1900">
            <v>0</v>
          </cell>
          <cell r="J1900">
            <v>0</v>
          </cell>
          <cell r="K1900">
            <v>0</v>
          </cell>
          <cell r="L1900">
            <v>0</v>
          </cell>
          <cell r="M1900">
            <v>0</v>
          </cell>
          <cell r="N1900">
            <v>0</v>
          </cell>
        </row>
        <row r="1901">
          <cell r="E1901">
            <v>326187</v>
          </cell>
          <cell r="F1901" t="str">
            <v>INSTALACION DE PUENTE BAILEY EN EL RIO PABLOBAMBA, SECTOR UYCUSMAYO, DISTRITO DE  SAN JUAN DEL ORO, PROVINCIA DE SANDIA - PUNO</v>
          </cell>
          <cell r="G1901">
            <v>132568.64</v>
          </cell>
          <cell r="H1901">
            <v>0.57598067908013</v>
          </cell>
          <cell r="I1901" t="str">
            <v>No</v>
          </cell>
          <cell r="J1901" t="str">
            <v>SI</v>
          </cell>
          <cell r="K1901" t="str">
            <v>En ejecucion por AD,por concluir.</v>
          </cell>
          <cell r="L1901">
            <v>132568.64</v>
          </cell>
          <cell r="M1901">
            <v>0</v>
          </cell>
          <cell r="N1901">
            <v>0</v>
          </cell>
        </row>
        <row r="1902">
          <cell r="E1902">
            <v>327909</v>
          </cell>
          <cell r="F1902" t="str">
            <v>MEJORAMIENTO DE PUENTES COLGANTES PEATONAL EN EL AMBITO DEL , DISTRITO DE SAN JUAN DEL ORO - SANDIA - PUNO</v>
          </cell>
          <cell r="G1902">
            <v>192392.83000000002</v>
          </cell>
          <cell r="H1902">
            <v>0.5018410300985713</v>
          </cell>
          <cell r="I1902" t="str">
            <v>No</v>
          </cell>
          <cell r="J1902" t="str">
            <v>SI</v>
          </cell>
          <cell r="K1902" t="str">
            <v>En ejecucion por AD,por concluir.</v>
          </cell>
          <cell r="L1902">
            <v>192392.83000000002</v>
          </cell>
          <cell r="M1902">
            <v>0</v>
          </cell>
          <cell r="N1902">
            <v>0</v>
          </cell>
        </row>
        <row r="1903">
          <cell r="E1903">
            <v>328454</v>
          </cell>
          <cell r="F1903" t="str">
            <v>CREACION DE CAMINO VECINAL SECTOR PALCA-CHULLUPAMPA, DISTRITO DE OLLACHEA - CARABAYA - PUNO</v>
          </cell>
          <cell r="G1903">
            <v>23927.070000000007</v>
          </cell>
          <cell r="H1903">
            <v>0.8773923776272976</v>
          </cell>
          <cell r="I1903" t="str">
            <v>NO</v>
          </cell>
          <cell r="J1903" t="str">
            <v>NO</v>
          </cell>
          <cell r="K1903" t="str">
            <v>Concluido</v>
          </cell>
          <cell r="L1903">
            <v>23927.070000000007</v>
          </cell>
          <cell r="M1903">
            <v>0</v>
          </cell>
          <cell r="N1903">
            <v>0</v>
          </cell>
        </row>
        <row r="1904">
          <cell r="E1904">
            <v>328676</v>
          </cell>
          <cell r="F1904" t="str">
            <v>MEJORAMIENTO DE LOS SERVICIOS DE EDUCACIÓN PRIMARIA EN LA INSTITUCIÓN EDUCATIVA N 70685 DE LA LOCALIDAD DE TINCOPALCA DEL, DISTRITO DE CABANILLAS - SAN ROMAN - PUNO</v>
          </cell>
          <cell r="G1904">
            <v>60883.92999999999</v>
          </cell>
          <cell r="H1904">
            <v>0.7826782703077938</v>
          </cell>
          <cell r="I1904" t="str">
            <v>NO</v>
          </cell>
          <cell r="J1904" t="str">
            <v>SI</v>
          </cell>
          <cell r="K1904" t="str">
            <v>En ejecución, avance físico a noviembre 2015 55.31%</v>
          </cell>
          <cell r="L1904">
            <v>60883.92999999999</v>
          </cell>
          <cell r="M1904">
            <v>0</v>
          </cell>
          <cell r="N1904">
            <v>1</v>
          </cell>
        </row>
        <row r="1905">
          <cell r="E1905">
            <v>329406</v>
          </cell>
          <cell r="F1905" t="str">
            <v>CREACION DEL SERVICIO DE COMEDOR COMUNAL EN LA COMUNIDAD DE COYORANA, DISTRITO DE USICAYOS - CARABAYA - PUNO</v>
          </cell>
          <cell r="G1905">
            <v>149500.91</v>
          </cell>
          <cell r="H1905">
            <v>0.5358589325236444</v>
          </cell>
          <cell r="I1905" t="str">
            <v>NO</v>
          </cell>
          <cell r="J1905" t="str">
            <v>SI</v>
          </cell>
          <cell r="K1905" t="str">
            <v>En proceso de conclusión</v>
          </cell>
          <cell r="L1905">
            <v>77857.91</v>
          </cell>
          <cell r="M1905">
            <v>0</v>
          </cell>
          <cell r="N1905">
            <v>0</v>
          </cell>
        </row>
        <row r="1906">
          <cell r="E1906">
            <v>329568</v>
          </cell>
          <cell r="F1906" t="str">
            <v>CONSTRUCCION DE 02 PUENTES CARROZABLES EN EL CENTRO POBLADO DE JASANA GRANDE, DISTRITO DE SAMAN - AZANGARO - PUNO</v>
          </cell>
          <cell r="G1906">
            <v>56226.06999999998</v>
          </cell>
          <cell r="H1906">
            <v>0.8118509839964447</v>
          </cell>
          <cell r="I1906" t="str">
            <v>NO</v>
          </cell>
          <cell r="J1906" t="str">
            <v>NO</v>
          </cell>
          <cell r="K1906" t="str">
            <v>Concluido entrega  informe final</v>
          </cell>
          <cell r="L1906">
            <v>56226.06999999998</v>
          </cell>
          <cell r="M1906">
            <v>0</v>
          </cell>
          <cell r="N1906">
            <v>0</v>
          </cell>
        </row>
        <row r="1907">
          <cell r="E1907">
            <v>329599</v>
          </cell>
          <cell r="F1907" t="str">
            <v>MEJORAMIENTO DEL SERVICIO DE RECREACION EN LA INSTITUCION EDUCATIVA PRIMARIA N  72125 MARIANO PORTUGAL SOLORZANO DE LA LOCALIDAD DE CHUPA, DISTRITO DE CHUPA - AZANGARO - PUNO</v>
          </cell>
          <cell r="G1907">
            <v>137690.54</v>
          </cell>
          <cell r="H1907">
            <v>0.5845193901858488</v>
          </cell>
          <cell r="I1907" t="str">
            <v>NO</v>
          </cell>
          <cell r="J1907" t="str">
            <v>NO</v>
          </cell>
          <cell r="K1907" t="str">
            <v>Concluido, en liquidación</v>
          </cell>
          <cell r="L1907">
            <v>137690.54</v>
          </cell>
          <cell r="M1907">
            <v>0</v>
          </cell>
          <cell r="N1907">
            <v>0</v>
          </cell>
        </row>
        <row r="1908">
          <cell r="E1908">
            <v>329628</v>
          </cell>
          <cell r="F1908" t="str">
            <v>MEJORAMIENTO DE LA PRESTACION DE SERVICIOS DE LA MUNICIPALIDAD DEL CENTRO POBLADO DE MUNI GRANDE, DISTRITO DE SAMAN - AZANGARO - PUNO</v>
          </cell>
          <cell r="G1908">
            <v>87558.88</v>
          </cell>
          <cell r="H1908">
            <v>0.7743013718404108</v>
          </cell>
          <cell r="I1908" t="str">
            <v>NO</v>
          </cell>
          <cell r="J1908" t="str">
            <v>SI</v>
          </cell>
          <cell r="K1908" t="str">
            <v>Por concluir entrega febrero, por incluir saldo balance </v>
          </cell>
          <cell r="L1908">
            <v>87558.88</v>
          </cell>
          <cell r="M1908">
            <v>0</v>
          </cell>
          <cell r="N1908">
            <v>0</v>
          </cell>
        </row>
        <row r="1909">
          <cell r="E1909">
            <v>329633</v>
          </cell>
          <cell r="F1909" t="str">
            <v>MEJORAMIENTO DEL SERVICIO DE TRANSITABILIDAD EN EL TRAMO DESVIO COASA - DESVIO USICAYOS, DISTRITO DE AJOYANI - CARABAYA - PUNO</v>
          </cell>
          <cell r="G1909">
            <v>86236.95000000001</v>
          </cell>
          <cell r="H1909">
            <v>0.8014602306103483</v>
          </cell>
          <cell r="I1909" t="str">
            <v>NO</v>
          </cell>
          <cell r="J1909" t="str">
            <v>SI</v>
          </cell>
          <cell r="K1909" t="str">
            <v>En proceso de conclusión</v>
          </cell>
          <cell r="L1909">
            <v>86236.95000000001</v>
          </cell>
          <cell r="M1909">
            <v>0</v>
          </cell>
          <cell r="N1909">
            <v>0</v>
          </cell>
        </row>
        <row r="1910">
          <cell r="E1910">
            <v>329755</v>
          </cell>
          <cell r="F1910" t="str">
            <v>MEJORAMIENTO DE SERVICIOS EDUCATIVOS EN LA IEI HUAYNA CAPAC DE CP. CARLOS GUTIERREZ, DISTRITO DE POTONI - AZANGARO - PUNO</v>
          </cell>
          <cell r="G1910">
            <v>63582</v>
          </cell>
          <cell r="H1910">
            <v>0.7612929869349753</v>
          </cell>
          <cell r="I1910" t="str">
            <v>NO</v>
          </cell>
          <cell r="J1910" t="str">
            <v>NO</v>
          </cell>
          <cell r="K1910" t="str">
            <v>Concluido</v>
          </cell>
          <cell r="L1910">
            <v>63582</v>
          </cell>
          <cell r="M1910">
            <v>0</v>
          </cell>
          <cell r="N1910">
            <v>0</v>
          </cell>
        </row>
        <row r="1911">
          <cell r="E1911">
            <v>329959</v>
          </cell>
          <cell r="F1911" t="str">
            <v>CREACION DEL PARQUE DEL AYARACHI EN LA LOCALIDAD DE PARATIA, DISTRITO DE PARATIA - LAMPA - PUNO</v>
          </cell>
          <cell r="G1911">
            <v>21458.800000000017</v>
          </cell>
          <cell r="H1911">
            <v>0.8979207685768664</v>
          </cell>
          <cell r="I1911">
            <v>0</v>
          </cell>
          <cell r="J1911">
            <v>0</v>
          </cell>
          <cell r="K1911">
            <v>0</v>
          </cell>
          <cell r="L1911">
            <v>0</v>
          </cell>
          <cell r="M1911">
            <v>0</v>
          </cell>
          <cell r="N1911">
            <v>0</v>
          </cell>
        </row>
        <row r="1912">
          <cell r="E1912">
            <v>331330</v>
          </cell>
          <cell r="F1912" t="str">
            <v>MEJORAMIENTO DE SERVICIOS HIGIENICOS Y AREA RECREATIVA EN LA I.E.I NRO. 261 - PISACOMA, DISTRITO DE PISACOMA - CHUCUITO - PUNO</v>
          </cell>
          <cell r="G1912">
            <v>23344.37999999999</v>
          </cell>
          <cell r="H1912">
            <v>0.7407845891040692</v>
          </cell>
          <cell r="I1912" t="str">
            <v>NO</v>
          </cell>
          <cell r="J1912" t="str">
            <v>NO</v>
          </cell>
          <cell r="K1912" t="str">
            <v>Concluido</v>
          </cell>
          <cell r="L1912">
            <v>23344.37999999999</v>
          </cell>
          <cell r="M1912">
            <v>0</v>
          </cell>
          <cell r="N1912">
            <v>0</v>
          </cell>
        </row>
        <row r="1913">
          <cell r="E1913">
            <v>331404</v>
          </cell>
          <cell r="F1913" t="str">
            <v>MEJORAMIENTO DE LA CAPACIDAD OPERATIVA DEL SERVICIO DE EQUIPO MECANICO DE LA MUNICPALIDAD DISTRITAL DE COJATA, DISTRITO DE COJATA - HUANCANE - PUNO</v>
          </cell>
          <cell r="G1913">
            <v>52050.01000000001</v>
          </cell>
          <cell r="H1913">
            <v>0.881744839674092</v>
          </cell>
          <cell r="I1913">
            <v>0</v>
          </cell>
          <cell r="J1913">
            <v>0</v>
          </cell>
          <cell r="K1913">
            <v>0</v>
          </cell>
          <cell r="L1913">
            <v>0</v>
          </cell>
          <cell r="M1913">
            <v>0</v>
          </cell>
          <cell r="N1913">
            <v>0</v>
          </cell>
        </row>
        <row r="1914">
          <cell r="E1914">
            <v>331473</v>
          </cell>
          <cell r="F1914" t="str">
            <v>MEJORAMIENTO DEL SERVICIO DE SALON DE USOS MULTIPLES EN LA COMUNIDAD DE KOJRA, DISTRITO DE JOSE DOMINGO CHOQUEHUANCA - AZANGARO - PUNO</v>
          </cell>
          <cell r="G1914">
            <v>17385.560000000012</v>
          </cell>
          <cell r="H1914">
            <v>0.8418566675392998</v>
          </cell>
          <cell r="I1914" t="str">
            <v>NO</v>
          </cell>
          <cell r="J1914" t="str">
            <v>NO</v>
          </cell>
          <cell r="K1914" t="str">
            <v>Concluido</v>
          </cell>
          <cell r="L1914">
            <v>17385.560000000012</v>
          </cell>
          <cell r="M1914">
            <v>0</v>
          </cell>
          <cell r="N1914">
            <v>0</v>
          </cell>
        </row>
        <row r="1915">
          <cell r="E1915">
            <v>331656</v>
          </cell>
          <cell r="F1915" t="str">
            <v>CREACION DE SERVICIOS DEPORTIVOS EN EL BARRIO SANTA ROSA, DISTRITO DE JOSE DOMINGO CHOQUEHUANCA - AZANGARO - PUNO</v>
          </cell>
          <cell r="G1915">
            <v>59492.95999999996</v>
          </cell>
          <cell r="H1915">
            <v>0.7914804313998794</v>
          </cell>
          <cell r="I1915" t="str">
            <v>NO</v>
          </cell>
          <cell r="J1915" t="str">
            <v>NO</v>
          </cell>
          <cell r="K1915" t="str">
            <v>Concluido</v>
          </cell>
          <cell r="L1915">
            <v>59492.95999999996</v>
          </cell>
          <cell r="M1915">
            <v>0</v>
          </cell>
          <cell r="N1915">
            <v>0</v>
          </cell>
        </row>
        <row r="1916">
          <cell r="E1916">
            <v>331685</v>
          </cell>
          <cell r="F1916" t="str">
            <v>MEJORAMIENTO DE SERVICIO DE SALON DE MULTIUSOS DE LA COMUNIDAD DE CHECCA PUPUJA, DISTRITO DE JOSE DOMINGO CHOQUEHUANCA - AZANGARO - PUNO</v>
          </cell>
          <cell r="G1916">
            <v>13947.380000000005</v>
          </cell>
          <cell r="H1916">
            <v>0.8701793759955947</v>
          </cell>
          <cell r="I1916" t="str">
            <v>NO</v>
          </cell>
          <cell r="J1916" t="str">
            <v>NO</v>
          </cell>
          <cell r="K1916" t="str">
            <v>Concluido</v>
          </cell>
          <cell r="L1916">
            <v>13947.380000000005</v>
          </cell>
          <cell r="M1916">
            <v>0</v>
          </cell>
          <cell r="N1916">
            <v>0</v>
          </cell>
        </row>
        <row r="1917">
          <cell r="E1917">
            <v>332026</v>
          </cell>
          <cell r="F1917" t="str">
            <v>MEJORAMIENTO DEL PONTON CCACCAMARA DEL CENTRO POBLADO DE MUNI, DISTRITO DE PUSI - HUANCANE - PUNO</v>
          </cell>
          <cell r="G1917">
            <v>16237.64</v>
          </cell>
          <cell r="H1917">
            <v>0.7243505168499956</v>
          </cell>
          <cell r="I1917">
            <v>0</v>
          </cell>
          <cell r="J1917">
            <v>0</v>
          </cell>
          <cell r="K1917">
            <v>0</v>
          </cell>
          <cell r="L1917">
            <v>0</v>
          </cell>
          <cell r="M1917">
            <v>0</v>
          </cell>
          <cell r="N1917">
            <v>0</v>
          </cell>
        </row>
        <row r="1918">
          <cell r="E1918">
            <v>332248</v>
          </cell>
          <cell r="F1918" t="str">
            <v>AMPLIACION DEL SERVICIO DE ELECTRIFICACION RURAL R.S. EN 0.44-0.22 KV EN LOS CASERIOS DE LAS COMUNIDADES QQUEPA, CHILLIN, MALLACASI, MALLACASI C.E Y C.P. COLQUE, DISTRITO DE PUCARA - LAMPA - PUNO</v>
          </cell>
          <cell r="G1918">
            <v>61876.44</v>
          </cell>
          <cell r="H1918">
            <v>0.5641028928523273</v>
          </cell>
          <cell r="I1918">
            <v>0</v>
          </cell>
          <cell r="J1918">
            <v>0</v>
          </cell>
          <cell r="K1918">
            <v>0</v>
          </cell>
          <cell r="L1918">
            <v>0</v>
          </cell>
          <cell r="M1918">
            <v>0</v>
          </cell>
          <cell r="N1918">
            <v>0</v>
          </cell>
        </row>
        <row r="1919">
          <cell r="E1919">
            <v>332453</v>
          </cell>
          <cell r="F1919" t="str">
            <v>MEJORAMIENTO DE SERVICIOS DE RECOLECCION DE RESIDUOS SOLIDOS EN EL CP. CARLOS GUTIERREZ, DISTRITO DE POTONI - AZANGARO - PUNO</v>
          </cell>
          <cell r="G1919">
            <v>91420</v>
          </cell>
          <cell r="H1919">
            <v>0.8039955576328529</v>
          </cell>
          <cell r="I1919" t="str">
            <v>NO</v>
          </cell>
          <cell r="J1919" t="str">
            <v>NO</v>
          </cell>
          <cell r="K1919" t="str">
            <v>Se adquirio compactadora </v>
          </cell>
          <cell r="L1919">
            <v>91420</v>
          </cell>
          <cell r="M1919">
            <v>0</v>
          </cell>
          <cell r="N1919">
            <v>0</v>
          </cell>
        </row>
        <row r="1920">
          <cell r="E1920">
            <v>332739</v>
          </cell>
          <cell r="F1920" t="str">
            <v>CREACION DE LOS SERVICIOS DE TRANSITABILIDAD DESDE EL CENTRO POBLADO DE ESQUENA HASTA LA COMUNIDAD DE HUATAMARCA , DISTRITO DE COASA - CARABAYA - PUNO</v>
          </cell>
          <cell r="G1920">
            <v>118238.02000000002</v>
          </cell>
          <cell r="H1920">
            <v>0.5827080260382693</v>
          </cell>
          <cell r="I1920" t="str">
            <v>NO</v>
          </cell>
          <cell r="J1920" t="str">
            <v>SI</v>
          </cell>
          <cell r="K1920" t="str">
            <v>En ejecución primera etapa S/. 223,000, este se debe culminar</v>
          </cell>
          <cell r="L1920">
            <v>99413.02000000002</v>
          </cell>
          <cell r="M1920">
            <v>0</v>
          </cell>
          <cell r="N1920">
            <v>1</v>
          </cell>
        </row>
        <row r="1921">
          <cell r="E1921">
            <v>332942</v>
          </cell>
          <cell r="F1921" t="str">
            <v>MEJORAMIENTO Y AMPLIACION DE LA INFRAESTRUCTURA DEL ESTADIO MUNICIPAL DE SANTA LUCIA, DISTRITO DE SANTA LUCIA - LAMPA - PUNO</v>
          </cell>
          <cell r="G1921">
            <v>673532.9899999999</v>
          </cell>
          <cell r="H1921">
            <v>0.5092306783289703</v>
          </cell>
          <cell r="I1921">
            <v>0</v>
          </cell>
          <cell r="J1921">
            <v>0</v>
          </cell>
          <cell r="K1921">
            <v>0</v>
          </cell>
          <cell r="L1921">
            <v>0</v>
          </cell>
          <cell r="M1921">
            <v>0</v>
          </cell>
          <cell r="N1921">
            <v>0</v>
          </cell>
        </row>
        <row r="1922">
          <cell r="E1922">
            <v>333802</v>
          </cell>
          <cell r="F1922" t="str">
            <v>CREACION DE LOSA MULTIDEPORTIVA EN LA LOCALIDAD DE MAYOHUANTO, DISTRITO DE ALTO INAMBARI - SANDIA - PUNO</v>
          </cell>
          <cell r="G1922">
            <v>24647.179999999993</v>
          </cell>
          <cell r="H1922">
            <v>0.7471090176159492</v>
          </cell>
          <cell r="I1922" t="str">
            <v>No</v>
          </cell>
          <cell r="J1922" t="str">
            <v>SI</v>
          </cell>
          <cell r="K1922" t="str">
            <v>En ejecucion por AD</v>
          </cell>
          <cell r="L1922">
            <v>24647.179999999993</v>
          </cell>
          <cell r="M1922">
            <v>0</v>
          </cell>
          <cell r="N1922">
            <v>1</v>
          </cell>
        </row>
        <row r="1923">
          <cell r="E1923">
            <v>334360</v>
          </cell>
          <cell r="F1923" t="str">
            <v>MEJORAMIENTO DE SERVICIOS EDUCATIVOS EN LA INSTITUCION EDUCATIVA SECUNDARIA GAMALIEL CHURATA DEL C.P. CARUCAYA, DISTRITO DE PLATERIA - PUNO - PUNO</v>
          </cell>
          <cell r="G1923">
            <v>24813.339999999997</v>
          </cell>
          <cell r="H1923">
            <v>0.8148157877807409</v>
          </cell>
          <cell r="I1923" t="str">
            <v>No</v>
          </cell>
          <cell r="J1923" t="str">
            <v>SI</v>
          </cell>
          <cell r="K1923" t="str">
            <v>En ejecucion por AD,por concluir,AF 70%.</v>
          </cell>
          <cell r="L1923">
            <v>24813.339999999997</v>
          </cell>
          <cell r="M1923">
            <v>0</v>
          </cell>
          <cell r="N1923">
            <v>0</v>
          </cell>
        </row>
        <row r="1924">
          <cell r="E1924">
            <v>336293</v>
          </cell>
          <cell r="F1924" t="str">
            <v>MEJORAMIENTO, AMPLIACION DE CAMINO VECINAL DESDE APACHETA HASTA JANCO HUYO EN LA COMUNIDAD DE BELEN, DISTRITO DE ANANEA - SAN ANTONIO DE PUTINA - PUNO</v>
          </cell>
          <cell r="G1924">
            <v>25582.130000000005</v>
          </cell>
          <cell r="H1924">
            <v>0.864184284563217</v>
          </cell>
          <cell r="I1924" t="str">
            <v>No</v>
          </cell>
          <cell r="J1924" t="str">
            <v>SI</v>
          </cell>
          <cell r="K1924" t="str">
            <v>En ejecucion por AD,por concluir.</v>
          </cell>
          <cell r="L1924">
            <v>25582.130000000005</v>
          </cell>
          <cell r="M1924">
            <v>0</v>
          </cell>
          <cell r="N1924">
            <v>0</v>
          </cell>
        </row>
        <row r="1925">
          <cell r="E1925">
            <v>336804</v>
          </cell>
          <cell r="F1925" t="str">
            <v>MEJORAMIENTO DEL SERVICIO DE LA TRANSITABILIDAD EN EL TRAMO CHILLO – PUMITE – HUERTAS – CAHUARANI - QUITA, DE LA COMUNIDAD DE HUATAQUITA DEL, DISTRITO DE CABANILLAS - SAN ROMAN - PUNO</v>
          </cell>
          <cell r="G1925">
            <v>69124.15000000002</v>
          </cell>
          <cell r="H1925">
            <v>0.8021055937456296</v>
          </cell>
          <cell r="I1925" t="str">
            <v>NO</v>
          </cell>
          <cell r="J1925" t="str">
            <v>SI</v>
          </cell>
          <cell r="K1925" t="str">
            <v>En ejecución</v>
          </cell>
          <cell r="L1925">
            <v>69124.15000000002</v>
          </cell>
          <cell r="M1925">
            <v>0</v>
          </cell>
          <cell r="N1925">
            <v>1</v>
          </cell>
        </row>
        <row r="1926">
          <cell r="E1926">
            <v>337296</v>
          </cell>
          <cell r="F1926" t="str">
            <v>MEJORAMIENTO DE LA CAPACIDAD OPERATIVA DEL POOL DE  MAQUINARIA EN LA SUB GERENCIA DE OBRAS Y MAQUINARIA PESADA DE LA MUNICIPALIDAD DE AZANGARO, PROVINCIA DE AZANGARO - PUNO</v>
          </cell>
          <cell r="G1926">
            <v>282882.1000000001</v>
          </cell>
          <cell r="H1926">
            <v>0.8954419952807314</v>
          </cell>
          <cell r="I1926">
            <v>0</v>
          </cell>
          <cell r="J1926">
            <v>0</v>
          </cell>
          <cell r="K1926">
            <v>0</v>
          </cell>
          <cell r="L1926">
            <v>0</v>
          </cell>
          <cell r="M1926">
            <v>0</v>
          </cell>
          <cell r="N1926">
            <v>0</v>
          </cell>
        </row>
        <row r="1927">
          <cell r="E1927">
            <v>339117</v>
          </cell>
          <cell r="F1927" t="str">
            <v>MEJORAMIENTO Y ARTICULACION DE LAS CAPACIDADES AGROPECUARIAS, CULTURALES, DEPORTIVAS Y EDUCATIVAS LOCALIDAD DE ARAPA, DISTRITO DE ARAPA - AZANGARO - PUNO</v>
          </cell>
          <cell r="G1927">
            <v>31075.95000000001</v>
          </cell>
          <cell r="H1927">
            <v>0.7904138954542955</v>
          </cell>
          <cell r="I1927" t="str">
            <v>NO</v>
          </cell>
          <cell r="J1927" t="str">
            <v>NO</v>
          </cell>
          <cell r="K1927" t="str">
            <v>Concluido, en proceso liquidación</v>
          </cell>
          <cell r="L1927">
            <v>31075.95000000001</v>
          </cell>
          <cell r="M1927">
            <v>0</v>
          </cell>
          <cell r="N1927">
            <v>0</v>
          </cell>
        </row>
        <row r="1928">
          <cell r="E1928">
            <v>141994</v>
          </cell>
          <cell r="F1928" t="str">
            <v>INSTALACION DE LOS SISTEMAS DE AGUA POTABLE Y DESAGUE EN CIUDAD MAJES MODULOS A, B, C, D, E, F Y G Y VILLA INDUSTRIAL, DISTRITO DE MAJES - CAYLLOMA - AREQUIPA</v>
          </cell>
          <cell r="G1928">
            <v>43257406.010000005</v>
          </cell>
          <cell r="H1928">
            <v>0.6195007419627188</v>
          </cell>
          <cell r="I1928" t="str">
            <v>SI</v>
          </cell>
          <cell r="J1928" t="str">
            <v>SI</v>
          </cell>
          <cell r="K1928" t="str">
            <v>EN PLENA EJECUCIÓN</v>
          </cell>
          <cell r="L1928">
            <v>43257406.010000005</v>
          </cell>
          <cell r="M1928">
            <v>0</v>
          </cell>
          <cell r="N1928">
            <v>1</v>
          </cell>
        </row>
        <row r="1929">
          <cell r="E1929">
            <v>218332</v>
          </cell>
          <cell r="F1929" t="str">
            <v>CREACION DEL CENTRO RECREATIVO Y DEPORTIVO EN EL, DISTRITO DE MAJES - CAYLLOMA - AREQUIPA</v>
          </cell>
          <cell r="G1929">
            <v>3665131.55</v>
          </cell>
          <cell r="H1929">
            <v>0.6655024559069025</v>
          </cell>
          <cell r="I1929" t="str">
            <v>SI</v>
          </cell>
          <cell r="J1929" t="str">
            <v>SI</v>
          </cell>
          <cell r="K1929" t="str">
            <v>EN PLENA EJECUCIÓN</v>
          </cell>
          <cell r="L1929">
            <v>3665131.55</v>
          </cell>
          <cell r="M1929">
            <v>0</v>
          </cell>
          <cell r="N1929">
            <v>1</v>
          </cell>
        </row>
        <row r="1930">
          <cell r="E1930">
            <v>258892</v>
          </cell>
          <cell r="F1930" t="str">
            <v>INSTALACION, MEJORAMIENTO DEL SERVICIO DE AGUA POTABLE Y DESAGUE  EN EL P. T. DE HUASACACHE, EN LA A. V. HERMOSA CAMPIÑA ECOLOGICA, EN LA A. V. BUEN PANORAMA, A. V. EL MIRADOR DE HUASACACHE, EN EL P. UPIS AMPLIACION LA MERCED, EN EL P. T. TINGO GRANDE</v>
          </cell>
          <cell r="G1930">
            <v>3188583.0999999996</v>
          </cell>
          <cell r="H1930">
            <v>0.7703014559542362</v>
          </cell>
          <cell r="I1930" t="str">
            <v>SI</v>
          </cell>
          <cell r="J1930" t="str">
            <v>SI</v>
          </cell>
          <cell r="K1930" t="str">
            <v>EN PLENA EJECUCIÓN</v>
          </cell>
          <cell r="L1930">
            <v>3188583.0999999996</v>
          </cell>
          <cell r="M1930">
            <v>0</v>
          </cell>
          <cell r="N1930">
            <v>1</v>
          </cell>
        </row>
        <row r="1931">
          <cell r="E1931">
            <v>265173</v>
          </cell>
          <cell r="F1931" t="str">
            <v>MEJORAMIENTO DE LA INFRAESTRUCTURA VIAL EN EL SECTOR ESTE DEL CENTRO POBLADO PUCCHUN, DISTRITO DE MARISCAL CACERES, PROVINCIA DE CAMANA - AREQUIPA</v>
          </cell>
          <cell r="G1931">
            <v>3000000</v>
          </cell>
          <cell r="H1931">
            <v>0.5</v>
          </cell>
          <cell r="I1931" t="str">
            <v>SI</v>
          </cell>
          <cell r="J1931" t="str">
            <v>SI</v>
          </cell>
          <cell r="K1931" t="str">
            <v>EN PLENA EJECUCIÓN</v>
          </cell>
          <cell r="L1931">
            <v>3000000</v>
          </cell>
          <cell r="M1931">
            <v>0</v>
          </cell>
          <cell r="N1931">
            <v>1</v>
          </cell>
        </row>
        <row r="1932">
          <cell r="E1932">
            <v>253654</v>
          </cell>
          <cell r="F1932" t="str">
            <v>MEJORAMIENTO DE LOS SERVICIOS DE EDUCACION INICIAL EN LAS INSTITUCIONES EDUCATIVAS VIRGEN DEL CARMEN, DIVINO NIÑO JESUS, SAN ANTONIO DE CHARCO Y NIÑO DEL VALLE DEL DISTRITO DE YANAQUIHUA, PROVINCIA DE CONDESUYOS - AREQUIPA</v>
          </cell>
          <cell r="G1932">
            <v>2063662.1600000001</v>
          </cell>
          <cell r="H1932">
            <v>0.5811485810234165</v>
          </cell>
          <cell r="I1932" t="str">
            <v>SI</v>
          </cell>
          <cell r="J1932" t="str">
            <v>SI</v>
          </cell>
          <cell r="K1932" t="str">
            <v>EN PLENA EJECUCIÓN
Proyecto incluido en la lista de Educación para transferencia por continuidad.</v>
          </cell>
          <cell r="L1932">
            <v>2063662.1600000001</v>
          </cell>
          <cell r="M1932">
            <v>0</v>
          </cell>
          <cell r="N1932">
            <v>1</v>
          </cell>
        </row>
        <row r="1933">
          <cell r="E1933">
            <v>304501</v>
          </cell>
          <cell r="F1933" t="str">
            <v>MEJORAMIENTO Y AMPLIACION DEL SISTEMA DE AGUA POTABLE Y ALCANTARILLADO DE LOS ANEXOS CAHUANOTA, ACCHAPUNA, YANQUE, QUEÑUAMARCA, CHANCHALLAY, YACHANGUILLO Y SANTA CATALINA DEL DISTRITO DE CHICHAS, PROVINCIA DE CONDESUYOS - AREQUIPA</v>
          </cell>
          <cell r="G1933">
            <v>1838684.85</v>
          </cell>
          <cell r="H1933">
            <v>0.5888572969542721</v>
          </cell>
          <cell r="I1933" t="str">
            <v>SI</v>
          </cell>
          <cell r="J1933" t="str">
            <v>SI</v>
          </cell>
          <cell r="K1933" t="str">
            <v>EN PLENA EJECUCIÓN</v>
          </cell>
          <cell r="L1933">
            <v>1838684.85</v>
          </cell>
          <cell r="M1933">
            <v>0</v>
          </cell>
          <cell r="N1933">
            <v>1</v>
          </cell>
        </row>
        <row r="1934">
          <cell r="E1934">
            <v>215625</v>
          </cell>
          <cell r="F1934" t="str">
            <v>MEJORAMIENTO DE 27 PARQUES RECREATIVOS EN CAYMA, DISTRITO DE CAYMA - AREQUIPA - AREQUIPA</v>
          </cell>
          <cell r="G1934">
            <v>1596532.31</v>
          </cell>
          <cell r="H1934">
            <v>0.5030193430856158</v>
          </cell>
          <cell r="I1934" t="str">
            <v>SI</v>
          </cell>
          <cell r="J1934" t="str">
            <v>SI</v>
          </cell>
          <cell r="K1934" t="str">
            <v>EN PLENA EJECUCIÓN</v>
          </cell>
          <cell r="L1934">
            <v>1596532.31</v>
          </cell>
          <cell r="M1934">
            <v>0</v>
          </cell>
          <cell r="N1934">
            <v>1</v>
          </cell>
        </row>
        <row r="1935">
          <cell r="E1935">
            <v>157888</v>
          </cell>
          <cell r="F1935" t="str">
            <v>CONSTRUCCION DE LA INFRAESTRUCTURA VIAL EN LA ASOCIACIÓN DE VIVIENDA VILLA PARAÍSO - MARGEN DERECHA DEL CONO NORTE, DISTRITO DE CERRO COLORADO - AREQUIPA - AREQUIPA</v>
          </cell>
          <cell r="G1935">
            <v>1531887.58</v>
          </cell>
          <cell r="H1935">
            <v>0.7842630452345434</v>
          </cell>
          <cell r="I1935" t="str">
            <v>SI</v>
          </cell>
          <cell r="J1935" t="str">
            <v>SI</v>
          </cell>
          <cell r="K1935" t="str">
            <v>EN PLENA EJECUCIÓN</v>
          </cell>
          <cell r="L1935">
            <v>1531887.58</v>
          </cell>
          <cell r="M1935">
            <v>0</v>
          </cell>
          <cell r="N1935">
            <v>1</v>
          </cell>
        </row>
        <row r="1936">
          <cell r="E1936">
            <v>281734</v>
          </cell>
          <cell r="F1936" t="str">
            <v>CREACION DEL MERCADO DE ABASTOS DEL, DISTRITO DE MAJES - CAYLLOMA - AREQUIPA</v>
          </cell>
          <cell r="G1936">
            <v>1381035.4399999995</v>
          </cell>
          <cell r="H1936">
            <v>0.855276460326683</v>
          </cell>
          <cell r="I1936" t="str">
            <v>SI</v>
          </cell>
          <cell r="J1936" t="str">
            <v>SI</v>
          </cell>
          <cell r="K1936" t="str">
            <v>EN PLENA EJECUCIÓN</v>
          </cell>
          <cell r="L1936">
            <v>1381035.4399999995</v>
          </cell>
          <cell r="M1936">
            <v>0</v>
          </cell>
          <cell r="N1936">
            <v>1</v>
          </cell>
        </row>
        <row r="1937">
          <cell r="E1937">
            <v>190393</v>
          </cell>
          <cell r="F1937" t="str">
            <v>MEJORAMIENTO DE LA TRANSITABILIDAD VEHICULAR Y PEATONAL EN  LA URBANIZACION LOS ANGELES - DISTRITO DE AREQUIPA, PROVINCIA DE AREQUIPA - AREQUIPA</v>
          </cell>
          <cell r="G1937">
            <v>1172679.28</v>
          </cell>
          <cell r="H1937">
            <v>0.5286617429846068</v>
          </cell>
          <cell r="I1937" t="str">
            <v>SI</v>
          </cell>
          <cell r="J1937" t="str">
            <v>SI</v>
          </cell>
          <cell r="K1937" t="str">
            <v>EN PLENA EJECUCIÓN</v>
          </cell>
          <cell r="L1937">
            <v>1172679.28</v>
          </cell>
          <cell r="M1937">
            <v>0</v>
          </cell>
          <cell r="N1937">
            <v>1</v>
          </cell>
        </row>
        <row r="1938">
          <cell r="E1938">
            <v>304632</v>
          </cell>
          <cell r="F1938" t="str">
            <v>MEJORAMIENTO DEL SERVICIO DE TRANSITABILIDAD VEHICULAR Y PEATONAL DE LA AV. REPUBLICA DE CHILE DEL PP.JJ. GENERALISIMO SAN MARTIN, DISTRITO DE MARIANO MELGAR - AREQUIPA - AREQUIPA</v>
          </cell>
          <cell r="G1938">
            <v>1145537.0099999998</v>
          </cell>
          <cell r="H1938">
            <v>0.5631892445116454</v>
          </cell>
          <cell r="I1938" t="str">
            <v>SI</v>
          </cell>
          <cell r="J1938" t="str">
            <v>SI</v>
          </cell>
          <cell r="K1938" t="str">
            <v>EN PLENA EJECUCIÓN</v>
          </cell>
          <cell r="L1938">
            <v>1145537.0099999998</v>
          </cell>
          <cell r="M1938">
            <v>0</v>
          </cell>
          <cell r="N1938">
            <v>1</v>
          </cell>
        </row>
        <row r="1939">
          <cell r="E1939">
            <v>247977</v>
          </cell>
          <cell r="F1939" t="str">
            <v>MEJORAMIENTO DE LOS SERVICIOS DE EDUCACION INICIAL EN LA I.E.I. CORAZON DE JESUS, DISTRITO DE JAQUI - CARAVELI - AREQUIPA</v>
          </cell>
          <cell r="G1939">
            <v>944680.6299999999</v>
          </cell>
          <cell r="H1939">
            <v>0.5051029946209978</v>
          </cell>
          <cell r="I1939" t="str">
            <v>SI</v>
          </cell>
          <cell r="J1939" t="str">
            <v>SI</v>
          </cell>
          <cell r="K1939" t="str">
            <v>EN PLENA EJECUCIÓN</v>
          </cell>
          <cell r="L1939">
            <v>944680.6299999999</v>
          </cell>
          <cell r="M1939">
            <v>0</v>
          </cell>
          <cell r="N1939">
            <v>1</v>
          </cell>
        </row>
        <row r="1940">
          <cell r="E1940">
            <v>243354</v>
          </cell>
          <cell r="F1940" t="str">
            <v>MEJORAMIENTO DE LOS SERVICIOS DE AGUA POTABLE Y ALCANTARILLADO EN LA LOCALIDAD DE YANQUE, DISTRITO DE YANQUE, PROVINCIA DE CAYLLOMA - AREQUIPA</v>
          </cell>
          <cell r="G1940">
            <v>761295.3000000003</v>
          </cell>
          <cell r="H1940">
            <v>0.778584415788495</v>
          </cell>
          <cell r="I1940" t="str">
            <v>SI</v>
          </cell>
          <cell r="J1940" t="str">
            <v>SI</v>
          </cell>
          <cell r="K1940" t="str">
            <v>EN PLENA EJECUCIÓN</v>
          </cell>
          <cell r="L1940">
            <v>761295.3000000003</v>
          </cell>
          <cell r="M1940">
            <v>0</v>
          </cell>
          <cell r="N1940">
            <v>1</v>
          </cell>
        </row>
        <row r="1941">
          <cell r="E1941">
            <v>251077</v>
          </cell>
          <cell r="F1941" t="str">
            <v>MEJORAMIENTO, AMPLIACION DEL SERVICIO DE AGUA POTABLE Y ALCANTARILLADO EN LA LOCALIDAD DE LLUTA  EN EL DISTRITO DE LLUTA, PROVINCIA DE CAYLLOMA - AREQUIPA</v>
          </cell>
          <cell r="G1941">
            <v>753452.6699999999</v>
          </cell>
          <cell r="H1941">
            <v>0.7946565576802997</v>
          </cell>
          <cell r="I1941" t="str">
            <v>SI</v>
          </cell>
          <cell r="J1941" t="str">
            <v>SI</v>
          </cell>
          <cell r="K1941" t="str">
            <v>EN PLENA EJECUCIÓN</v>
          </cell>
          <cell r="L1941">
            <v>753452.6699999999</v>
          </cell>
          <cell r="M1941">
            <v>0</v>
          </cell>
          <cell r="N1941">
            <v>1</v>
          </cell>
        </row>
        <row r="1942">
          <cell r="E1942">
            <v>314384</v>
          </cell>
          <cell r="F1942" t="str">
            <v>MEJORAMIENTO DEL SERVICIO DE TRANSITABILIDAD PEATONAL DE LAS CALLES EN LA AVIS NUEVO PERU, DISTRITO DE MOLLENDO, PROVINCIA DE ISLAY - AREQUIPA</v>
          </cell>
          <cell r="G1942">
            <v>735033.72</v>
          </cell>
          <cell r="H1942">
            <v>0.536020679272438</v>
          </cell>
          <cell r="I1942" t="str">
            <v>SI</v>
          </cell>
          <cell r="J1942" t="str">
            <v>SI</v>
          </cell>
          <cell r="K1942" t="str">
            <v>EN PLENA EJECUCIÓN</v>
          </cell>
          <cell r="L1942">
            <v>735033.72</v>
          </cell>
          <cell r="M1942">
            <v>0</v>
          </cell>
          <cell r="N1942">
            <v>1</v>
          </cell>
        </row>
        <row r="1943">
          <cell r="E1943">
            <v>285266</v>
          </cell>
          <cell r="F1943" t="str">
            <v>MEJORAMIENTO DE LA TRANSITABILIDAD PEATONAL Y VEHICULAR DE LA CALLE CAHUIDE EL EL PPJJ GENERALISIMO SAN MARTIN, DISTRITO DE MARIANO MELGAR - AREQUIPA - AREQUIPA</v>
          </cell>
          <cell r="G1943">
            <v>651749.3200000001</v>
          </cell>
          <cell r="H1943">
            <v>0.5159366556757621</v>
          </cell>
          <cell r="I1943" t="str">
            <v>SI</v>
          </cell>
          <cell r="J1943" t="str">
            <v>SI</v>
          </cell>
          <cell r="K1943" t="str">
            <v>EN PLENA EJECUCIÓN</v>
          </cell>
          <cell r="L1943">
            <v>651749.3200000001</v>
          </cell>
          <cell r="M1943">
            <v>0</v>
          </cell>
          <cell r="N1943">
            <v>1</v>
          </cell>
        </row>
        <row r="1944">
          <cell r="E1944">
            <v>171418</v>
          </cell>
          <cell r="F1944" t="str">
            <v>MEJORAMIENTO Y AMPLIACION DE LA GESTION INTEGRAL DE RESIDUOS SOLIDOS MUNICIPALES EN JOSE LUIS BUSTAMANTE Y RIVERO, DISTRITO DE JOSE LUIS BUSTAMANTE Y RIVERO - AREQUIPA - AREQUIPA</v>
          </cell>
          <cell r="G1944">
            <v>636958.79</v>
          </cell>
          <cell r="H1944">
            <v>0.8055492944149701</v>
          </cell>
          <cell r="I1944" t="str">
            <v>SI</v>
          </cell>
          <cell r="J1944" t="str">
            <v>SI</v>
          </cell>
          <cell r="K1944" t="str">
            <v>EN PLENA EJECUCIÓN</v>
          </cell>
          <cell r="L1944">
            <v>636958.79</v>
          </cell>
          <cell r="M1944">
            <v>0</v>
          </cell>
          <cell r="N1944">
            <v>1</v>
          </cell>
        </row>
        <row r="1945">
          <cell r="E1945">
            <v>211722</v>
          </cell>
          <cell r="F1945" t="str">
            <v>CREACION DE DIQUE ENROCADO SECTOR LAS ISLAS DE HUANCARQUI, PROVINCIA DE CASTILLA - AREQUIPA</v>
          </cell>
          <cell r="G1945">
            <v>538064.2599999998</v>
          </cell>
          <cell r="H1945">
            <v>0.8260789523869803</v>
          </cell>
          <cell r="I1945" t="str">
            <v>SI</v>
          </cell>
          <cell r="J1945" t="str">
            <v>SI</v>
          </cell>
          <cell r="K1945" t="str">
            <v>EN PLENA EJECUCIÓN</v>
          </cell>
          <cell r="L1945">
            <v>538064.2599999998</v>
          </cell>
          <cell r="M1945">
            <v>0</v>
          </cell>
          <cell r="N1945">
            <v>1</v>
          </cell>
        </row>
        <row r="1946">
          <cell r="E1946">
            <v>254760</v>
          </cell>
          <cell r="F1946" t="str">
            <v>MEJORAMIENTO DELSISTEMA DE ALCANTARILLADO EN EL ASENTAMINETO HUMANO VIRGEN DE LAS PEÑAS, DISTRITO DE TIABAYA - AREQUIPA - AREQUIPA</v>
          </cell>
          <cell r="G1946">
            <v>518067.5499999998</v>
          </cell>
          <cell r="H1946">
            <v>0.8991885761877625</v>
          </cell>
          <cell r="I1946" t="str">
            <v>SI</v>
          </cell>
          <cell r="J1946" t="str">
            <v>SI</v>
          </cell>
          <cell r="K1946" t="str">
            <v>EN PLENA EJECUCIÓN</v>
          </cell>
          <cell r="L1946">
            <v>518067.5499999998</v>
          </cell>
          <cell r="M1946">
            <v>0</v>
          </cell>
          <cell r="N1946">
            <v>1</v>
          </cell>
        </row>
        <row r="1947">
          <cell r="E1947">
            <v>285171</v>
          </cell>
          <cell r="F1947" t="str">
            <v>MEJORAMIENTO DE LA TRANSITABILIDAD PEATONAL Y VEHICULAR DE LAS CALLES ALFONSO UGARTE CDRAS 1, 2 Y 3, HUANCAVELICA, ANCASH CDRA 2, 3 Y 4, AYACUCHO CDRA 1 Y 2, VIENA CDRA 5, JUNIN, ELIAS AGUIRRE CDRA 6 Y 7, TUMBES Y PSAJE FRANCISCO MOSTAJO EN EL PT URB MARIANO MELGAR, DISTRITO DE MARIANO MELGAR - AREQUIPA - AREQUIPA</v>
          </cell>
          <cell r="G1947">
            <v>489857.29000000004</v>
          </cell>
          <cell r="H1947">
            <v>0.8436997546740074</v>
          </cell>
          <cell r="I1947" t="str">
            <v>SI</v>
          </cell>
          <cell r="J1947" t="str">
            <v>SI</v>
          </cell>
          <cell r="K1947" t="str">
            <v>EN PLENA EJECUCIÓN</v>
          </cell>
          <cell r="L1947">
            <v>489857.29000000004</v>
          </cell>
          <cell r="M1947">
            <v>0</v>
          </cell>
          <cell r="N1947">
            <v>1</v>
          </cell>
        </row>
        <row r="1948">
          <cell r="E1948">
            <v>278823</v>
          </cell>
          <cell r="F1948" t="str">
            <v>MEJORAMIENTO DE LA TRANSITABILIDAD PEATONAL Y VEHICULAR EN EL P.J. JOSE ABELARDO QUIÑONES -, DISTRITO DE CAYMA - AREQUIPA - AREQUIPA</v>
          </cell>
          <cell r="G1948">
            <v>481083.6699999999</v>
          </cell>
          <cell r="H1948">
            <v>0.5812837619377346</v>
          </cell>
          <cell r="I1948" t="str">
            <v>SI</v>
          </cell>
          <cell r="J1948" t="str">
            <v>NO</v>
          </cell>
          <cell r="K1948" t="str">
            <v>EN PLENA EJECUCIÓN</v>
          </cell>
          <cell r="L1948">
            <v>481083.6699999999</v>
          </cell>
          <cell r="M1948">
            <v>0</v>
          </cell>
          <cell r="N1948">
            <v>0</v>
          </cell>
        </row>
        <row r="1949">
          <cell r="E1949">
            <v>31111</v>
          </cell>
          <cell r="F1949" t="str">
            <v>MEJORAMIENTO DEL SERVICIO DE RECOLECCION Y DISPOSICION FINAL DE RESIDUOS SOLIDOS, DISTRITO DE ALTO SELVA ALEGRE - AREQUIPA - AREQUIPA</v>
          </cell>
          <cell r="G1949">
            <v>433770.7400000002</v>
          </cell>
          <cell r="H1949">
            <v>0.8922182194058805</v>
          </cell>
          <cell r="I1949" t="str">
            <v>NO</v>
          </cell>
          <cell r="J1949" t="str">
            <v>SI</v>
          </cell>
          <cell r="K1949" t="str">
            <v>EN PLENA EJECUCIÓN</v>
          </cell>
          <cell r="L1949">
            <v>433770.7400000002</v>
          </cell>
          <cell r="M1949">
            <v>0</v>
          </cell>
          <cell r="N1949">
            <v>1</v>
          </cell>
        </row>
        <row r="1950">
          <cell r="E1950">
            <v>214907</v>
          </cell>
          <cell r="F1950" t="str">
            <v>INSTALACION DEL SISTEMA DE ALCANTARILLADO EN EL ANEXO DE PESCADORES EN EL DISTRITO DE OCOÑA, PROVINCIA DE CAMANA - AREQUIPA</v>
          </cell>
          <cell r="G1950">
            <v>382517.22</v>
          </cell>
          <cell r="H1950">
            <v>0.7381843179096822</v>
          </cell>
          <cell r="I1950" t="str">
            <v>NO</v>
          </cell>
          <cell r="J1950" t="str">
            <v>SI</v>
          </cell>
          <cell r="K1950" t="str">
            <v>EN PLENA EJECUCIÓN</v>
          </cell>
          <cell r="L1950">
            <v>382517.22</v>
          </cell>
          <cell r="M1950">
            <v>0</v>
          </cell>
          <cell r="N1950">
            <v>1</v>
          </cell>
        </row>
        <row r="1951">
          <cell r="E1951">
            <v>244071</v>
          </cell>
          <cell r="F1951" t="str">
            <v>MEJORAMIENTO DE LOS SERVICIOS EDUCATIVOS DE LA I.E.I. 075 DIVINO NIÑO JESUS EN EL DISTRITO DE CHIVAY, PROVINCIA DE CAYLLOMA - AREQUIPA</v>
          </cell>
          <cell r="G1951">
            <v>335052.62</v>
          </cell>
          <cell r="H1951">
            <v>0.7122809229145178</v>
          </cell>
          <cell r="I1951" t="str">
            <v>NO</v>
          </cell>
          <cell r="J1951" t="str">
            <v>SI</v>
          </cell>
          <cell r="K1951" t="str">
            <v>EN PLENA EJECUCIÓN</v>
          </cell>
          <cell r="L1951">
            <v>335052.62</v>
          </cell>
          <cell r="M1951">
            <v>0</v>
          </cell>
          <cell r="N1951">
            <v>1</v>
          </cell>
        </row>
        <row r="1952">
          <cell r="E1952">
            <v>165772</v>
          </cell>
          <cell r="F1952" t="str">
            <v>MEJORAMIENTO DEL SERVICIO EDUCATIVO DE LA I. E.E.R.A. ALFRED BINET, DISTRITO DE JOSE LUIS BUSTAMANTE Y RIVERO - AREQUIPA - AREQUIPA</v>
          </cell>
          <cell r="G1952">
            <v>280900.54000000004</v>
          </cell>
          <cell r="H1952">
            <v>0.899790199109321</v>
          </cell>
          <cell r="I1952" t="str">
            <v>NO</v>
          </cell>
          <cell r="J1952" t="str">
            <v>SI</v>
          </cell>
          <cell r="K1952" t="str">
            <v>EN PLENA EJECUCIÓN</v>
          </cell>
          <cell r="L1952">
            <v>280900.54000000004</v>
          </cell>
          <cell r="M1952">
            <v>0</v>
          </cell>
          <cell r="N1952">
            <v>1</v>
          </cell>
        </row>
        <row r="1953">
          <cell r="E1953">
            <v>145186</v>
          </cell>
          <cell r="F1953" t="str">
            <v>CONSTRUCCION DE PISTAS Y VEREDAS EN LA U.P.I.S NUEVA AREQUIPA - CONO NORTE, DISTRITO DE CERRO COLORADO - AREQUIPA - AREQUIPA</v>
          </cell>
          <cell r="G1953">
            <v>278437.23999999976</v>
          </cell>
          <cell r="H1953">
            <v>0.8718403858826469</v>
          </cell>
          <cell r="I1953" t="str">
            <v>NO</v>
          </cell>
          <cell r="J1953" t="str">
            <v>SI</v>
          </cell>
          <cell r="K1953" t="str">
            <v>EN PLENA EJECUCIÓN</v>
          </cell>
          <cell r="L1953">
            <v>278437.23999999976</v>
          </cell>
          <cell r="M1953">
            <v>0</v>
          </cell>
          <cell r="N1953">
            <v>1</v>
          </cell>
        </row>
        <row r="1954">
          <cell r="E1954">
            <v>135793</v>
          </cell>
          <cell r="F1954" t="str">
            <v>CONSTRUCCION DEL PARQUE INFANTIL EN EL PP.JJ. SAN FRANCISCO DE PAULA, DISTRITO DE DEAN VALDIVIA - ISLAY - AREQUIPA</v>
          </cell>
          <cell r="G1954">
            <v>268645.81000000006</v>
          </cell>
          <cell r="H1954">
            <v>0.868469745366381</v>
          </cell>
          <cell r="I1954" t="str">
            <v>NO</v>
          </cell>
          <cell r="J1954" t="str">
            <v>SI</v>
          </cell>
          <cell r="K1954" t="str">
            <v>EN PLENA EJECUCIÓN</v>
          </cell>
          <cell r="L1954">
            <v>268645.81000000006</v>
          </cell>
          <cell r="M1954">
            <v>0</v>
          </cell>
          <cell r="N1954">
            <v>1</v>
          </cell>
        </row>
        <row r="1955">
          <cell r="E1955">
            <v>258755</v>
          </cell>
          <cell r="F1955" t="str">
            <v>MEJORAMIENTO DEL PASAJE PEATONAL LA CURVA EN EL PUEBLO TRADICIONAL ALATA, DISTRITO DE TIABAYA - AREQUIPA - AREQUIPA</v>
          </cell>
          <cell r="G1955">
            <v>265517.70999999996</v>
          </cell>
          <cell r="H1955">
            <v>0.7184970313224583</v>
          </cell>
          <cell r="I1955" t="str">
            <v>NO</v>
          </cell>
          <cell r="J1955" t="str">
            <v>SI</v>
          </cell>
          <cell r="K1955" t="str">
            <v>EN PLENA EJECUCIÓN</v>
          </cell>
          <cell r="L1955">
            <v>265517.70999999996</v>
          </cell>
          <cell r="M1955">
            <v>0</v>
          </cell>
          <cell r="N1955">
            <v>1</v>
          </cell>
        </row>
        <row r="1956">
          <cell r="E1956">
            <v>214399</v>
          </cell>
          <cell r="F1956" t="str">
            <v>INSTALACION DEL SISTEMA DE ALCANTARILLADO EN EL ANEXO DE SANTA RITA EN EL DISTRITO DE OCOÑA, PROVINCIA DE CAMANA - AREQUIPA</v>
          </cell>
          <cell r="G1956">
            <v>263699.52</v>
          </cell>
          <cell r="H1956">
            <v>0.6256390127959288</v>
          </cell>
          <cell r="I1956" t="str">
            <v>NO</v>
          </cell>
          <cell r="J1956" t="str">
            <v>SI</v>
          </cell>
          <cell r="K1956" t="str">
            <v>EN PLENA EJECUCIÓN</v>
          </cell>
          <cell r="L1956">
            <v>263699.52</v>
          </cell>
          <cell r="M1956">
            <v>0</v>
          </cell>
          <cell r="N1956">
            <v>1</v>
          </cell>
        </row>
        <row r="1957">
          <cell r="E1957">
            <v>200463</v>
          </cell>
          <cell r="F1957" t="str">
            <v>CREACION DE VÍAS DE ACCESO A LOS CENTROS POBLADOS DE JOSÉ LUÍS BUSTAMANTE Y RIVERO, VIRGEN DE CHAPI, PEDRO HUILLCA TECSI, SOR ANA DE LOS ÁNGELES Y 28 DE JULIO PROCLAMACIÓN DE LA INDEPENDENCIA, DISTRITO DE CERRO COLORADO - AREQUIPA - AREQUIPA</v>
          </cell>
          <cell r="G1957">
            <v>261725.06000000006</v>
          </cell>
          <cell r="H1957">
            <v>0.8455312023299573</v>
          </cell>
          <cell r="I1957" t="str">
            <v>NO</v>
          </cell>
          <cell r="J1957" t="str">
            <v>SI</v>
          </cell>
          <cell r="K1957" t="str">
            <v>EN PLENA EJECUCIÓN</v>
          </cell>
          <cell r="L1957">
            <v>261725.06000000006</v>
          </cell>
          <cell r="M1957">
            <v>0</v>
          </cell>
          <cell r="N1957">
            <v>1</v>
          </cell>
        </row>
        <row r="1958">
          <cell r="E1958">
            <v>323595</v>
          </cell>
          <cell r="F1958" t="str">
            <v>MEJORAMIENTO DEL SERVICIO DE TRANSITABILIDAD PEATONAL Y VEHICULAR DE LAS CUADRAS 5TA, 6TA, 7MA Y 8VA DE LA CALLE ARIAS ARAGUEZ  DEL PUEBLO TRADICIONAL MARIANO MELGAR, DISTRITO DE MARIANO MELGAR - AREQUIPA - AREQUIPA</v>
          </cell>
          <cell r="G1958">
            <v>230645.11</v>
          </cell>
          <cell r="H1958">
            <v>0.7484583545627786</v>
          </cell>
          <cell r="I1958" t="str">
            <v>NO</v>
          </cell>
          <cell r="J1958" t="str">
            <v>SI</v>
          </cell>
          <cell r="K1958" t="str">
            <v>EN PLENA EJECUCIÓN</v>
          </cell>
          <cell r="L1958">
            <v>230645.11</v>
          </cell>
          <cell r="M1958">
            <v>0</v>
          </cell>
          <cell r="N1958">
            <v>1</v>
          </cell>
        </row>
        <row r="1959">
          <cell r="E1959">
            <v>230623</v>
          </cell>
          <cell r="F1959" t="str">
            <v>MEJORAMIENTO DE LA TRANSITABILIDAD VEHICULAR Y PEATONAL  DEL ASENTAMIENTO HUMANO ASOCIACION PRO VIVIENDA ARTESANAL E INDUSTRIAL EL MISTI, DISTRITO DE ALTO SELVA ALEGRE - AREQUIPA - AREQUIPA</v>
          </cell>
          <cell r="G1959">
            <v>228669.38000000012</v>
          </cell>
          <cell r="H1959">
            <v>0.8234628777988229</v>
          </cell>
          <cell r="I1959" t="str">
            <v>NO</v>
          </cell>
          <cell r="J1959" t="str">
            <v>SI</v>
          </cell>
          <cell r="K1959" t="str">
            <v>EN PLENA EJECUCIÓN</v>
          </cell>
          <cell r="L1959">
            <v>228669.38000000012</v>
          </cell>
          <cell r="M1959">
            <v>0</v>
          </cell>
          <cell r="N1959">
            <v>1</v>
          </cell>
        </row>
        <row r="1960">
          <cell r="E1960">
            <v>152747</v>
          </cell>
          <cell r="F1960" t="str">
            <v>MEJORAMIENTO DE LAS VIAS DE ACCESO VEHICULAR Y PEATONAL DE LAS CALLES LOS JAZMINES, LOS ROSALES, LAS VIOLETAS, CALLE C, CALLE Nº 2 Y 3 DE LA URB. PRIMAVERA, DISTRITO DE YANAHUARA - AREQUIPA - AREQUIPA</v>
          </cell>
          <cell r="G1960">
            <v>223053.96000000008</v>
          </cell>
          <cell r="H1960">
            <v>0.8234600079670715</v>
          </cell>
          <cell r="I1960" t="str">
            <v>NO</v>
          </cell>
          <cell r="J1960" t="str">
            <v>SI</v>
          </cell>
          <cell r="K1960" t="str">
            <v>PARALIZADA</v>
          </cell>
          <cell r="L1960">
            <v>223053.96000000008</v>
          </cell>
          <cell r="M1960">
            <v>0</v>
          </cell>
          <cell r="N1960">
            <v>1</v>
          </cell>
        </row>
        <row r="1961">
          <cell r="E1961">
            <v>211149</v>
          </cell>
          <cell r="F1961" t="str">
            <v>MEJORAMIENTO Y AMPLIACION DEL SERVICIO EDUCATIVO DE LA I.E. CIUDAD MAJES MODULO B-2 EN EL NIVEL PRIMARIA EN CIUDAD MAJES, DISTRITO DE MAJES - CAYLLOMA - AREQUIPA</v>
          </cell>
          <cell r="G1961">
            <v>214905.8899999999</v>
          </cell>
          <cell r="H1961">
            <v>0.8900381646653872</v>
          </cell>
          <cell r="I1961" t="str">
            <v>NO</v>
          </cell>
          <cell r="J1961" t="str">
            <v>SI</v>
          </cell>
          <cell r="K1961" t="str">
            <v>EN PLENA EJECUCIÓN</v>
          </cell>
          <cell r="L1961">
            <v>214905.8899999999</v>
          </cell>
          <cell r="M1961">
            <v>0</v>
          </cell>
          <cell r="N1961">
            <v>1</v>
          </cell>
        </row>
        <row r="1962">
          <cell r="E1962">
            <v>270648</v>
          </cell>
          <cell r="F1962" t="str">
            <v>MEJORAMIENTO DE LAS HABILIDADES COMUNICATIVAS Y MATEMATICAS APLICANDO TIC EN LAS I.E.: INICIAL BOLOGNESI, INICIAL SAN BENITO DE PALERMO, MANUEL GALLEGOS SANZ, VIRGEN DE CHAPI, FELIX RIVAS GONZALES, LIVIA BERNAL DE BALTAZAR, EL PIONERO Y DEAN VALDIVIA EN CAYMA, DISTRITO DE CAYMA - AREQUIPA - AREQUIPA</v>
          </cell>
          <cell r="G1962">
            <v>206463.44999999995</v>
          </cell>
          <cell r="H1962">
            <v>0.8488815323253185</v>
          </cell>
          <cell r="I1962" t="str">
            <v>NO</v>
          </cell>
          <cell r="J1962" t="str">
            <v>SI</v>
          </cell>
          <cell r="K1962" t="str">
            <v>EN PLENA EJECUCIÓN</v>
          </cell>
          <cell r="L1962">
            <v>206463.44999999995</v>
          </cell>
          <cell r="M1962">
            <v>0</v>
          </cell>
          <cell r="N1962">
            <v>1</v>
          </cell>
        </row>
        <row r="1963">
          <cell r="E1963">
            <v>214900</v>
          </cell>
          <cell r="F1963" t="str">
            <v>INSTALACION DEL SISTEMA DE ALCANTARILLADO EN EL ANEXO DE PANARCANA EN EL DISTRITO DE OCOÑA, PROVINCIA DE CAMANA - AREQUIPA</v>
          </cell>
          <cell r="G1963">
            <v>201550.02000000002</v>
          </cell>
          <cell r="H1963">
            <v>0.6152715293210023</v>
          </cell>
          <cell r="I1963" t="str">
            <v>NO</v>
          </cell>
          <cell r="J1963" t="str">
            <v>SI</v>
          </cell>
          <cell r="K1963" t="str">
            <v>EN PLENA EJECUCIÓN</v>
          </cell>
          <cell r="L1963">
            <v>201550.02000000002</v>
          </cell>
          <cell r="M1963">
            <v>0</v>
          </cell>
          <cell r="N1963">
            <v>1</v>
          </cell>
        </row>
        <row r="1964">
          <cell r="E1964">
            <v>275444</v>
          </cell>
          <cell r="F1964" t="str">
            <v>MEJORAMIENTO DE LAS HABILIDADES COMUNICATIVAS Y MATEMATICAS APLICANDO TECNOLOGIAS DE INFORMACION Y COMUNICACIONES EN LAS INSTITUCIONES EDUCATIVAS: LEON XIII, PERUANO DEL MILENIO ALMIRANTE MIGUEL GRAU, REPUBLICA DE MALTA Y JOSE CARUANA -, DISTRITO DE CAYMA - AREQUIPA - AREQUIPA</v>
          </cell>
          <cell r="G1964">
            <v>198714.67999999993</v>
          </cell>
          <cell r="H1964">
            <v>0.8506271680810097</v>
          </cell>
          <cell r="I1964" t="str">
            <v>NO</v>
          </cell>
          <cell r="J1964" t="str">
            <v>SI</v>
          </cell>
          <cell r="K1964" t="str">
            <v>EN PLENA EJECUCIÓN</v>
          </cell>
          <cell r="L1964">
            <v>198714.67999999993</v>
          </cell>
          <cell r="M1964">
            <v>0</v>
          </cell>
          <cell r="N1964">
            <v>1</v>
          </cell>
        </row>
        <row r="1965">
          <cell r="E1965">
            <v>135587</v>
          </cell>
          <cell r="F1965" t="str">
            <v>CONSTRUCCION DE PISTAS Y VEREDAS EN LA A.P.V.I.S. AUGUSTO CHAVEZ BEDOYA, MARGEN DERECHA CONO NORTE, DISTRITO DE CERRO COLORADO - AREQUIPA - AREQUIPA</v>
          </cell>
          <cell r="G1965">
            <v>190392.57000000007</v>
          </cell>
          <cell r="H1965">
            <v>0.8584163228375404</v>
          </cell>
          <cell r="I1965" t="str">
            <v>NO</v>
          </cell>
          <cell r="J1965" t="str">
            <v>SI</v>
          </cell>
          <cell r="K1965" t="str">
            <v>EN PLENA EJECUCIÓN</v>
          </cell>
          <cell r="L1965">
            <v>190392.57000000007</v>
          </cell>
          <cell r="M1965">
            <v>0</v>
          </cell>
          <cell r="N1965">
            <v>1</v>
          </cell>
        </row>
        <row r="1966">
          <cell r="E1966">
            <v>226238</v>
          </cell>
          <cell r="F1966" t="str">
            <v>MEJORAMIENTO DEL MINI COMPLEJO DEPORTIVO Y RECREATIVO EN LA ASOC. UPIS EL SALVADOR ZONA - A, DISTRITO DE CERRO COLORADO - AREQUIPA - AREQUIPA</v>
          </cell>
          <cell r="G1966">
            <v>185293.28000000003</v>
          </cell>
          <cell r="H1966">
            <v>0.7618059052912874</v>
          </cell>
          <cell r="I1966" t="str">
            <v>NO</v>
          </cell>
          <cell r="J1966" t="str">
            <v>SI</v>
          </cell>
          <cell r="K1966" t="str">
            <v>EN PLENA EJECUCIÓN</v>
          </cell>
          <cell r="L1966">
            <v>185293.28000000003</v>
          </cell>
          <cell r="M1966">
            <v>0</v>
          </cell>
          <cell r="N1966">
            <v>1</v>
          </cell>
        </row>
        <row r="1967">
          <cell r="E1967">
            <v>261919</v>
          </cell>
          <cell r="F1967" t="str">
            <v>MEJORAMIENTO DE LA CALLE TRUJILLO DESDE EL JR. TACNA HASTA LA CALLE LEONCIO PRADO EN LA URBANIZACION SEMI RURAL PACHACUTEC, DISTRITO DE CERRO COLORADO - AREQUIPA - AREQUIPA</v>
          </cell>
          <cell r="G1967">
            <v>165188.27000000002</v>
          </cell>
          <cell r="H1967">
            <v>0.8629175762196092</v>
          </cell>
          <cell r="I1967" t="str">
            <v>NO</v>
          </cell>
          <cell r="J1967" t="str">
            <v>SI</v>
          </cell>
          <cell r="K1967" t="str">
            <v>EN PLENA EJECUCIÓN</v>
          </cell>
          <cell r="L1967">
            <v>165188.27000000002</v>
          </cell>
          <cell r="M1967">
            <v>0</v>
          </cell>
          <cell r="N1967">
            <v>1</v>
          </cell>
        </row>
        <row r="1968">
          <cell r="E1968">
            <v>227571</v>
          </cell>
          <cell r="F1968" t="str">
            <v>CREACION DEL MINI COMPLEJO DEPORTIVO Y RECREATIVO Nº 25 EN LA ASOC. PERUARBO - SECTOR PERU I, DISTRITO DE CERRO COLORADO - AREQUIPA - AREQUIPA</v>
          </cell>
          <cell r="G1968">
            <v>157605.52000000002</v>
          </cell>
          <cell r="H1968">
            <v>0.8844732976123988</v>
          </cell>
          <cell r="I1968" t="str">
            <v>NO</v>
          </cell>
          <cell r="J1968" t="str">
            <v>SI</v>
          </cell>
          <cell r="K1968" t="str">
            <v>EN PLENA EJECUCIÓN</v>
          </cell>
          <cell r="L1968">
            <v>157605.52000000002</v>
          </cell>
          <cell r="M1968">
            <v>0</v>
          </cell>
          <cell r="N1968">
            <v>1</v>
          </cell>
        </row>
        <row r="1969">
          <cell r="E1969">
            <v>300450</v>
          </cell>
          <cell r="F1969" t="str">
            <v>MEJORAMIENTO DEL SERVICIO RECREATIVO EN LA ZONA 15 DEL SECTOR B, MZ. 38 LT.01 EN EL AUM HORACIO ZEBALLOS GAMEZ, DISTRITO DE SOCABAYA - AREQUIPA - AREQUIPA</v>
          </cell>
          <cell r="G1969">
            <v>156433.94000000006</v>
          </cell>
          <cell r="H1969">
            <v>0.7310027057939109</v>
          </cell>
          <cell r="I1969" t="str">
            <v>NO</v>
          </cell>
          <cell r="J1969" t="str">
            <v>SI</v>
          </cell>
          <cell r="K1969" t="str">
            <v>EN PLENA EJECUCIÓN</v>
          </cell>
          <cell r="L1969">
            <v>156433.94000000006</v>
          </cell>
          <cell r="M1969">
            <v>0</v>
          </cell>
          <cell r="N1969">
            <v>1</v>
          </cell>
        </row>
        <row r="1970">
          <cell r="E1970">
            <v>254859</v>
          </cell>
          <cell r="F1970" t="str">
            <v>MEJORAMIENTO DE LOS SERVICIOS EDUCATIVOS EN LA I.E. PRIMARIA N 40429 JOSE GABRIEL CONDORCANQUI DEL ANEXO DE VISCA VISCA, DISTRITO DE CAYARANI - CONDESUYOS - AREQUIPA</v>
          </cell>
          <cell r="G1970">
            <v>155309.51</v>
          </cell>
          <cell r="H1970">
            <v>0.8228388186913107</v>
          </cell>
          <cell r="I1970" t="str">
            <v>NO</v>
          </cell>
          <cell r="J1970" t="str">
            <v>SI</v>
          </cell>
          <cell r="K1970" t="str">
            <v>EN PLENA EJECUCIÓN</v>
          </cell>
          <cell r="L1970">
            <v>155309.51</v>
          </cell>
          <cell r="M1970">
            <v>0</v>
          </cell>
          <cell r="N1970">
            <v>1</v>
          </cell>
        </row>
        <row r="1971">
          <cell r="E1971">
            <v>241977</v>
          </cell>
          <cell r="F1971" t="str">
            <v>AMPLIACION DEL SERVICIO DE ELECTRIFICACION RURAL DE LA LOCALIDAD DE MOLLEHUACA, DISTRITO HUANUHUANU - CARAVELI - AREQUIPA, DISTRITO DE VITOR - AREQUIPA - AREQUIPA</v>
          </cell>
          <cell r="G1971">
            <v>151633.55000000005</v>
          </cell>
          <cell r="H1971">
            <v>0.8328600402325773</v>
          </cell>
          <cell r="I1971" t="str">
            <v>NO</v>
          </cell>
          <cell r="J1971" t="str">
            <v>SI</v>
          </cell>
          <cell r="K1971" t="str">
            <v>EN PLENA EJECUCIÓN</v>
          </cell>
          <cell r="L1971">
            <v>151633.55000000005</v>
          </cell>
          <cell r="M1971">
            <v>0</v>
          </cell>
          <cell r="N1971">
            <v>1</v>
          </cell>
        </row>
        <row r="1972">
          <cell r="E1972">
            <v>188398</v>
          </cell>
          <cell r="F1972" t="str">
            <v>MEJORAMIENTO DE LAS HABILIDADES COMUNICATIVAS Y MATEMATICAS APLICANDO TECNOLOGIAS DE LA INFORMACION Y COMUNICACIONES EN LAS AULAS DE LA INSTITUCION EDUCATIVA 40616 CASIMIRO CUADROS I, DISTRITO DE CAYMA - AREQUIPA - AREQUIPA</v>
          </cell>
          <cell r="G1972">
            <v>148107.59999999998</v>
          </cell>
          <cell r="H1972">
            <v>0.7824776960021393</v>
          </cell>
          <cell r="I1972" t="str">
            <v>NO</v>
          </cell>
          <cell r="J1972" t="str">
            <v>SI</v>
          </cell>
          <cell r="K1972" t="str">
            <v>EN PLENA EJECUCIÓN</v>
          </cell>
          <cell r="L1972">
            <v>148107.59999999998</v>
          </cell>
          <cell r="M1972">
            <v>0</v>
          </cell>
          <cell r="N1972">
            <v>1</v>
          </cell>
        </row>
        <row r="1973">
          <cell r="E1973">
            <v>169628</v>
          </cell>
          <cell r="F1973" t="str">
            <v>CREACION DEL COMPLEJO DEPORTIVO SANTA ISABEL EN LA ASOC. DE VIVIENDA VILLA SANTA ISABEL, DISTRITO DE CERRO COLORADO - AREQUIPA - AREQUIPA</v>
          </cell>
          <cell r="G1973">
            <v>144402.94</v>
          </cell>
          <cell r="H1973">
            <v>0.780314237958164</v>
          </cell>
          <cell r="I1973" t="str">
            <v>NO</v>
          </cell>
          <cell r="J1973" t="str">
            <v>SI</v>
          </cell>
          <cell r="K1973" t="str">
            <v>EN PLENA EJECUCIÓN</v>
          </cell>
          <cell r="L1973">
            <v>144402.94</v>
          </cell>
          <cell r="M1973">
            <v>0</v>
          </cell>
          <cell r="N1973">
            <v>1</v>
          </cell>
        </row>
        <row r="1974">
          <cell r="E1974">
            <v>188419</v>
          </cell>
          <cell r="F1974" t="str">
            <v>MEJORAMIENTO DE LAS HABILIDADES COMUNICATIVAS Y MATEMATICAS APLICANDO TECNOLOGIAS DE LA INFORMACION Y COMUNICACIONES EN LAS AULAS DE LA INSTITUCION EDUCATIVA 40049 FRANCISCO BOLOGNESI, DISTRITO DE CAYMA - AREQUIPA - AREQUIPA</v>
          </cell>
          <cell r="G1974">
            <v>142540.18999999994</v>
          </cell>
          <cell r="H1974">
            <v>0.7618125661901259</v>
          </cell>
          <cell r="I1974" t="str">
            <v>NO</v>
          </cell>
          <cell r="J1974" t="str">
            <v>SI</v>
          </cell>
          <cell r="K1974" t="str">
            <v>EN PLENA EJECUCIÓN</v>
          </cell>
          <cell r="L1974">
            <v>142540.18999999994</v>
          </cell>
          <cell r="M1974">
            <v>0</v>
          </cell>
          <cell r="N1974">
            <v>1</v>
          </cell>
        </row>
        <row r="1975">
          <cell r="E1975">
            <v>188411</v>
          </cell>
          <cell r="F1975" t="str">
            <v>MEJORAMIENTO DE LAS HABILIDADES COMUNICATIVAS Y MATEMATICAS APLICANDO TECNOLOGIAS DE LA INFORMACION Y COMUNICACIONES EN LAS AULAS DE LA INSTITUCION EDUCATIVA 40001 MAYTA CAPAC, DISTRITO DE CAYMA - AREQUIPA - AREQUIPA</v>
          </cell>
          <cell r="G1975">
            <v>142390.19999999995</v>
          </cell>
          <cell r="H1975">
            <v>0.7983465002729521</v>
          </cell>
          <cell r="I1975" t="str">
            <v>NO</v>
          </cell>
          <cell r="J1975" t="str">
            <v>SI</v>
          </cell>
          <cell r="K1975" t="str">
            <v>EN PLENA EJECUCIÓN</v>
          </cell>
          <cell r="L1975">
            <v>142390.19999999995</v>
          </cell>
          <cell r="M1975">
            <v>0</v>
          </cell>
          <cell r="N1975">
            <v>1</v>
          </cell>
        </row>
        <row r="1976">
          <cell r="E1976">
            <v>205058</v>
          </cell>
          <cell r="F1976" t="str">
            <v>AMPLIACION DE LOS SERVICIOS DE SALUD EN EL PUESTO DE SALUD EL NAZARENO, DISTRITO DE CERRO COLORADO - AREQUIPA - AREQUIPA</v>
          </cell>
          <cell r="G1976">
            <v>140452.29000000004</v>
          </cell>
          <cell r="H1976">
            <v>0.7870220462933888</v>
          </cell>
          <cell r="I1976" t="str">
            <v>NO</v>
          </cell>
          <cell r="J1976" t="str">
            <v>SI</v>
          </cell>
          <cell r="K1976" t="str">
            <v>EN PLENA EJECUCIÓN</v>
          </cell>
          <cell r="L1976">
            <v>140452.29000000004</v>
          </cell>
          <cell r="M1976">
            <v>0</v>
          </cell>
          <cell r="N1976">
            <v>1</v>
          </cell>
        </row>
        <row r="1977">
          <cell r="E1977">
            <v>221564</v>
          </cell>
          <cell r="F1977" t="str">
            <v>CREACION DEL PARQUE RECREATIVO INFANTIL Nº 4 DE LA MZ. F1 EN LA ASOC. URB. PERUARBO SECTOR BOLIVIA I, DISTRITO DE CERRO COLORADO - AREQUIPA - AREQUIPA</v>
          </cell>
          <cell r="G1977">
            <v>133371.87</v>
          </cell>
          <cell r="H1977">
            <v>0.7772803007931228</v>
          </cell>
          <cell r="I1977" t="str">
            <v>NO</v>
          </cell>
          <cell r="J1977" t="str">
            <v>SI</v>
          </cell>
          <cell r="K1977" t="str">
            <v>EN PLENA EJECUCIÓN</v>
          </cell>
          <cell r="L1977">
            <v>133371.87</v>
          </cell>
          <cell r="M1977">
            <v>0</v>
          </cell>
          <cell r="N1977">
            <v>1</v>
          </cell>
        </row>
        <row r="1978">
          <cell r="E1978">
            <v>207117</v>
          </cell>
          <cell r="F1978" t="str">
            <v>MEJORAMIENTO DEL SERVICIO DE SEGURIDAD URBANA EN LA TORRENTERA CHULLO, TRAMO INGRESO A LA URB. EL ROSARIO I - PROLONGACIÓN CALLE LEON VELARDE, DEL PUEBLO TRADICIONAL CERRO VIEJO, DISTRITO DE CERRO COLORADO - AREQUIPA - AREQUIPA</v>
          </cell>
          <cell r="G1978">
            <v>130453.52000000002</v>
          </cell>
          <cell r="H1978">
            <v>0.8526258662021315</v>
          </cell>
          <cell r="I1978" t="str">
            <v>NO</v>
          </cell>
          <cell r="J1978" t="str">
            <v>NO</v>
          </cell>
          <cell r="K1978" t="str">
            <v>PARALIZADA</v>
          </cell>
          <cell r="L1978">
            <v>130453.52000000002</v>
          </cell>
          <cell r="M1978">
            <v>0</v>
          </cell>
          <cell r="N1978">
            <v>0</v>
          </cell>
        </row>
        <row r="1979">
          <cell r="E1979">
            <v>172207</v>
          </cell>
          <cell r="F1979" t="str">
            <v>AMPLIACION Y MEJORAMIENTO DE LAS REDES ELECTRICAS, DISTRITO DE DEAN VALDIVIA - ISLAY - AREQUIPA</v>
          </cell>
          <cell r="G1979">
            <v>122377.51000000001</v>
          </cell>
          <cell r="H1979">
            <v>0.7465743351240953</v>
          </cell>
          <cell r="I1979" t="str">
            <v>NO</v>
          </cell>
          <cell r="J1979" t="str">
            <v>SI</v>
          </cell>
          <cell r="K1979" t="str">
            <v>EN PLENA EJECUCIÓN</v>
          </cell>
          <cell r="L1979">
            <v>122377.51000000001</v>
          </cell>
          <cell r="M1979">
            <v>0</v>
          </cell>
          <cell r="N1979">
            <v>1</v>
          </cell>
        </row>
        <row r="1980">
          <cell r="E1980">
            <v>188269</v>
          </cell>
          <cell r="F1980" t="str">
            <v>MEJORAMIENTO DE LAS HABILIDADES COMUNICATIVAS Y MATEMATICAS APLICANDO TECNOLOGIAS DE LA INFORMACION Y COMUNICACIONES EN LAS AULAS DE LA I.E. 40040 JOSE TRINIDAD MORAN, DISTRITO DE CAYMA - AREQUIPA - AREQUIPA</v>
          </cell>
          <cell r="G1980">
            <v>112332.31</v>
          </cell>
          <cell r="H1980">
            <v>0.7031052522172491</v>
          </cell>
          <cell r="I1980" t="str">
            <v>NO</v>
          </cell>
          <cell r="J1980" t="str">
            <v>SI</v>
          </cell>
          <cell r="K1980" t="str">
            <v>EN PLENA EJECUCIÓN</v>
          </cell>
          <cell r="L1980">
            <v>112332.31</v>
          </cell>
          <cell r="M1980">
            <v>0</v>
          </cell>
          <cell r="N1980">
            <v>1</v>
          </cell>
        </row>
        <row r="1981">
          <cell r="E1981">
            <v>319659</v>
          </cell>
          <cell r="F1981" t="str">
            <v>MEJORAMIENTO DE LA TRANSITABILIDAD VEHICULAR Y PEATONAL DE LA AV. BRASILIA, DISTRITO DE JACOBO HUNTER - AREQUIPA - AREQUIPA</v>
          </cell>
          <cell r="G1981">
            <v>86053.65000000002</v>
          </cell>
          <cell r="H1981">
            <v>0.87680899498699</v>
          </cell>
          <cell r="I1981" t="str">
            <v>NO</v>
          </cell>
          <cell r="J1981" t="str">
            <v>SI</v>
          </cell>
          <cell r="K1981" t="str">
            <v>EN PLENA EJECUCIÓN</v>
          </cell>
          <cell r="L1981">
            <v>86053.65000000002</v>
          </cell>
          <cell r="M1981">
            <v>0</v>
          </cell>
          <cell r="N1981">
            <v>1</v>
          </cell>
        </row>
        <row r="1982">
          <cell r="E1982">
            <v>280079</v>
          </cell>
          <cell r="F1982" t="str">
            <v>MEJORAMIENTO Y REHABILITACION DEL MURO DE CONTENCIÓN DE LA TORRENTERA DE CHULLO, TRAMO PUENTE CALLE GRANDE URBANIZACIÓN LAS MALVINAS – LAS MALVINAS – COOPERATIVA DE ABOGADOS, DISTRITO DE YANAHUARA - AREQUIPA - AREQUIPA</v>
          </cell>
          <cell r="G1982">
            <v>83447.64000000001</v>
          </cell>
          <cell r="H1982">
            <v>0.871639179882065</v>
          </cell>
          <cell r="I1982" t="str">
            <v>NO</v>
          </cell>
          <cell r="J1982" t="str">
            <v>SI</v>
          </cell>
          <cell r="K1982" t="str">
            <v>EN PLENA EJECUCIÓN</v>
          </cell>
          <cell r="L1982">
            <v>83447.64000000001</v>
          </cell>
          <cell r="M1982">
            <v>0</v>
          </cell>
          <cell r="N1982">
            <v>1</v>
          </cell>
        </row>
        <row r="1983">
          <cell r="E1983">
            <v>148911</v>
          </cell>
          <cell r="F1983" t="str">
            <v>CONSTRUCCION DE BERMAS Y VEREDAS EN EL PASAJE LOS ALAMOS DE LA URB. SEMIRURAL PACHACUTEC, DISTRITO DE CERRO COLORADO - AREQUIPA - AREQUIPA</v>
          </cell>
          <cell r="G1983">
            <v>79387.91999999998</v>
          </cell>
          <cell r="H1983">
            <v>0.7737047944314015</v>
          </cell>
          <cell r="I1983" t="str">
            <v>NO</v>
          </cell>
          <cell r="J1983" t="str">
            <v>SI</v>
          </cell>
          <cell r="K1983" t="str">
            <v>EN PLENA EJECUCIÓN</v>
          </cell>
          <cell r="L1983">
            <v>79387.91999999998</v>
          </cell>
          <cell r="M1983">
            <v>0</v>
          </cell>
          <cell r="N1983">
            <v>1</v>
          </cell>
        </row>
        <row r="1984">
          <cell r="E1984">
            <v>314273</v>
          </cell>
          <cell r="F1984" t="str">
            <v>MEJORAMIENTO DEL SERVICIO DE TRANSITABILIDAD PEATONAL EN EL JR. SAN MARTIN CUADRA 10, JR FRANCISCO BOLOGNESI CUADRA 9, JR JOHN KENNEDY CUADRA 10, JR SIMON BOLIVAR Y CALLE SUCRE EN EL PUEBLO JOVEN ALTO INCLAN, DISTRITO DE MOLLENDO, PROVINCIA DE ISLAY - AREQUIPA</v>
          </cell>
          <cell r="G1984">
            <v>76179.5</v>
          </cell>
          <cell r="H1984">
            <v>0.8195625554648046</v>
          </cell>
          <cell r="I1984" t="str">
            <v>NO</v>
          </cell>
          <cell r="J1984" t="str">
            <v>SI</v>
          </cell>
          <cell r="K1984" t="str">
            <v>EN PLENA EJECUCIÓN</v>
          </cell>
          <cell r="L1984">
            <v>76179.5</v>
          </cell>
          <cell r="M1984">
            <v>0</v>
          </cell>
          <cell r="N1984">
            <v>1</v>
          </cell>
        </row>
        <row r="1985">
          <cell r="E1985">
            <v>206045</v>
          </cell>
          <cell r="F1985" t="str">
            <v>INSTALACION DEL SITEMA DE AGUA POTABLE  Y ALCANTARILLADO  E INSTALCION DE CONEXIONES DOMICILIARIAS EN LA ASOCIACION PROGRESIVA DE INTERES SOCIAL LA ISLA, DISTRITO DE CERRO COLORADO - AREQUIPA - AREQUIPA</v>
          </cell>
          <cell r="G1985">
            <v>75763.07</v>
          </cell>
          <cell r="H1985">
            <v>0.794133448616829</v>
          </cell>
          <cell r="I1985" t="str">
            <v>NO</v>
          </cell>
          <cell r="J1985" t="str">
            <v>SI</v>
          </cell>
          <cell r="K1985" t="str">
            <v>EN PLENA EJECUCIÓN</v>
          </cell>
          <cell r="L1985">
            <v>75763.07</v>
          </cell>
          <cell r="M1985">
            <v>0</v>
          </cell>
          <cell r="N1985">
            <v>1</v>
          </cell>
        </row>
        <row r="1986">
          <cell r="E1986">
            <v>245584</v>
          </cell>
          <cell r="F1986" t="str">
            <v>CREACION DE LA PLAZA CÍVICA EN EL ASENTAMIENTO B3, C.P. BELLO HORIZONTE, DISTRITO DE MAJES - CAYLLOMA - AREQUIPA</v>
          </cell>
          <cell r="G1986">
            <v>69041.96999999997</v>
          </cell>
          <cell r="H1986">
            <v>0.8978025042083103</v>
          </cell>
          <cell r="I1986" t="str">
            <v>NO</v>
          </cell>
          <cell r="J1986" t="str">
            <v>SI</v>
          </cell>
          <cell r="K1986" t="str">
            <v>EN PLENA EJECUCIÓN</v>
          </cell>
          <cell r="L1986">
            <v>69041.96999999997</v>
          </cell>
          <cell r="M1986">
            <v>0</v>
          </cell>
          <cell r="N1986">
            <v>1</v>
          </cell>
        </row>
        <row r="1987">
          <cell r="E1987">
            <v>286450</v>
          </cell>
          <cell r="F1987" t="str">
            <v>MEJORAMIENTO DE LAS BERMAS LATERALES Y CENTRALES DE LAS  AVENIDAS  F. MOSTAJO , E. AGUIRRE (P.J. INDEPENDENCIA ZONA A-B),LETICIA,ESPAÑA, CALLE CAHUIDE, (DESDE INTERSECCION AV. MEXICO HASTA PJE, CAHUIDE)-(ASA ZONA B-C),J.C. MARIATEGUI, GUTEMBERG, CALLE J. IBAÑEZ (DESDE INTERSECCION AV. AREQUIPA HASTA EL MALECON CARLOS MARX)-(P.J. GRAFICOS ) , DISTRITO DE ALTO SELVA ALEGRE - AREQUIPA - AREQUIPA</v>
          </cell>
          <cell r="G1987">
            <v>67975.75999999998</v>
          </cell>
          <cell r="H1987">
            <v>0.785245360159013</v>
          </cell>
          <cell r="I1987" t="str">
            <v>NO</v>
          </cell>
          <cell r="J1987" t="str">
            <v>SI</v>
          </cell>
          <cell r="K1987" t="str">
            <v>EN PLENA EJECUCIÓN</v>
          </cell>
          <cell r="L1987">
            <v>67975.75999999998</v>
          </cell>
          <cell r="M1987">
            <v>0</v>
          </cell>
          <cell r="N1987">
            <v>1</v>
          </cell>
        </row>
        <row r="1988">
          <cell r="E1988">
            <v>314656</v>
          </cell>
          <cell r="F1988" t="str">
            <v>MEJORAMIENTO DEL SERVICIO DE APROVISIONAMIENTO PEDAGOGICO EN LAS INSTITUCIONES EDUCATIVAS PUBLICAS EN EL DISTRITO DE MOLLENDO, PROVINCIA DE ISLAY - AREQUIPA</v>
          </cell>
          <cell r="G1988">
            <v>66826.69999999995</v>
          </cell>
          <cell r="H1988">
            <v>0.897031278890601</v>
          </cell>
          <cell r="I1988" t="str">
            <v>NO</v>
          </cell>
          <cell r="J1988" t="str">
            <v>SI</v>
          </cell>
          <cell r="K1988" t="str">
            <v>EN PLENA EJECUCIÓN</v>
          </cell>
          <cell r="L1988">
            <v>66826.69999999995</v>
          </cell>
          <cell r="M1988">
            <v>0</v>
          </cell>
          <cell r="N1988">
            <v>1</v>
          </cell>
        </row>
        <row r="1989">
          <cell r="E1989">
            <v>286055</v>
          </cell>
          <cell r="F1989" t="str">
            <v>MEJORAMIENTO DEL AREA DEPORTIVA Y RECREATIVA DEL AGRUPAMIENTO DE FAMILIAS VILLA CONFRATERNIDAD MZ W,LOTE 1,ZONA A, DISTRITO DE ALTO SELVA ALEGRE - AREQUIPA - AREQUIPA</v>
          </cell>
          <cell r="G1989">
            <v>60213.52999999997</v>
          </cell>
          <cell r="H1989">
            <v>0.8700660552698959</v>
          </cell>
          <cell r="I1989" t="str">
            <v>NO</v>
          </cell>
          <cell r="J1989" t="str">
            <v>SI</v>
          </cell>
          <cell r="K1989" t="str">
            <v>EN PLENA EJECUCIÓN</v>
          </cell>
          <cell r="L1989">
            <v>60213.52999999997</v>
          </cell>
          <cell r="M1989">
            <v>0</v>
          </cell>
          <cell r="N1989">
            <v>1</v>
          </cell>
        </row>
        <row r="1990">
          <cell r="E1990">
            <v>114761</v>
          </cell>
          <cell r="F1990" t="str">
            <v>MEJORAMIENTO DELA PLAZA CIVICA EN EL MODULO B2 DEL CENTRO POBLADO BELLO HORIZONTE DEL, DISTRITO DE MAJES - CAYLLOMA - AREQUIPA</v>
          </cell>
          <cell r="G1990">
            <v>58717.81</v>
          </cell>
          <cell r="H1990">
            <v>0.7771831515036524</v>
          </cell>
          <cell r="I1990" t="str">
            <v>NO</v>
          </cell>
          <cell r="J1990" t="str">
            <v>NO</v>
          </cell>
          <cell r="K1990" t="str">
            <v>PARALIZADA</v>
          </cell>
          <cell r="L1990">
            <v>58717.81</v>
          </cell>
          <cell r="M1990">
            <v>0</v>
          </cell>
          <cell r="N1990">
            <v>0</v>
          </cell>
        </row>
        <row r="1991">
          <cell r="E1991">
            <v>267124</v>
          </cell>
          <cell r="F1991" t="str">
            <v>INSTALACION DE LAS REDES ELECTRICAS DE ALUMBRADO PUBLICO , EN LAS GRADERIAS DE LA ZONA A LAS MANZANAS,N,Ñ,O,P,Q ,M Y DE LA ZONA B LAS MANZANAS B,C,D,E,F,G,H,I,J,K,L,Y M, DEL ASENTAMIENTO HUMANO VIRGEN DE LAS PEÑAS, DISTRITO DE TIABAYA - AREQUIPA - AREQUIPA</v>
          </cell>
          <cell r="G1991">
            <v>58702.67000000004</v>
          </cell>
          <cell r="H1991">
            <v>0.876142917314346</v>
          </cell>
          <cell r="I1991" t="str">
            <v>NO</v>
          </cell>
          <cell r="J1991" t="str">
            <v>SI</v>
          </cell>
          <cell r="K1991" t="str">
            <v>EN PLENA EJECUCIÓN</v>
          </cell>
          <cell r="L1991">
            <v>58702.67000000004</v>
          </cell>
          <cell r="M1991">
            <v>0</v>
          </cell>
          <cell r="N1991">
            <v>1</v>
          </cell>
        </row>
        <row r="1992">
          <cell r="E1992">
            <v>273108</v>
          </cell>
          <cell r="F1992" t="str">
            <v>INSTALACION DEL SERVICIO DE PROTECCION CONTRA INUNDACIONES EN LA ASOCIACION CASA GRANJA VIRGEN DE LA CANDELARIA, DISTRITO DE UCHUMAYO - AREQUIPA - AREQUIPA</v>
          </cell>
          <cell r="G1992">
            <v>55278.52999999997</v>
          </cell>
          <cell r="H1992">
            <v>0.891334237175546</v>
          </cell>
          <cell r="I1992" t="str">
            <v>NO</v>
          </cell>
          <cell r="J1992" t="str">
            <v>SI</v>
          </cell>
          <cell r="K1992" t="str">
            <v>EN PLENA EJECUCIÓN</v>
          </cell>
          <cell r="L1992">
            <v>55278.52999999997</v>
          </cell>
          <cell r="M1992">
            <v>0</v>
          </cell>
          <cell r="N1992">
            <v>1</v>
          </cell>
        </row>
        <row r="1993">
          <cell r="E1993">
            <v>245172</v>
          </cell>
          <cell r="F1993" t="str">
            <v>INSTALACION DE REDES DE AGUA POTABLE, DESAGUE Y CONEXIONES DOMICILIARIAS DEL ASENTAMIENTO HUMANO VIRGEN DE CHAPI – CONO NORTE, DISTRITO DE CERRO COLORADO - AREQUIPA - AREQUIPA</v>
          </cell>
          <cell r="G1993">
            <v>53149.90000000002</v>
          </cell>
          <cell r="H1993">
            <v>0.8707717890418792</v>
          </cell>
          <cell r="I1993" t="str">
            <v>NO</v>
          </cell>
          <cell r="J1993" t="str">
            <v>NO</v>
          </cell>
          <cell r="K1993" t="str">
            <v>PARALIZADA</v>
          </cell>
          <cell r="L1993">
            <v>53149.90000000002</v>
          </cell>
          <cell r="M1993">
            <v>0</v>
          </cell>
          <cell r="N1993">
            <v>0</v>
          </cell>
        </row>
        <row r="1994">
          <cell r="E1994">
            <v>277813</v>
          </cell>
          <cell r="F1994" t="str">
            <v>MEJORAMIENTO DE LA TRANSITABILIDAD PEATONAL DEL PASAJE IMPERIAL EN EL A.H. ALTO CAMINOS DEL INCA Y CUADRA 1 DEL PASAJE LOS CHANCAS  EN EL P.J. CAMINOS DEL INCA, DISTRITO DE JACOBO HUNTER - AREQUIPA - AREQUIPA</v>
          </cell>
          <cell r="G1994">
            <v>51983.45000000001</v>
          </cell>
          <cell r="H1994">
            <v>0.7385594272870017</v>
          </cell>
          <cell r="I1994" t="str">
            <v>NO</v>
          </cell>
          <cell r="J1994" t="str">
            <v>SI</v>
          </cell>
          <cell r="K1994" t="str">
            <v>EN PLENA EJECUCIÓN</v>
          </cell>
          <cell r="L1994">
            <v>51983.45000000001</v>
          </cell>
          <cell r="M1994">
            <v>0</v>
          </cell>
          <cell r="N1994">
            <v>1</v>
          </cell>
        </row>
        <row r="1995">
          <cell r="E1995">
            <v>244925</v>
          </cell>
          <cell r="F1995" t="str">
            <v>MEJORAMIENTO DE LA INFRAESTRUCTURA VIAL Y ORNATO URBANO EN LA URBANIZACION ALTO DE LA LIBERTAD, DISTRITO DE CERRO COLORADO - AREQUIPA - AREQUIPA</v>
          </cell>
          <cell r="G1995">
            <v>49235.04000000001</v>
          </cell>
          <cell r="H1995">
            <v>0.8190695304921521</v>
          </cell>
          <cell r="I1995" t="str">
            <v>NO</v>
          </cell>
          <cell r="J1995" t="str">
            <v>SI</v>
          </cell>
          <cell r="K1995" t="str">
            <v>EN PLENA EJECUCIÓN</v>
          </cell>
          <cell r="L1995">
            <v>49235.04000000001</v>
          </cell>
          <cell r="M1995">
            <v>0</v>
          </cell>
          <cell r="N1995">
            <v>1</v>
          </cell>
        </row>
        <row r="1996">
          <cell r="E1996">
            <v>273687</v>
          </cell>
          <cell r="F1996" t="str">
            <v>AMPLIACION DE LA RED DE AGUA Y DESAGUE EN LA ASOCIACION DE VIVIENDA ALTO CERRO VERDE SEGUNDA AMPLIACION, DISTRITO DE UCHUMAYO - AREQUIPA - AREQUIPA</v>
          </cell>
          <cell r="G1996">
            <v>45286.669999999984</v>
          </cell>
          <cell r="H1996">
            <v>0.8538311277123477</v>
          </cell>
          <cell r="I1996" t="str">
            <v>NO</v>
          </cell>
          <cell r="J1996" t="str">
            <v>SI</v>
          </cell>
          <cell r="K1996" t="str">
            <v>EN PLENA EJECUCIÓN</v>
          </cell>
          <cell r="L1996">
            <v>45286.669999999984</v>
          </cell>
          <cell r="M1996">
            <v>0</v>
          </cell>
          <cell r="N1996">
            <v>1</v>
          </cell>
        </row>
        <row r="1997">
          <cell r="E1997">
            <v>304198</v>
          </cell>
          <cell r="F1997" t="str">
            <v>MEJORAMIENTO DEL SERVICIO DE TRANSITABILIDAD PEATONAL Y VEHICULAR DEL PASAJE 5 (23 DE DICIEMBRE) DEL PP. JJ. ATALAYA ZONA “B”, DISTRITO DE MARIANO MELGAR - AREQUIPA - AREQUIPA</v>
          </cell>
          <cell r="G1997">
            <v>42845.40000000002</v>
          </cell>
          <cell r="H1997">
            <v>0.8781891673155175</v>
          </cell>
          <cell r="I1997" t="str">
            <v>NO</v>
          </cell>
          <cell r="J1997" t="str">
            <v>SI</v>
          </cell>
          <cell r="K1997" t="str">
            <v>EN PLENA EJECUCIÓN</v>
          </cell>
          <cell r="L1997">
            <v>42845.40000000002</v>
          </cell>
          <cell r="M1997">
            <v>0</v>
          </cell>
          <cell r="N1997">
            <v>1</v>
          </cell>
        </row>
        <row r="1998">
          <cell r="E1998">
            <v>218043</v>
          </cell>
          <cell r="F1998" t="str">
            <v>INSTALACION DE LAS REDES ELECTRICAS DE ALUMBRADO PUBLICO EN LA VIA DE ACCESO AL COMPLEJO RECREATIVO CATARI, DEL PUEBLO TRADICIONAL DE LOS TUNALES, DISTRITO DE TIABAYA - AREQUIPA - AREQUIPA</v>
          </cell>
          <cell r="G1998">
            <v>40182.79000000004</v>
          </cell>
          <cell r="H1998">
            <v>0.8808814798769635</v>
          </cell>
          <cell r="I1998" t="str">
            <v>NO</v>
          </cell>
          <cell r="J1998" t="str">
            <v>SI</v>
          </cell>
          <cell r="K1998" t="str">
            <v>EN PLENA EJECUCIÓN</v>
          </cell>
          <cell r="L1998">
            <v>40182.79000000004</v>
          </cell>
          <cell r="M1998">
            <v>0</v>
          </cell>
          <cell r="N1998">
            <v>1</v>
          </cell>
        </row>
        <row r="1999">
          <cell r="E1999">
            <v>195120</v>
          </cell>
          <cell r="F1999" t="str">
            <v>AMPLIACION DEL SERVICIO DE DESAGUE EN LA URB. SAN HILARION, DISTRITO DE ALTO SELVA ALEGRE - AREQUIPA - AREQUIPA</v>
          </cell>
          <cell r="G1999">
            <v>36660.82000000001</v>
          </cell>
          <cell r="H1999">
            <v>0.8435771709870218</v>
          </cell>
          <cell r="I1999" t="str">
            <v>NO</v>
          </cell>
          <cell r="J1999" t="str">
            <v>NO</v>
          </cell>
          <cell r="K1999" t="str">
            <v>PARALIZADA</v>
          </cell>
          <cell r="L1999">
            <v>36660.82000000001</v>
          </cell>
          <cell r="M1999">
            <v>0</v>
          </cell>
          <cell r="N1999">
            <v>0</v>
          </cell>
        </row>
        <row r="2000">
          <cell r="E2000">
            <v>224920</v>
          </cell>
          <cell r="F2000" t="str">
            <v>MEJORAMIENTO E IMPLEMENTACION DEL AREA DEPORTIVA Y RECREATIVA DE LA MZ. A (PRIMA), LOTES 3 Y 4 DE LA URB. PEDRO P. DIAZ, DISTRITO DE PAUCARPATA - AREQUIPA - AREQUIPA</v>
          </cell>
          <cell r="G2000">
            <v>28168.53</v>
          </cell>
          <cell r="H2000">
            <v>0.8905406230891212</v>
          </cell>
          <cell r="I2000" t="str">
            <v>NO</v>
          </cell>
          <cell r="J2000" t="str">
            <v>SI</v>
          </cell>
          <cell r="K2000" t="str">
            <v>EN PLENA EJECUCIÓN</v>
          </cell>
          <cell r="L2000">
            <v>28168.53</v>
          </cell>
          <cell r="M2000">
            <v>0</v>
          </cell>
          <cell r="N2000">
            <v>1</v>
          </cell>
        </row>
        <row r="2001">
          <cell r="E2001">
            <v>197121</v>
          </cell>
          <cell r="F2001" t="str">
            <v>MEJORAMIENTO DEL PARQUE 34 DEL SECTOR A, COMITE 13 DEL P.J. VICTOR ANDRES BELAUNDE, DISTRITO DE CERRO COLORADO - AREQUIPA - AREQUIPA</v>
          </cell>
          <cell r="G2001">
            <v>27625.960000000006</v>
          </cell>
          <cell r="H2001">
            <v>0.7447736070435417</v>
          </cell>
          <cell r="I2001" t="str">
            <v>NO</v>
          </cell>
          <cell r="J2001" t="str">
            <v>NO</v>
          </cell>
          <cell r="K2001" t="str">
            <v>PARALIZADA</v>
          </cell>
          <cell r="L2001">
            <v>27625.960000000006</v>
          </cell>
          <cell r="M2001">
            <v>0</v>
          </cell>
          <cell r="N2001">
            <v>0</v>
          </cell>
        </row>
        <row r="2002">
          <cell r="E2002">
            <v>237442</v>
          </cell>
          <cell r="F2002" t="str">
            <v>MEJORAMIENTO DEL PARQUE RECREATIVO N° 30 DEL PUEBLO JOVEN VICTOR ANDRES BELAUNDE, DISTRITO DE CERRO COLORADO - AREQUIPA - AREQUIPA</v>
          </cell>
          <cell r="G2002">
            <v>24166.809999999998</v>
          </cell>
          <cell r="H2002">
            <v>0.8669035622343503</v>
          </cell>
          <cell r="I2002" t="str">
            <v>NO</v>
          </cell>
          <cell r="J2002" t="str">
            <v>NO</v>
          </cell>
          <cell r="K2002" t="str">
            <v>PARALIZADA</v>
          </cell>
          <cell r="L2002">
            <v>24166.809999999998</v>
          </cell>
          <cell r="M2002">
            <v>0</v>
          </cell>
          <cell r="N2002">
            <v>0</v>
          </cell>
        </row>
        <row r="2003">
          <cell r="E2003">
            <v>194741</v>
          </cell>
          <cell r="F2003" t="str">
            <v>AMPLIACION Y MEJORAMIENTO DEL SERVICIO DE DESAGUE  EN LA CALLE JOSE GALVEZ CDRA. 1, ZONA A PUEBLO JOVEN INDEPENDENCIA, DISTRITO DE ALTO SELVA ALEGRE - AREQUIPA - AREQUIPA</v>
          </cell>
          <cell r="G2003">
            <v>20422.929999999993</v>
          </cell>
          <cell r="H2003">
            <v>0.8967845416544258</v>
          </cell>
          <cell r="I2003" t="str">
            <v>NO</v>
          </cell>
          <cell r="J2003" t="str">
            <v>NO</v>
          </cell>
          <cell r="K2003" t="str">
            <v>PARALIZADA</v>
          </cell>
          <cell r="L2003">
            <v>20422.929999999993</v>
          </cell>
          <cell r="M2003">
            <v>0</v>
          </cell>
          <cell r="N2003">
            <v>0</v>
          </cell>
        </row>
        <row r="2004">
          <cell r="E2004">
            <v>246261</v>
          </cell>
          <cell r="F2004" t="str">
            <v>MEJORAMIENTO DE LOS SERVICIOS DE SALUD EN EL CENTRO DE SALUD 15 DE AGOSTO, CATEGORIA I-3, DEL P.J. 15 DE AGOSTO, DISTRITO DE PAUCARPATA - AREQUIPA - AREQUIPA</v>
          </cell>
          <cell r="G2004">
            <v>16533.830000000016</v>
          </cell>
          <cell r="H2004">
            <v>0.8739576278603007</v>
          </cell>
          <cell r="I2004" t="str">
            <v>NO</v>
          </cell>
          <cell r="J2004" t="str">
            <v>SI</v>
          </cell>
          <cell r="K2004" t="str">
            <v>EN PLENA EJECUCIÓN</v>
          </cell>
          <cell r="L2004">
            <v>16533.830000000016</v>
          </cell>
          <cell r="M2004">
            <v>0</v>
          </cell>
          <cell r="N2004">
            <v>1</v>
          </cell>
        </row>
        <row r="2005">
          <cell r="E2005">
            <v>270708</v>
          </cell>
          <cell r="F2005" t="str">
            <v>AMPLIACION DEL SERVICIO DE DESAGUE DE LA AV. PROLONGACION RAMON CASTILLA DE LA URBANIZACION SEMI RURAL PACHACUTEC, DISTRITO DE CERRO COLORADO - AREQUIPA - AREQUIPA</v>
          </cell>
          <cell r="G2005">
            <v>16274.839999999997</v>
          </cell>
          <cell r="H2005">
            <v>0.7506509567819853</v>
          </cell>
          <cell r="I2005" t="str">
            <v>NO</v>
          </cell>
          <cell r="J2005" t="str">
            <v>NO</v>
          </cell>
          <cell r="K2005" t="str">
            <v>PARALIZADA</v>
          </cell>
          <cell r="L2005">
            <v>16274.839999999997</v>
          </cell>
          <cell r="M2005">
            <v>0</v>
          </cell>
          <cell r="N2005">
            <v>0</v>
          </cell>
        </row>
        <row r="2006">
          <cell r="E2006">
            <v>225320</v>
          </cell>
          <cell r="F2006" t="str">
            <v>CREACION DEL PONTON VEHICULAR Y PEATONAL EN LA INTERCONEXION DE LOS ASENTAMIENTOS E-5, E-6 Y E-7, PRIMER RAMAL, EN EL CENTRO POBLADO SANTA MARIA DE LA COLINA, DISTRITO DE MAJES - CAYLLOMA - AREQUIPA</v>
          </cell>
          <cell r="G2006">
            <v>15441.439999999988</v>
          </cell>
          <cell r="H2006">
            <v>0.8900310476642466</v>
          </cell>
          <cell r="I2006" t="str">
            <v>NO</v>
          </cell>
          <cell r="J2006" t="str">
            <v>NO</v>
          </cell>
          <cell r="K2006" t="str">
            <v>PARALIZADA</v>
          </cell>
          <cell r="L2006">
            <v>15441.439999999988</v>
          </cell>
          <cell r="M2006">
            <v>0</v>
          </cell>
          <cell r="N2006">
            <v>0</v>
          </cell>
        </row>
        <row r="2007">
          <cell r="E2007">
            <v>160304</v>
          </cell>
          <cell r="F2007" t="str">
            <v>CREACION DEL AREA DE RECREACION PUBLICA NO. 04 EN LA MZ Q DEL P. J. JOSE SANTOS ATAHUALPA, DISTRITO DE CERRO COLORADO - AREQUIPA - AREQUIPA</v>
          </cell>
          <cell r="G2007">
            <v>14958.930000000008</v>
          </cell>
          <cell r="H2007">
            <v>0.8595817263709173</v>
          </cell>
          <cell r="I2007" t="str">
            <v>NO</v>
          </cell>
          <cell r="J2007" t="str">
            <v>NO</v>
          </cell>
          <cell r="K2007" t="str">
            <v>PARALIZADA</v>
          </cell>
          <cell r="L2007">
            <v>14958.930000000008</v>
          </cell>
          <cell r="M2007">
            <v>0</v>
          </cell>
          <cell r="N2007">
            <v>0</v>
          </cell>
        </row>
        <row r="2008">
          <cell r="E2008">
            <v>114989</v>
          </cell>
          <cell r="F2008" t="str">
            <v>INSTALACION EL SISTEMA DE ELECTRIFICACION DE RED PRIMARIA Y SEBESTACION DEL TERMINAL TERRESTRE EN EL DISTRITO DE CHIVAY, PROVINCIA DE CAYLLOMA - AREQUIPA</v>
          </cell>
          <cell r="G2008">
            <v>12677.559999999998</v>
          </cell>
          <cell r="H2008">
            <v>0.87274081509737</v>
          </cell>
          <cell r="I2008" t="str">
            <v>NO</v>
          </cell>
          <cell r="J2008" t="str">
            <v>SI</v>
          </cell>
          <cell r="K2008" t="str">
            <v>EN PLENA EJECUCIÓN</v>
          </cell>
          <cell r="L2008">
            <v>12677.559999999998</v>
          </cell>
          <cell r="M2008">
            <v>0</v>
          </cell>
          <cell r="N2008">
            <v>1</v>
          </cell>
        </row>
        <row r="2009">
          <cell r="E2009">
            <v>301938</v>
          </cell>
          <cell r="F2009" t="str">
            <v>MEJORAMIENTO DEL SERVICIO COMPLEMENTARIO DEL NIVEL INICIAL DE LA I.E.HEROES DE CENEPA PPJJ. CAMPO MARTE, DISTRITO DE PAUCARPATA - AREQUIPA - AREQUIPA</v>
          </cell>
          <cell r="G2009">
            <v>8175</v>
          </cell>
          <cell r="H2009">
            <v>0.8950360190160066</v>
          </cell>
          <cell r="I2009" t="str">
            <v>NO</v>
          </cell>
          <cell r="J2009" t="str">
            <v>SI</v>
          </cell>
          <cell r="K2009" t="str">
            <v>EN PLENA EJECUCIÓN</v>
          </cell>
          <cell r="L2009">
            <v>8175</v>
          </cell>
          <cell r="M2009">
            <v>0</v>
          </cell>
          <cell r="N2009">
            <v>1</v>
          </cell>
        </row>
        <row r="2010">
          <cell r="E2010">
            <v>294214</v>
          </cell>
          <cell r="F2010" t="str">
            <v>MEJORAMIENTO DEL SERVICIO EDUCATIVO PRIMARIA DE LA INSTITUCION EDUCATIVA 428 NUESTRA SEÑORA DE FATIMA, DISTRITO DE YAUCA - CARAVELI - AREQUIPA</v>
          </cell>
          <cell r="G2010">
            <v>1121726.94</v>
          </cell>
          <cell r="H2010">
            <v>0</v>
          </cell>
          <cell r="I2010">
            <v>0</v>
          </cell>
          <cell r="J2010">
            <v>0</v>
          </cell>
          <cell r="K2010" t="str">
            <v>ELABORACIÓN DE EXPEDIENTE TÉCNICO - EXPEDIENTE TÉCNICO APROBADO
PIP remitido a DGPP según sectorista de educación</v>
          </cell>
          <cell r="L2010">
            <v>1121726.94</v>
          </cell>
          <cell r="M2010">
            <v>0</v>
          </cell>
          <cell r="N2010">
            <v>0</v>
          </cell>
        </row>
        <row r="2011">
          <cell r="E2011">
            <v>297592</v>
          </cell>
          <cell r="F2011" t="str">
            <v>MEJORAMIENTO DE LA OFERTA DEL SERVICIO EDUCATIVO DE LA I.E. 4512 VIRGEN DE CHAPI DEL ANEXO DE AYAHUASI, DISTRITO DE ALCA - LA UNION - AREQUIPA</v>
          </cell>
          <cell r="G2011">
            <v>655058</v>
          </cell>
          <cell r="H2011">
            <v>0</v>
          </cell>
          <cell r="I2011">
            <v>0</v>
          </cell>
          <cell r="J2011">
            <v>0</v>
          </cell>
          <cell r="K2011" t="str">
            <v>AVANCE FISICO: 55.%.                                        
EJECUCION DE LA TRANSFERENCIA AL 82% (S/. 656,53.46).        
PIP considerado en Educación por continuidad de Inversiones.                                     </v>
          </cell>
          <cell r="L2011">
            <v>655058</v>
          </cell>
          <cell r="M2011">
            <v>0</v>
          </cell>
          <cell r="N2011">
            <v>0</v>
          </cell>
        </row>
        <row r="2012">
          <cell r="E2012">
            <v>303219</v>
          </cell>
          <cell r="F2012" t="str">
            <v>CREACION DE LOS SERVICIOS EDUCATIVOS PRESTADOS EN EL NIVEL SECUNDARIA DE LA INSTITUCION EDUCATIVA DEL AA.HH EL TRIUNFO II, DISTRITO DE LA JOYA - AREQUIPA - AREQUIPA</v>
          </cell>
          <cell r="G2012">
            <v>1467545</v>
          </cell>
          <cell r="H2012">
            <v>0</v>
          </cell>
          <cell r="I2012">
            <v>0</v>
          </cell>
          <cell r="J2012">
            <v>0</v>
          </cell>
          <cell r="K2012" t="str">
            <v>AVANCE FISICO: 43.7%
EJECUCION DE LA TRANSFERENCIA AL 71% (S/.1,531,98.75)
PIP considerado en Educación por continuidad de Inversiones.                                     </v>
          </cell>
          <cell r="L2012">
            <v>1467545</v>
          </cell>
          <cell r="M2012">
            <v>0</v>
          </cell>
          <cell r="N2012">
            <v>0</v>
          </cell>
        </row>
        <row r="2013">
          <cell r="E2013">
            <v>29293</v>
          </cell>
          <cell r="F2013" t="str">
            <v>MEJORAMIENTO DEL SERVICIO DE RIEGO DE LOS CENTROS POBLADOS DE ACHACO ALTO (FUNDO LA JOYA) CONVENTILLO Y  SOYSONGUITO DEL DISTRITO DE NASCA, PROVINCIA DE NAZCA - ICA</v>
          </cell>
          <cell r="G2013">
            <v>83818.31999999995</v>
          </cell>
          <cell r="H2013">
            <v>0.776139423258</v>
          </cell>
          <cell r="I2013" t="str">
            <v>NO</v>
          </cell>
          <cell r="J2013" t="str">
            <v>NO</v>
          </cell>
          <cell r="K2013" t="str">
            <v> Obra en liquidacion8.3818</v>
          </cell>
          <cell r="L2013">
            <v>83818.31999999995</v>
          </cell>
          <cell r="M2013">
            <v>0</v>
          </cell>
          <cell r="N2013">
            <v>0</v>
          </cell>
        </row>
        <row r="2014">
          <cell r="E2014">
            <v>294234</v>
          </cell>
          <cell r="F2014" t="str">
            <v>MEJORAMIENTO DEL SERVICIO DE AGUA POTABLE Y ALCANTARILLADO EN LAS CALLES DE PROLONG. SAN CARLOS, PASAJE TECNOLOGICO Y AV. GUARDIA CIVIL (4TO, 5TA Y 6TA) DEL DISTRITO DE NASCA, PROVINCIA DE NAZCA - ICA</v>
          </cell>
          <cell r="G2014">
            <v>6686.77</v>
          </cell>
          <cell r="H2014">
            <v>0.8699729378396</v>
          </cell>
          <cell r="I2014" t="str">
            <v>NO</v>
          </cell>
          <cell r="J2014" t="str">
            <v>NO</v>
          </cell>
          <cell r="K2014" t="str">
            <v>Obra culminada y liquidada</v>
          </cell>
          <cell r="L2014">
            <v>6686.77</v>
          </cell>
          <cell r="M2014">
            <v>0</v>
          </cell>
          <cell r="N2014">
            <v>0</v>
          </cell>
        </row>
        <row r="2015">
          <cell r="E2015">
            <v>29523</v>
          </cell>
          <cell r="F2015" t="str">
            <v>INSTALACION DEL SISTEMA DE DESAGUE EN EL C.P. LA JOYA DISTRITO DE VISTA ALEGRE, PROVINCIA DE NAZCA - ICA</v>
          </cell>
          <cell r="G2015">
            <v>37416.90000000002</v>
          </cell>
          <cell r="H2015">
            <v>0.8656335323474</v>
          </cell>
          <cell r="I2015" t="str">
            <v>NO</v>
          </cell>
          <cell r="J2015" t="str">
            <v>NO</v>
          </cell>
          <cell r="K2015" t="str">
            <v>Obra culminada y liquidada</v>
          </cell>
          <cell r="L2015">
            <v>37416.90000000002</v>
          </cell>
          <cell r="M2015">
            <v>0</v>
          </cell>
          <cell r="N2015">
            <v>0</v>
          </cell>
        </row>
        <row r="2016">
          <cell r="E2016">
            <v>29936</v>
          </cell>
          <cell r="F2016" t="str">
            <v>INSTALACION DEL SERVICIO DE ALCANTARILLADO EN EL C.P. SANTA LUISA, DISTRITO DE VISTA ALEGRE, PROVINCIA DE NAZCA - ICA</v>
          </cell>
          <cell r="G2016">
            <v>12541.96</v>
          </cell>
          <cell r="H2016">
            <v>0.8163587591482</v>
          </cell>
          <cell r="I2016" t="str">
            <v>NO</v>
          </cell>
          <cell r="J2016" t="str">
            <v>SI</v>
          </cell>
          <cell r="K2016" t="str">
            <v>EN PLENA EJECUCIÓN</v>
          </cell>
          <cell r="L2016">
            <v>12541.96</v>
          </cell>
          <cell r="M2016">
            <v>0</v>
          </cell>
          <cell r="N2016">
            <v>1</v>
          </cell>
        </row>
        <row r="2017">
          <cell r="E2017">
            <v>291741</v>
          </cell>
          <cell r="F2017" t="str">
            <v>INSTALACION DEL SISTEMA DE DESAGUE EN EL C.P. TARUGA DISTRITO DE VISTA ALEGRE, PROVINCIA DE NAZCA - ICA</v>
          </cell>
          <cell r="G2017">
            <v>78647.92000000001</v>
          </cell>
          <cell r="H2017">
            <v>0.75587189474468</v>
          </cell>
          <cell r="I2017" t="str">
            <v>NO</v>
          </cell>
          <cell r="J2017" t="str">
            <v>NO</v>
          </cell>
          <cell r="K2017" t="str">
            <v>Obra Liquidada</v>
          </cell>
          <cell r="L2017">
            <v>78647.92000000001</v>
          </cell>
          <cell r="M2017">
            <v>0</v>
          </cell>
          <cell r="N2017">
            <v>0</v>
          </cell>
        </row>
        <row r="2018">
          <cell r="E2018">
            <v>221625</v>
          </cell>
          <cell r="F2018" t="str">
            <v>AMPLIACION Y MEJORAMIENTO DEL SERVICIO EDUCATIVO BASICO REGULAR DE LA INSTITUCION EDUCATIVA N.  22445  GERARDO RAUL MENDOZA  ESCATE DEL DISTRITO   DE INDEPENDENCIA, PROVINCIA DE PISCO - ICA</v>
          </cell>
          <cell r="G2018">
            <v>272126.15</v>
          </cell>
          <cell r="H2018">
            <v>0.6466697396</v>
          </cell>
          <cell r="I2018" t="str">
            <v>No</v>
          </cell>
          <cell r="J2018" t="str">
            <v>SI</v>
          </cell>
          <cell r="K2018" t="str">
            <v>EN PLENA EJECUCIÓN</v>
          </cell>
          <cell r="L2018">
            <v>272126.15</v>
          </cell>
          <cell r="M2018">
            <v>0</v>
          </cell>
          <cell r="N2018">
            <v>1</v>
          </cell>
        </row>
        <row r="2019">
          <cell r="E2019">
            <v>32422</v>
          </cell>
          <cell r="F2019" t="str">
            <v>MEJORAMIENTO, AMPLIACION DEL LOCAL COMUNAL EN EL CENTRO POBLADO LAS ANTILLAS, DISTRITO DE PARACAS - PISCO - ICA</v>
          </cell>
          <cell r="G2019">
            <v>75481.2</v>
          </cell>
          <cell r="H2019">
            <v>0.5537262739512475</v>
          </cell>
          <cell r="I2019" t="str">
            <v>NO</v>
          </cell>
          <cell r="J2019" t="str">
            <v>SI</v>
          </cell>
          <cell r="K2019" t="str">
            <v>EN PLENA EJECUCIÓN</v>
          </cell>
          <cell r="L2019">
            <v>75481.2</v>
          </cell>
          <cell r="M2019">
            <v>0</v>
          </cell>
          <cell r="N2019">
            <v>1</v>
          </cell>
        </row>
        <row r="2020">
          <cell r="E2020">
            <v>325448</v>
          </cell>
          <cell r="F2020" t="str">
            <v>CREACION DEL CENTRO CULTURAL MUNICIPAL EN EL ASENTAMIENTO HUMANO SANTA CRUZ, DISTRITO DE PARACAS - PISCO - ICA</v>
          </cell>
          <cell r="G2020">
            <v>1245.55</v>
          </cell>
          <cell r="H2020">
            <v>0.568481462131</v>
          </cell>
          <cell r="I2020" t="str">
            <v>NO</v>
          </cell>
          <cell r="J2020" t="str">
            <v>SI</v>
          </cell>
          <cell r="K2020" t="str">
            <v>EN PLENA EJECUCIÓN</v>
          </cell>
          <cell r="L2020">
            <v>1245.55</v>
          </cell>
          <cell r="M2020">
            <v>0</v>
          </cell>
          <cell r="N2020">
            <v>1</v>
          </cell>
        </row>
        <row r="2021">
          <cell r="E2021">
            <v>18937</v>
          </cell>
          <cell r="F2021" t="str">
            <v>CREACION DE VEREDAS EN LAS CALLES DEL CENTRO POBLADO CAMPO VERDE, DISTRITO DE PISCO, PROVINCIA DE PISCO - ICA</v>
          </cell>
          <cell r="G2021">
            <v>43428.72999999998</v>
          </cell>
          <cell r="H2021">
            <v>0.861397191926</v>
          </cell>
          <cell r="I2021" t="str">
            <v>NO</v>
          </cell>
          <cell r="J2021" t="str">
            <v>NO</v>
          </cell>
          <cell r="K2021" t="str">
            <v>TERMINADA</v>
          </cell>
          <cell r="L2021">
            <v>43428.72999999998</v>
          </cell>
          <cell r="M2021">
            <v>0</v>
          </cell>
          <cell r="N2021">
            <v>0</v>
          </cell>
        </row>
        <row r="2022">
          <cell r="E2022">
            <v>18999</v>
          </cell>
          <cell r="F2022" t="str">
            <v>CREACION DE LA PLAZUELA EN EL C.P.CAMPO VERDE, DISTRITO DE PISCO, PROVINCIA DE PISCO - ICA</v>
          </cell>
          <cell r="G2022">
            <v>24667.96000000002</v>
          </cell>
          <cell r="H2022">
            <v>0.87586963237723</v>
          </cell>
          <cell r="I2022" t="str">
            <v>NO</v>
          </cell>
          <cell r="J2022" t="str">
            <v>SI</v>
          </cell>
          <cell r="K2022" t="str">
            <v>Obra en liquidacion</v>
          </cell>
          <cell r="L2022">
            <v>24667.96000000002</v>
          </cell>
          <cell r="M2022">
            <v>0</v>
          </cell>
          <cell r="N2022">
            <v>1</v>
          </cell>
        </row>
        <row r="2023">
          <cell r="E2023">
            <v>18911</v>
          </cell>
          <cell r="F2023" t="str">
            <v>CREACION DE VEREDAS EN EL PUEBLO JOVEN SAN MIGUEL, DISTRITO DE PISCO, PROVINCIA DE PISCO - ICA</v>
          </cell>
          <cell r="G2023">
            <v>5782.76</v>
          </cell>
          <cell r="H2023">
            <v>0.083141312756566</v>
          </cell>
          <cell r="I2023" t="str">
            <v>NO</v>
          </cell>
          <cell r="J2023" t="str">
            <v>NO</v>
          </cell>
          <cell r="K2023" t="str">
            <v>Obra culminada y liquidada</v>
          </cell>
          <cell r="L2023">
            <v>5782.76</v>
          </cell>
          <cell r="M2023">
            <v>0</v>
          </cell>
          <cell r="N2023">
            <v>0</v>
          </cell>
        </row>
        <row r="2024">
          <cell r="E2024">
            <v>24236</v>
          </cell>
          <cell r="F2024" t="str">
            <v>MEJORAMIENTO Y AMPLIACION DE LAS REDES DE AGUA POTABLE Y ALCANTARILLADO EN LA ASOCIACION  DE VIVIENDA SAGRADO CORAZON DE JESUS DEL DISTRITO DE PISCO, PROVINCIA DE PISCO - ICA</v>
          </cell>
          <cell r="G2024">
            <v>6556.41</v>
          </cell>
          <cell r="H2024">
            <v>0.7997484842524</v>
          </cell>
          <cell r="I2024" t="str">
            <v>NO</v>
          </cell>
          <cell r="J2024" t="str">
            <v>NO</v>
          </cell>
          <cell r="K2024" t="str">
            <v>Obra Liquidada</v>
          </cell>
          <cell r="L2024">
            <v>6556.41</v>
          </cell>
          <cell r="M2024">
            <v>0</v>
          </cell>
          <cell r="N2024">
            <v>0</v>
          </cell>
        </row>
        <row r="2025">
          <cell r="E2025">
            <v>322288</v>
          </cell>
          <cell r="F2025" t="str">
            <v>INSTALACION Y AMPLIACION DEL SISTEMA DE AGUA POTABLE Y ALCANTARILLADO EN EL SECTOR SANTA CLAUDIA DEL DISTRITO DE PISCO, PROVINCIA DE PISCO - ICA</v>
          </cell>
          <cell r="G2025">
            <v>98899.43000000001</v>
          </cell>
          <cell r="H2025">
            <v>0.52865855134386</v>
          </cell>
          <cell r="I2025" t="str">
            <v>NO</v>
          </cell>
          <cell r="J2025" t="str">
            <v>NO</v>
          </cell>
          <cell r="K2025" t="str">
            <v>Obra en liquidacion</v>
          </cell>
          <cell r="L2025">
            <v>98899.43000000001</v>
          </cell>
          <cell r="M2025">
            <v>0</v>
          </cell>
          <cell r="N2025">
            <v>0</v>
          </cell>
        </row>
        <row r="2026">
          <cell r="E2026">
            <v>331221</v>
          </cell>
          <cell r="F2026" t="str">
            <v>MEJORAMIENTO DEL SERVICIO DE ATENCION EN EL TERMINAL PESQUERO DEL MERCADO FERIAL N° 1 DEL DISTRITO DE PISCO, PROVINCIA DE PISCO - ICA</v>
          </cell>
          <cell r="G2026">
            <v>7819.83</v>
          </cell>
          <cell r="H2026">
            <v>0.6352126656326392</v>
          </cell>
          <cell r="I2026" t="str">
            <v>NO</v>
          </cell>
          <cell r="J2026" t="str">
            <v>NO</v>
          </cell>
          <cell r="K2026" t="str">
            <v>Obra Liquidada</v>
          </cell>
          <cell r="L2026">
            <v>7819.83</v>
          </cell>
          <cell r="M2026">
            <v>0</v>
          </cell>
          <cell r="N2026">
            <v>0</v>
          </cell>
        </row>
        <row r="2027">
          <cell r="E2027">
            <v>22282</v>
          </cell>
          <cell r="F2027" t="str">
            <v>CREACION DE PISTAS Y VEREDAS LOS ASENTAMINETOS HUMANOS PACHACUTEC Y NUEVO AMANECER DEL DISTRITO DE TUPAC AMARU INCA, PROVINCIA DE PISCO - ICA</v>
          </cell>
          <cell r="G2027">
            <v>234339.7000000002</v>
          </cell>
          <cell r="H2027">
            <v>0.8924225918627</v>
          </cell>
          <cell r="I2027" t="str">
            <v>NO</v>
          </cell>
          <cell r="J2027" t="str">
            <v>NO</v>
          </cell>
          <cell r="K2027" t="str">
            <v>TERMINADA</v>
          </cell>
          <cell r="L2027">
            <v>234339.7000000002</v>
          </cell>
          <cell r="M2027">
            <v>0</v>
          </cell>
          <cell r="N2027">
            <v>0</v>
          </cell>
        </row>
        <row r="2028">
          <cell r="E2028">
            <v>263457</v>
          </cell>
          <cell r="F2028" t="str">
            <v>MEJORAMIENTO DE LA CAPACIDAD RESOLUTIVA DEL CENTRO DE SALUD SANTIAGO, DISTRITO DE SANTIAGO - ICA - ICA</v>
          </cell>
          <cell r="G2028">
            <v>6334695</v>
          </cell>
          <cell r="H2028">
            <v>0.0327</v>
          </cell>
          <cell r="I2028" t="str">
            <v>NO</v>
          </cell>
          <cell r="J2028" t="str">
            <v>SI</v>
          </cell>
          <cell r="K2028" t="str">
            <v>Se aprobó el ET</v>
          </cell>
          <cell r="L2028">
            <v>6334695</v>
          </cell>
          <cell r="M2028">
            <v>0</v>
          </cell>
          <cell r="N2028">
            <v>0</v>
          </cell>
        </row>
        <row r="2029">
          <cell r="E2029">
            <v>286289</v>
          </cell>
          <cell r="F2029" t="str">
            <v>MEJORAMIENTO DEL SERVICIO EDUCATIVO DE LA I.E PRIMARIA N 2239 DEL, DISTRITO DE LA TINGUINA - ICA - ICA</v>
          </cell>
          <cell r="G2029">
            <v>355547.43</v>
          </cell>
          <cell r="H2029" t="str">
            <v>%</v>
          </cell>
          <cell r="I2029" t="str">
            <v>NO</v>
          </cell>
          <cell r="J2029" t="str">
            <v>SI</v>
          </cell>
          <cell r="K2029" t="str">
            <v>PRONIED tiene el PIP en su PIM con S/.2. mill</v>
          </cell>
          <cell r="L2029">
            <v>355547.43</v>
          </cell>
          <cell r="M2029">
            <v>0</v>
          </cell>
          <cell r="N2029">
            <v>0</v>
          </cell>
        </row>
        <row r="2030">
          <cell r="E2030">
            <v>286313</v>
          </cell>
          <cell r="F2030" t="str">
            <v>MEJORAMIENTO DEL SERVICIO EDUCATIVO DE LA I.E N 22491 MICAELA BASTIDAS PUYUCAWA DEL, DISTRITO DE LA TINGUINA - ICA - ICA</v>
          </cell>
          <cell r="G2030">
            <v>47681.58</v>
          </cell>
          <cell r="H2030">
            <v>0.933429516656</v>
          </cell>
          <cell r="I2030" t="str">
            <v>NO</v>
          </cell>
          <cell r="J2030" t="str">
            <v>SI</v>
          </cell>
          <cell r="K2030" t="str">
            <v>PRONIED tiene el PIP en su PIM con S/.6.68 mill</v>
          </cell>
          <cell r="L2030">
            <v>47681.58</v>
          </cell>
          <cell r="M2030">
            <v>0</v>
          </cell>
          <cell r="N2030">
            <v>0</v>
          </cell>
        </row>
        <row r="2031">
          <cell r="E2031">
            <v>21281</v>
          </cell>
          <cell r="F2031" t="str">
            <v>MEJORAMIENTO Y CONSTRUCCION DE LA INFRAESTRUCTURA DE RIEGO DEL RESERVORIO PANCHO OJO EN LA LOCALIDAD DE MAYCUNACA, DISTRITO DE ICHUÑA - GENERAL SANCHEZ CERRO - MOQUEGUA</v>
          </cell>
          <cell r="G2031">
            <v>22755.33</v>
          </cell>
          <cell r="H2031">
            <v>0.783113525631619</v>
          </cell>
          <cell r="I2031">
            <v>0</v>
          </cell>
          <cell r="J2031">
            <v>0</v>
          </cell>
          <cell r="K2031">
            <v>0</v>
          </cell>
          <cell r="L2031">
            <v>22755.33</v>
          </cell>
          <cell r="M2031">
            <v>0</v>
          </cell>
          <cell r="N2031">
            <v>0</v>
          </cell>
        </row>
        <row r="2032">
          <cell r="E2032">
            <v>236682</v>
          </cell>
          <cell r="F2032" t="str">
            <v>AMPLIACION Y MEJORAMIENTO DE INFRAESTRUCTURA DE RIEGO EN LOS SECTORES DE AZOGUINE, CHANGARANI, ALTO AJANANI, BAJO AJANANI, PATAHUASI Y QUIROMA, DISTRITO DE ICHUNA - GENERAL SANCHEZ CERRO - MOQUEGUA</v>
          </cell>
          <cell r="G2032">
            <v>367543.1000000001</v>
          </cell>
          <cell r="H2032">
            <v>0.7876816849125</v>
          </cell>
          <cell r="I2032">
            <v>0</v>
          </cell>
          <cell r="J2032">
            <v>0</v>
          </cell>
          <cell r="K2032">
            <v>0</v>
          </cell>
          <cell r="L2032">
            <v>367543.1000000001</v>
          </cell>
          <cell r="M2032">
            <v>0</v>
          </cell>
          <cell r="N2032">
            <v>0</v>
          </cell>
        </row>
        <row r="2033">
          <cell r="E2033">
            <v>249535</v>
          </cell>
          <cell r="F2033" t="str">
            <v>MEJORAMIENTO DE LA INFRAESTRUCTURA DE RIEGO EN LA COMUNIDAD DE ESCACHA, DISTRITO DE UBINAS - GENERAL SANCHEZ CERRO - MOQUEGUA</v>
          </cell>
          <cell r="G2033">
            <v>2448684.38</v>
          </cell>
          <cell r="H2033">
            <v>0.53821734352375</v>
          </cell>
          <cell r="I2033">
            <v>0</v>
          </cell>
          <cell r="J2033">
            <v>0</v>
          </cell>
          <cell r="K2033">
            <v>0</v>
          </cell>
          <cell r="L2033">
            <v>2448684.38</v>
          </cell>
          <cell r="M2033">
            <v>0</v>
          </cell>
          <cell r="N2033">
            <v>0</v>
          </cell>
        </row>
        <row r="2034">
          <cell r="E2034">
            <v>251589</v>
          </cell>
          <cell r="F2034" t="str">
            <v>MEJORAMIENTO DE LA INFRAESTRUCTURA DE RIEGO EN EL CENTRO POBLADO DE ANASCAPA, DISTRITO DE UBINAS - GENERAL SANCHEZ CERRO - MOQUEGUA</v>
          </cell>
          <cell r="G2034">
            <v>3257128.24</v>
          </cell>
          <cell r="H2034">
            <v>0.62295124944</v>
          </cell>
          <cell r="I2034">
            <v>0</v>
          </cell>
          <cell r="J2034">
            <v>0</v>
          </cell>
          <cell r="K2034">
            <v>0</v>
          </cell>
          <cell r="L2034">
            <v>3257128.24</v>
          </cell>
          <cell r="M2034">
            <v>0</v>
          </cell>
          <cell r="N2034">
            <v>0</v>
          </cell>
        </row>
        <row r="2035">
          <cell r="E2035">
            <v>32545</v>
          </cell>
          <cell r="F2035" t="str">
            <v> MEJORAMIENTO DEL SERVICIO DE AGUA DEL SISTEMA DE RIEGO HUAYRAPATA DE LA LOCALIDAD DE SACOHAYA, DISTRITO DE UBINAS - GENERAL SANCHEZ CERRO - MOQUEGUA</v>
          </cell>
          <cell r="G2035">
            <v>485683.2300000001</v>
          </cell>
          <cell r="H2035">
            <v>0.57273249313315</v>
          </cell>
          <cell r="I2035">
            <v>0</v>
          </cell>
          <cell r="J2035">
            <v>0</v>
          </cell>
          <cell r="K2035">
            <v>0</v>
          </cell>
          <cell r="L2035">
            <v>485683.2300000001</v>
          </cell>
          <cell r="M2035">
            <v>0</v>
          </cell>
          <cell r="N2035">
            <v>0</v>
          </cell>
        </row>
        <row r="2036">
          <cell r="E2036">
            <v>74299</v>
          </cell>
          <cell r="F2036" t="str">
            <v>MEJORAMIENTO DE ORNATO DE LA LOCALIDAD DE  SOLAJO, DISTRITO DE CARUMAS - MARISCAL NIETO - MOQUEGUA</v>
          </cell>
          <cell r="G2036">
            <v>685736.9699999997</v>
          </cell>
          <cell r="H2036">
            <v>0.8824776741959</v>
          </cell>
          <cell r="I2036">
            <v>0</v>
          </cell>
          <cell r="J2036">
            <v>0</v>
          </cell>
          <cell r="K2036">
            <v>0</v>
          </cell>
          <cell r="L2036">
            <v>685736.9699999997</v>
          </cell>
          <cell r="M2036">
            <v>0</v>
          </cell>
          <cell r="N2036">
            <v>0</v>
          </cell>
        </row>
        <row r="2037">
          <cell r="E2037">
            <v>171799</v>
          </cell>
          <cell r="F2037" t="str">
            <v>MEJORAMIENTO DEL ORNATO DE LA COMUNIDAD DE SAYLAPA, DISTRITO DE CARUMAS - MARISCAL NIETO - MOQUEGUA</v>
          </cell>
          <cell r="G2037">
            <v>2426863.93</v>
          </cell>
          <cell r="H2037">
            <v>0.6119298527542372</v>
          </cell>
          <cell r="I2037">
            <v>0</v>
          </cell>
          <cell r="J2037">
            <v>0</v>
          </cell>
          <cell r="K2037">
            <v>0</v>
          </cell>
          <cell r="L2037">
            <v>2426863.93</v>
          </cell>
          <cell r="M2037">
            <v>0</v>
          </cell>
          <cell r="N2037">
            <v>0</v>
          </cell>
        </row>
        <row r="2038">
          <cell r="E2038">
            <v>24621</v>
          </cell>
          <cell r="F2038" t="str">
            <v>MEJORAMIENTO DEL SERVICIO  DE AGUA DEL SISTEMA DE RIEGO  DEL SECTOR DE TALAVACAS , DISTRITO DE CARUMAS - MARISCAL NIETO - MOQUEGUA</v>
          </cell>
          <cell r="G2038">
            <v>9418.1</v>
          </cell>
          <cell r="H2038">
            <v>0.0774975173252</v>
          </cell>
          <cell r="I2038">
            <v>0</v>
          </cell>
          <cell r="J2038">
            <v>0</v>
          </cell>
          <cell r="K2038">
            <v>0</v>
          </cell>
          <cell r="L2038">
            <v>9418.1</v>
          </cell>
          <cell r="M2038">
            <v>0</v>
          </cell>
          <cell r="N2038">
            <v>0</v>
          </cell>
        </row>
        <row r="2039">
          <cell r="E2039">
            <v>243866</v>
          </cell>
          <cell r="F2039" t="str">
            <v>MEJORAMIENTO DEL SISTEMA DE RIEGO DE LA COMISION DE REGANTES DE SAYLAPA, DISTRITO DE CARUMAS - MARISCAL NIETO - MOQUEGUA</v>
          </cell>
          <cell r="G2039">
            <v>2632866.6799999997</v>
          </cell>
          <cell r="H2039">
            <v>0.521512563271991</v>
          </cell>
          <cell r="I2039">
            <v>0</v>
          </cell>
          <cell r="J2039">
            <v>0</v>
          </cell>
          <cell r="K2039">
            <v>0</v>
          </cell>
          <cell r="L2039">
            <v>2632866.6799999997</v>
          </cell>
          <cell r="M2039">
            <v>0</v>
          </cell>
          <cell r="N2039">
            <v>0</v>
          </cell>
        </row>
        <row r="2040">
          <cell r="E2040">
            <v>257861</v>
          </cell>
          <cell r="F2040" t="str">
            <v>CREACION DE LA LOSA MULTIDEPORTIVA  DEL CENTRO POBLADO DE CAMBRUNE, DISTRITO DE CARUMAS - MARISCAL NIETO - MOQUEGUA</v>
          </cell>
          <cell r="G2040">
            <v>252722.57999999984</v>
          </cell>
          <cell r="H2040">
            <v>0.86836971791578</v>
          </cell>
          <cell r="I2040">
            <v>0</v>
          </cell>
          <cell r="J2040">
            <v>0</v>
          </cell>
          <cell r="K2040">
            <v>0</v>
          </cell>
          <cell r="L2040">
            <v>252722.57999999984</v>
          </cell>
          <cell r="M2040">
            <v>0</v>
          </cell>
          <cell r="N2040">
            <v>0</v>
          </cell>
        </row>
        <row r="2041">
          <cell r="E2041">
            <v>266589</v>
          </cell>
          <cell r="F2041" t="str">
            <v>CREACION DEL SERVICIO DE PROTECCIÓN DE LA DEFENSA RIBEREÑA DEL RIO SOMOA DE LA COMUNIDAD DE SOMOA  , DISTRITO DE CARUMAS - MARISCAL NIETO - MOQUEGUA</v>
          </cell>
          <cell r="G2041">
            <v>324979.79000000004</v>
          </cell>
          <cell r="H2041">
            <v>0.8141347911745436</v>
          </cell>
          <cell r="I2041">
            <v>0</v>
          </cell>
          <cell r="J2041">
            <v>0</v>
          </cell>
          <cell r="K2041">
            <v>0</v>
          </cell>
          <cell r="L2041">
            <v>324979.79000000004</v>
          </cell>
          <cell r="M2041">
            <v>0</v>
          </cell>
          <cell r="N2041">
            <v>0</v>
          </cell>
        </row>
        <row r="2042">
          <cell r="E2042">
            <v>276885</v>
          </cell>
          <cell r="F2042" t="str">
            <v>MEJORAMIENTO DE VÍAS DE ACCESO PEATONAL , EN EL SECTOR DE QUEBAYA, DISTRITO CUCHUMBAYA, PROVINCIA DE MARISCAL NIETO - MOQUEGUA</v>
          </cell>
          <cell r="G2042">
            <v>516752.3</v>
          </cell>
          <cell r="H2042">
            <v>0.7464562373157</v>
          </cell>
          <cell r="I2042">
            <v>0</v>
          </cell>
          <cell r="J2042">
            <v>0</v>
          </cell>
          <cell r="K2042">
            <v>0</v>
          </cell>
          <cell r="L2042">
            <v>516752.3</v>
          </cell>
          <cell r="M2042">
            <v>0</v>
          </cell>
          <cell r="N2042">
            <v>0</v>
          </cell>
        </row>
        <row r="2043">
          <cell r="E2043">
            <v>296887</v>
          </cell>
          <cell r="F2043" t="str">
            <v>MEJORAMIENTO DE LAS CAPACIDADES TECNICAS Y OPERATIVAS DE LA UNIDAD FORMULADORA Y DE LOS ORGANOS SUPERVISORES DE PIPS EN LA MUNICIPALIDAD DISTRITAL DE CUCHUMBAYA, DISTRITO DE CUCHUMBAYA - MARISCAL NIETO - MOQUEGUA</v>
          </cell>
          <cell r="G2043">
            <v>347275.37</v>
          </cell>
          <cell r="H2043">
            <v>0.55965697876283</v>
          </cell>
          <cell r="I2043">
            <v>0</v>
          </cell>
          <cell r="J2043">
            <v>0</v>
          </cell>
          <cell r="K2043">
            <v>0</v>
          </cell>
          <cell r="L2043">
            <v>347275.37</v>
          </cell>
          <cell r="M2043">
            <v>0</v>
          </cell>
          <cell r="N2043">
            <v>0</v>
          </cell>
        </row>
        <row r="2044">
          <cell r="E2044">
            <v>751</v>
          </cell>
          <cell r="F2044" t="str">
            <v>MEJORAMIENTO  DE LA CADENA PRODUCTIVA DE LA ALPACA EN LOS DISTRITOS DE CARUMAS, CUCHUMBAYA Y SAN CRISTOBAL, PROVINCIA DE MARISCAL NIETO - MOQUEGUA</v>
          </cell>
          <cell r="G2044">
            <v>468528</v>
          </cell>
          <cell r="H2044">
            <v>0.051432422212</v>
          </cell>
          <cell r="I2044">
            <v>0</v>
          </cell>
          <cell r="J2044">
            <v>0</v>
          </cell>
          <cell r="K2044">
            <v>0</v>
          </cell>
          <cell r="L2044">
            <v>468528</v>
          </cell>
          <cell r="M2044">
            <v>0</v>
          </cell>
          <cell r="N2044">
            <v>0</v>
          </cell>
        </row>
        <row r="2045">
          <cell r="E2045">
            <v>188624</v>
          </cell>
          <cell r="F2045" t="str">
            <v>MEJORAMIENTO DEL CANAL DE RIEGO  Y CONSTRUCCION DEL RESERVORIO TILAYI, EN EL CENTRO POBLADO DE MUYLAQUE, DISTRITO DE SAN CRISTOBAL - MARISCAL NIETO - MOQUEGUA</v>
          </cell>
          <cell r="G2045">
            <v>828919.2</v>
          </cell>
          <cell r="H2045">
            <v>0.84476537237</v>
          </cell>
          <cell r="I2045">
            <v>0</v>
          </cell>
          <cell r="J2045">
            <v>0</v>
          </cell>
          <cell r="K2045">
            <v>0</v>
          </cell>
          <cell r="L2045">
            <v>828919.2</v>
          </cell>
          <cell r="M2045">
            <v>0</v>
          </cell>
          <cell r="N2045">
            <v>0</v>
          </cell>
        </row>
        <row r="2046">
          <cell r="E2046">
            <v>196358</v>
          </cell>
          <cell r="F2046" t="str">
            <v>MEJORAMIENTO DE LAS CAPACIDADES CULTURALES Y ARTÍSTICAS PARA LA CONSERVACIÓN DE LA IDENTIDAD LOCAL, DISTRITO DE SAN CRISTOBAL - MARISCAL NIETO - MOQUEGUA</v>
          </cell>
          <cell r="G2046">
            <v>517945.4199999999</v>
          </cell>
          <cell r="H2046">
            <v>0.7831368673515</v>
          </cell>
          <cell r="I2046">
            <v>0</v>
          </cell>
          <cell r="J2046">
            <v>0</v>
          </cell>
          <cell r="K2046">
            <v>0</v>
          </cell>
          <cell r="L2046">
            <v>517945.4199999999</v>
          </cell>
          <cell r="M2046">
            <v>0</v>
          </cell>
          <cell r="N2046">
            <v>0</v>
          </cell>
        </row>
        <row r="2047">
          <cell r="E2047">
            <v>197472</v>
          </cell>
          <cell r="F2047" t="str">
            <v>MEJORAMIENTO Y CONSTRUCCIÓN DE LA INFRAESTRUCTURA DE RIEGO DEL SECTOR QUEABAYA - SUNISPAYA DE LAS LOCALIDADES DE BELLAVISTA Y CALACOA, DISTRITO DE SAN CRISTOBAL - MARISCAL NIETO - MOQUEGUA</v>
          </cell>
          <cell r="G2047">
            <v>116661.8</v>
          </cell>
          <cell r="H2047">
            <v>0.8174926568285837</v>
          </cell>
          <cell r="I2047">
            <v>0</v>
          </cell>
          <cell r="J2047">
            <v>0</v>
          </cell>
          <cell r="K2047">
            <v>0</v>
          </cell>
          <cell r="L2047">
            <v>116661.8</v>
          </cell>
          <cell r="M2047">
            <v>0</v>
          </cell>
          <cell r="N2047">
            <v>0</v>
          </cell>
        </row>
        <row r="2048">
          <cell r="E2048">
            <v>198783</v>
          </cell>
          <cell r="F2048" t="str">
            <v>MEJORAMIENTO DE LAS CAPACIDADES PRODUCTIVAS EN EL CULTIVO DE LA TUNA, DISTRITO DE SAN CRISTOBAL - MARISCAL NIETO - MOQUEGUA</v>
          </cell>
          <cell r="G2048">
            <v>33565.77</v>
          </cell>
          <cell r="H2048">
            <v>0.866944422787</v>
          </cell>
          <cell r="I2048">
            <v>0</v>
          </cell>
          <cell r="J2048">
            <v>0</v>
          </cell>
          <cell r="K2048">
            <v>0</v>
          </cell>
          <cell r="L2048">
            <v>33565.77</v>
          </cell>
          <cell r="M2048">
            <v>0</v>
          </cell>
          <cell r="N2048">
            <v>0</v>
          </cell>
        </row>
        <row r="2049">
          <cell r="E2049">
            <v>79161</v>
          </cell>
          <cell r="F2049" t="str">
            <v>MEJORAMIENTO DEL SERVICIO DE EDUCACION, PRIMARIA Y SECUNDARIA EN LA INSTITUCION EDUCATIVA JOSE CARLOS MARIATEGUI, DISTRITO DE TORATA - MARISCAL NIETO - MOQUEGUA</v>
          </cell>
          <cell r="G2049">
            <v>2843635.84</v>
          </cell>
          <cell r="H2049">
            <v>0.88926338184564</v>
          </cell>
          <cell r="I2049">
            <v>0</v>
          </cell>
          <cell r="J2049">
            <v>0</v>
          </cell>
          <cell r="K2049">
            <v>0</v>
          </cell>
          <cell r="L2049">
            <v>2843635.84</v>
          </cell>
          <cell r="M2049">
            <v>0</v>
          </cell>
          <cell r="N2049">
            <v>0</v>
          </cell>
        </row>
        <row r="2050">
          <cell r="E2050">
            <v>193619</v>
          </cell>
          <cell r="F2050" t="str">
            <v>MEJORAMIENTO DEL NIVEL NUTRICIONAL DE LA POBLACION INFANTIL, DISTRITO DE TORATA - MARISCAL NIETO - MOQUEGUA</v>
          </cell>
          <cell r="G2050">
            <v>26684.1</v>
          </cell>
          <cell r="H2050">
            <v>0.81876383619788</v>
          </cell>
          <cell r="I2050">
            <v>0</v>
          </cell>
          <cell r="J2050">
            <v>0</v>
          </cell>
          <cell r="K2050">
            <v>0</v>
          </cell>
          <cell r="L2050">
            <v>26684.1</v>
          </cell>
          <cell r="M2050">
            <v>0</v>
          </cell>
          <cell r="N2050">
            <v>0</v>
          </cell>
        </row>
        <row r="2051">
          <cell r="E2051">
            <v>226544</v>
          </cell>
          <cell r="F2051" t="str">
            <v>RECUPERACION DEL SERVICIO DE AGUA, DEL SISTEMA DE RIEGO POR GRAVEDAD DE LA TOMA DIRECTA EL MIRADOR DEL BLOQUE DE RIEGO TUMILACA, DISTRITO DE TORATA - MARISCAL NIETO - MOQUEGUA</v>
          </cell>
          <cell r="G2051">
            <v>1387.5</v>
          </cell>
          <cell r="H2051">
            <v>0.8414473168187879</v>
          </cell>
          <cell r="I2051">
            <v>0</v>
          </cell>
          <cell r="J2051">
            <v>0</v>
          </cell>
          <cell r="K2051">
            <v>0</v>
          </cell>
          <cell r="L2051">
            <v>1387.5</v>
          </cell>
          <cell r="M2051">
            <v>0</v>
          </cell>
          <cell r="N2051">
            <v>0</v>
          </cell>
        </row>
        <row r="2052">
          <cell r="E2052">
            <v>248732</v>
          </cell>
          <cell r="F2052" t="str">
            <v>MEJORAMIENTO Y CULMINACION DEL PUENTE PEATONAL EN EL ANEXO PACHAS CAMPAYA, DISTRITO DE TORATA - MARISCAL NIETO - MOQUEGUA</v>
          </cell>
          <cell r="G2052">
            <v>46393.98</v>
          </cell>
          <cell r="H2052">
            <v>0.061667926316</v>
          </cell>
          <cell r="I2052">
            <v>0</v>
          </cell>
          <cell r="J2052">
            <v>0</v>
          </cell>
          <cell r="K2052">
            <v>0</v>
          </cell>
          <cell r="L2052">
            <v>46393.98</v>
          </cell>
          <cell r="M2052">
            <v>0</v>
          </cell>
          <cell r="N2052">
            <v>0</v>
          </cell>
        </row>
        <row r="2053">
          <cell r="E2053">
            <v>253635</v>
          </cell>
          <cell r="F2053" t="str">
            <v>MEJORAMIENTO DEL SERVICIO DE AGUA POTABLE Y ALCANTARILLADO EN EL ANEXO DE LA PASCANA, DISTRITO DE TORATA - MARISCAL NIETO - MOQUEGUA</v>
          </cell>
          <cell r="G2053">
            <v>354447.1300000001</v>
          </cell>
          <cell r="H2053">
            <v>0.818548996281</v>
          </cell>
          <cell r="I2053">
            <v>0</v>
          </cell>
          <cell r="J2053">
            <v>0</v>
          </cell>
          <cell r="K2053">
            <v>0</v>
          </cell>
          <cell r="L2053">
            <v>354447.1300000001</v>
          </cell>
          <cell r="M2053">
            <v>0</v>
          </cell>
          <cell r="N2053">
            <v>0</v>
          </cell>
        </row>
        <row r="2054">
          <cell r="E2054">
            <v>26122</v>
          </cell>
          <cell r="F2054" t="str">
            <v>INSTALACION DE UN LOCAL DE USOS MÚLTIPLES PARA EL SECTOR DE 12 QUEBRADAS TORATA, DISTRITO DE TORATA - MARISCAL NIETO - MOQUEGUA</v>
          </cell>
          <cell r="G2054">
            <v>25416.6</v>
          </cell>
          <cell r="H2054">
            <v>0.7722888623653714</v>
          </cell>
          <cell r="I2054">
            <v>0</v>
          </cell>
          <cell r="J2054">
            <v>0</v>
          </cell>
          <cell r="K2054">
            <v>0</v>
          </cell>
          <cell r="L2054">
            <v>25416.6</v>
          </cell>
          <cell r="M2054">
            <v>0</v>
          </cell>
          <cell r="N2054">
            <v>0</v>
          </cell>
        </row>
        <row r="2055">
          <cell r="E2055">
            <v>277716</v>
          </cell>
          <cell r="F2055" t="str">
            <v>MEJORAMIENTO DEL SERVICIO DE AGUA DEL SISTEMA DE RIEGO SECTOR MOLLESAJA CHICO, CENTRO POBLADO YACANGO, DISTRITO DE TORATA - MARISCAL NIETO - MOQUEGUA</v>
          </cell>
          <cell r="G2055">
            <v>424464.1299999999</v>
          </cell>
          <cell r="H2055">
            <v>0.8148773439491</v>
          </cell>
          <cell r="I2055">
            <v>0</v>
          </cell>
          <cell r="J2055">
            <v>0</v>
          </cell>
          <cell r="K2055">
            <v>0</v>
          </cell>
          <cell r="L2055">
            <v>424464.1299999999</v>
          </cell>
          <cell r="M2055">
            <v>0</v>
          </cell>
          <cell r="N2055">
            <v>0</v>
          </cell>
        </row>
        <row r="2056">
          <cell r="E2056">
            <v>33224</v>
          </cell>
          <cell r="F2056" t="str">
            <v>MEJORAMIENTO DEL SISTEMA DE CAPTACION EN EL SECTOR YARAL PARTE BAJA COMITE DE RIEGO CAMPAYA, DISTRITO DE TORATA - MARISCAL NIETO - MOQUEGUA</v>
          </cell>
          <cell r="G2056">
            <v>164716.34999999998</v>
          </cell>
          <cell r="H2056">
            <v>0.7536456794886</v>
          </cell>
          <cell r="I2056">
            <v>0</v>
          </cell>
          <cell r="J2056">
            <v>0</v>
          </cell>
          <cell r="K2056">
            <v>0</v>
          </cell>
          <cell r="L2056">
            <v>164716.34999999998</v>
          </cell>
          <cell r="M2056">
            <v>0</v>
          </cell>
          <cell r="N2056">
            <v>0</v>
          </cell>
        </row>
        <row r="2057">
          <cell r="E2057">
            <v>36262</v>
          </cell>
          <cell r="F2057" t="str">
            <v>INSTALACION DE LA RED PRIMARIA EN 1-22.9KV, Y REDES SECUNDARIAS EN 44-22V, PARA EL SUMINISTRO DE ENERGIA ELECTRICA A LA ASOCIACION IRRIGACION NUEVA CALACALA DE C.P. YACANGO, DISTRITO DE TORATA - MARISCAL NIETO - MOQUEGUA</v>
          </cell>
          <cell r="G2057">
            <v>117977.80000000005</v>
          </cell>
          <cell r="H2057">
            <v>0.8252222276178</v>
          </cell>
          <cell r="I2057">
            <v>0</v>
          </cell>
          <cell r="J2057">
            <v>0</v>
          </cell>
          <cell r="K2057">
            <v>0</v>
          </cell>
          <cell r="L2057">
            <v>117977.80000000005</v>
          </cell>
          <cell r="M2057">
            <v>0</v>
          </cell>
          <cell r="N2057">
            <v>0</v>
          </cell>
        </row>
        <row r="2058">
          <cell r="E2058">
            <v>249513</v>
          </cell>
          <cell r="F2058" t="str">
            <v>MEJORAMIENTO DEL SERVICIO EDUCATIVO EN LA I.E. N 43121 DANIEL ALCIDES CARRION, C.P. ANASCAPA, DISTRITO DE UBINAS - GENERAL SANCHEZ CERRO - MOQUEGUA</v>
          </cell>
          <cell r="G2058">
            <v>5199892</v>
          </cell>
          <cell r="H2058">
            <v>0</v>
          </cell>
          <cell r="I2058">
            <v>0</v>
          </cell>
          <cell r="J2058">
            <v>0</v>
          </cell>
          <cell r="K2058" t="str">
            <v>ELABORACIÓN DE EXPEDIENTE TÉCNICO - EXPEDIENTE TÉCNICO APROBADO
PIP remitido a DGPP según sectorista de educación</v>
          </cell>
          <cell r="L2058">
            <v>5199892</v>
          </cell>
          <cell r="M2058">
            <v>0</v>
          </cell>
          <cell r="N2058">
            <v>0</v>
          </cell>
        </row>
        <row r="2059">
          <cell r="E2059">
            <v>292494</v>
          </cell>
          <cell r="F2059" t="str">
            <v>INSTALACION DEL SERVICIO DE EDUCACIÓN INICIAL N 353 EN LA JUNTA VECINAL UNION PUEBLO LIBRE DEL CENTRO POBLADO DE CHEN CHEN, DEL DISTRITO DE MOQUEGUA, PROVINCIA DE MARISCAL NIETO - MOQUEGUA</v>
          </cell>
          <cell r="G2059">
            <v>4082649</v>
          </cell>
          <cell r="H2059">
            <v>0</v>
          </cell>
          <cell r="I2059">
            <v>0</v>
          </cell>
          <cell r="J2059">
            <v>0</v>
          </cell>
          <cell r="K2059" t="str">
            <v>ELABORACIÓN DE EXPEDIENTE TÉCNICO - EXPEDIENTE TÉCNICO APROBADO
PIP remitido a DGPP según sectorista de educación</v>
          </cell>
          <cell r="L2059">
            <v>4082649</v>
          </cell>
          <cell r="M2059">
            <v>0</v>
          </cell>
          <cell r="N2059">
            <v>0</v>
          </cell>
        </row>
        <row r="2060">
          <cell r="E2060">
            <v>302039</v>
          </cell>
          <cell r="F2060" t="str">
            <v>MEJORAMIENTO DE LOS SERVICIOS DE EDUCACIÓN INICIAL DE LA I.E.I N 351 EN LA ASOCIACION DE VIVIENDA FRANCISCO FAHLMAN DEL CENTRO POBLADO DE SAN FRANCISCO DEL DISTRITO DE MOQUEGUA, PROVINCIA DE MARISCAL NIETO - MOQUEGUA</v>
          </cell>
          <cell r="G2060">
            <v>3046597</v>
          </cell>
          <cell r="H2060">
            <v>0</v>
          </cell>
          <cell r="I2060">
            <v>0</v>
          </cell>
          <cell r="J2060">
            <v>0</v>
          </cell>
          <cell r="K2060" t="str">
            <v>ELABORACIÓN DE EXPEDIENTE TÉCNICO - EXPEDIENTE TÉCNICO APROBADO
PIP remitido a DGPP según sectorista de educación</v>
          </cell>
          <cell r="L2060">
            <v>3046597</v>
          </cell>
          <cell r="M2060">
            <v>0</v>
          </cell>
          <cell r="N2060">
            <v>0</v>
          </cell>
        </row>
        <row r="2061">
          <cell r="E2061">
            <v>314572</v>
          </cell>
          <cell r="F2061" t="str">
            <v>MEJORAMIENTO DEL CAMINO DE HERRADURA ALTERNO A PREDIOS RURALES DEL TRAMO 0+000 AL 0+950 Y DEL TRAMO 0+000 AL 1+000 EN LOS C.P. CALACALA Y YARABAMBA RESPECTIVAMENTE, DISTRITO DE CAIRANI - CANDARAVE - TACNA</v>
          </cell>
          <cell r="G2061">
            <v>83053.36000000002</v>
          </cell>
          <cell r="H2061">
            <v>0.5642524782170467</v>
          </cell>
          <cell r="I2061" t="str">
            <v>NO</v>
          </cell>
          <cell r="J2061" t="str">
            <v>SI</v>
          </cell>
          <cell r="K2061" t="str">
            <v>PARALIZADA</v>
          </cell>
          <cell r="L2061">
            <v>83053.36000000002</v>
          </cell>
          <cell r="M2061">
            <v>0</v>
          </cell>
          <cell r="N2061">
            <v>1</v>
          </cell>
        </row>
        <row r="2062">
          <cell r="E2062">
            <v>301383</v>
          </cell>
          <cell r="F2062" t="str">
            <v>MEJORAMIENTO DEL SERVICIO DE TRANSITABILIDAD VEHICULAR Y PEATONAL EN EL ENTORNO DE LA PLAZA ALTO CAMILACA, DISTRITO DE CAMILACA - CANDARAVE - TACNA</v>
          </cell>
          <cell r="G2062">
            <v>55268.55000000005</v>
          </cell>
          <cell r="H2062">
            <v>0.8886349902444753</v>
          </cell>
          <cell r="I2062" t="str">
            <v>NO</v>
          </cell>
          <cell r="J2062" t="str">
            <v>SI</v>
          </cell>
          <cell r="K2062" t="str">
            <v>PARALIZADA</v>
          </cell>
          <cell r="L2062">
            <v>55268.55000000005</v>
          </cell>
          <cell r="M2062">
            <v>0</v>
          </cell>
          <cell r="N2062">
            <v>1</v>
          </cell>
        </row>
        <row r="2063">
          <cell r="E2063">
            <v>317702</v>
          </cell>
          <cell r="F2063" t="str">
            <v>RECUPERACIÓN DE CAMINOS RURALES POR DESASTRES NATURALES, DISTRITO DE CAMILACA - CANDARAVE - TACNA</v>
          </cell>
          <cell r="G2063">
            <v>345711.70999999996</v>
          </cell>
          <cell r="H2063">
            <v>0.5557172713899017</v>
          </cell>
          <cell r="I2063" t="str">
            <v>NO</v>
          </cell>
          <cell r="J2063" t="str">
            <v>SI</v>
          </cell>
          <cell r="K2063" t="str">
            <v>PARALIZADA</v>
          </cell>
          <cell r="L2063">
            <v>345711.70999999996</v>
          </cell>
          <cell r="M2063">
            <v>0</v>
          </cell>
          <cell r="N2063">
            <v>1</v>
          </cell>
        </row>
        <row r="2064">
          <cell r="E2064">
            <v>317796</v>
          </cell>
          <cell r="F2064" t="str">
            <v>MEJORAMIENTO DEL ORNATO DEL INGRESO A CAMILACA, DISTRITO DE CAMILACA - CANDARAVE - TACNA</v>
          </cell>
          <cell r="G2064">
            <v>95181.57999999999</v>
          </cell>
          <cell r="H2064">
            <v>0.6956333739404584</v>
          </cell>
          <cell r="I2064" t="str">
            <v>NO</v>
          </cell>
          <cell r="J2064" t="str">
            <v>SI</v>
          </cell>
          <cell r="K2064" t="str">
            <v>PARALIZADA</v>
          </cell>
          <cell r="L2064">
            <v>95181.57999999999</v>
          </cell>
          <cell r="M2064">
            <v>0</v>
          </cell>
          <cell r="N2064">
            <v>1</v>
          </cell>
        </row>
        <row r="2065">
          <cell r="E2065">
            <v>156600</v>
          </cell>
          <cell r="F2065" t="str">
            <v>MEJORAMIENTO DEL RESERVORIO Y CANAL DE CONDUCCION DE LA SECCION DE RIEGO SAN JUANANI BAJO,EN EL DISTRITO DE CANDARAVE, PROVINCIA DE CANDARAVE - TACNA</v>
          </cell>
          <cell r="G2065">
            <v>70338.18999999994</v>
          </cell>
          <cell r="H2065">
            <v>0.8939238055628519</v>
          </cell>
          <cell r="I2065" t="str">
            <v>NO</v>
          </cell>
          <cell r="J2065" t="str">
            <v>SI</v>
          </cell>
          <cell r="K2065" t="str">
            <v>EN PLENA EJECUCIÓN</v>
          </cell>
          <cell r="L2065">
            <v>70338.18999999994</v>
          </cell>
          <cell r="M2065">
            <v>0</v>
          </cell>
          <cell r="N2065">
            <v>1</v>
          </cell>
        </row>
        <row r="2066">
          <cell r="E2066">
            <v>195112</v>
          </cell>
          <cell r="F2066" t="str">
            <v>REHABILITACION DE LA TROCHA CARROZABLE LA VICTORIA SECCION SIVICANI COMITÉ MULLINI EN EL CENTRO POBLADO TOTORA, PROVINCIA DE CANDARAVE - TACNA</v>
          </cell>
          <cell r="G2066">
            <v>209841.3</v>
          </cell>
          <cell r="H2066">
            <v>0.5745568745548856</v>
          </cell>
          <cell r="I2066" t="str">
            <v>NO</v>
          </cell>
          <cell r="J2066" t="str">
            <v>SI</v>
          </cell>
          <cell r="K2066" t="str">
            <v>PARALIZADA</v>
          </cell>
          <cell r="L2066">
            <v>209841.3</v>
          </cell>
          <cell r="M2066">
            <v>0</v>
          </cell>
          <cell r="N2066">
            <v>1</v>
          </cell>
        </row>
        <row r="2067">
          <cell r="E2067">
            <v>54484</v>
          </cell>
          <cell r="F2067" t="str">
            <v>FORTALECIMIENTO DE LA COMERCIALIZACION DEL OREGANO EN LOS C.P. DE BOROGUEÑA Y CAMBAYA, DISTRITO DE ILABAYA - JORGE BASADRE - TACNA</v>
          </cell>
          <cell r="G2067">
            <v>630356.19</v>
          </cell>
          <cell r="H2067">
            <v>0.5858778622819822</v>
          </cell>
          <cell r="I2067" t="str">
            <v>NO</v>
          </cell>
          <cell r="J2067" t="str">
            <v>SI</v>
          </cell>
          <cell r="K2067" t="str">
            <v>PARALIZADA</v>
          </cell>
          <cell r="L2067">
            <v>630356.19</v>
          </cell>
          <cell r="M2067">
            <v>0</v>
          </cell>
          <cell r="N2067">
            <v>1</v>
          </cell>
        </row>
        <row r="2068">
          <cell r="E2068">
            <v>159817</v>
          </cell>
          <cell r="F2068" t="str">
            <v>INSTALACION DE LOS SERVICIOS DE SALUD EN EL PRIMER NIVEL DE ATENCION EN LA COMUNIDAD CAMPESINA DE CORAGUAYA, DISTRITO DE ILABAYA - JORGE BASADRE - TACNA</v>
          </cell>
          <cell r="G2068">
            <v>21821.790000000008</v>
          </cell>
          <cell r="H2068">
            <v>0.8969881659402458</v>
          </cell>
          <cell r="I2068" t="str">
            <v>NO</v>
          </cell>
          <cell r="J2068" t="str">
            <v>SI</v>
          </cell>
          <cell r="K2068" t="str">
            <v>PARALIZADA</v>
          </cell>
          <cell r="L2068">
            <v>21821.790000000008</v>
          </cell>
          <cell r="M2068">
            <v>0</v>
          </cell>
          <cell r="N2068">
            <v>1</v>
          </cell>
        </row>
        <row r="2069">
          <cell r="E2069">
            <v>280916</v>
          </cell>
          <cell r="F2069" t="str">
            <v>MEJORAMIENTO DE LA COMPETITIVIDAD DE LA CALIDAD DE BULBO COMERCIAL DE LA CEBOLLA DE ILABAYA EN EL, DISTRITO DE ILABAYA - JORGE BASADRE - TACNA</v>
          </cell>
          <cell r="G2069">
            <v>54369.99999999988</v>
          </cell>
          <cell r="H2069">
            <v>0.7088986851199685</v>
          </cell>
          <cell r="I2069" t="str">
            <v>NO</v>
          </cell>
          <cell r="J2069" t="str">
            <v>SI</v>
          </cell>
          <cell r="K2069" t="str">
            <v>EN PLENA EJECUCIÓN</v>
          </cell>
          <cell r="L2069">
            <v>54369.99999999988</v>
          </cell>
          <cell r="M2069">
            <v>0</v>
          </cell>
          <cell r="N2069">
            <v>1</v>
          </cell>
        </row>
        <row r="2070">
          <cell r="E2070">
            <v>317286</v>
          </cell>
          <cell r="F2070" t="str">
            <v>MEJORAMIENTO DEL PROCESO DE ENSEÑANZA Y ACCESIBILIDAD EN LAS INSTITUCIONES EDUCATIVAS, DISTRITO DE ILABAYA - JORGE BASADRE - TACNA</v>
          </cell>
          <cell r="G2070">
            <v>145902.96000000008</v>
          </cell>
          <cell r="H2070">
            <v>0.7816634791345228</v>
          </cell>
          <cell r="I2070" t="str">
            <v>NO</v>
          </cell>
          <cell r="J2070" t="str">
            <v>SI</v>
          </cell>
          <cell r="K2070" t="str">
            <v>EN PLENA EJECUCIÓN</v>
          </cell>
          <cell r="L2070">
            <v>145902.96000000008</v>
          </cell>
          <cell r="M2070">
            <v>0</v>
          </cell>
          <cell r="N2070">
            <v>1</v>
          </cell>
        </row>
        <row r="2071">
          <cell r="E2071">
            <v>176506</v>
          </cell>
          <cell r="F2071" t="str">
            <v>MEJORAMIENTO DE LAS CAPACIDADES TECNICAS Y OPERATIVAS DE LA UNIDAD FORMULADORA Y DE LOS ORGANOS SUPERVISORES DE EJECUCION DE PROYECTOS  DE LA  MUNICIPALIDAD DISTRITAL DE ITE , DISTRITO DE ITE - JORGE BASADRE - TACNA</v>
          </cell>
          <cell r="G2071">
            <v>312190.22</v>
          </cell>
          <cell r="H2071">
            <v>0.7831762607266436</v>
          </cell>
          <cell r="I2071" t="str">
            <v>NO</v>
          </cell>
          <cell r="J2071" t="str">
            <v>SI</v>
          </cell>
          <cell r="K2071" t="str">
            <v>PARALIZADA</v>
          </cell>
          <cell r="L2071">
            <v>312190.22</v>
          </cell>
          <cell r="M2071">
            <v>0</v>
          </cell>
          <cell r="N2071">
            <v>1</v>
          </cell>
        </row>
        <row r="2072">
          <cell r="E2072">
            <v>182408</v>
          </cell>
          <cell r="F2072" t="str">
            <v>MEJORAMIENTO DE LA GESTIÓN INTEGRAL DE SERVICIOS PÚBLICOS CULTURALES  EN EL, DISTRITO DE ITE - JORGE BASADRE - TACNA</v>
          </cell>
          <cell r="G2072">
            <v>315681.06000000006</v>
          </cell>
          <cell r="H2072">
            <v>0.8563659988084169</v>
          </cell>
          <cell r="I2072" t="str">
            <v>NO</v>
          </cell>
          <cell r="J2072" t="str">
            <v>SI</v>
          </cell>
          <cell r="K2072" t="str">
            <v>PARALIZADA</v>
          </cell>
          <cell r="L2072">
            <v>315681.06000000006</v>
          </cell>
          <cell r="M2072">
            <v>0</v>
          </cell>
          <cell r="N2072">
            <v>1</v>
          </cell>
        </row>
        <row r="2073">
          <cell r="E2073">
            <v>183682</v>
          </cell>
          <cell r="F2073" t="str">
            <v>MEJORAMIENTO DEL NIVEL NUTRICIONAL DE LA POBLACION DE ITE, DISTRITO DE ITE - JORGE BASADRE - TACNA</v>
          </cell>
          <cell r="G2073">
            <v>324358.40000000014</v>
          </cell>
          <cell r="H2073">
            <v>0.8254777392895957</v>
          </cell>
          <cell r="I2073" t="str">
            <v>NO</v>
          </cell>
          <cell r="J2073" t="str">
            <v>SI</v>
          </cell>
          <cell r="K2073" t="str">
            <v>PARALIZADA</v>
          </cell>
          <cell r="L2073">
            <v>324358.40000000014</v>
          </cell>
          <cell r="M2073">
            <v>0</v>
          </cell>
          <cell r="N2073">
            <v>1</v>
          </cell>
        </row>
        <row r="2074">
          <cell r="E2074">
            <v>188619</v>
          </cell>
          <cell r="F2074" t="str">
            <v>MEJORAMIENTO DE LAS CAPACIDADES SOCIO PRODUCTIVAS DE LAS JUNTAS VECINALES  DEL, DISTRITO DE ITE - JORGE BASADRE - TACNA</v>
          </cell>
          <cell r="G2074">
            <v>251464.77000000002</v>
          </cell>
          <cell r="H2074">
            <v>0.8372216411619601</v>
          </cell>
          <cell r="I2074" t="str">
            <v>NO</v>
          </cell>
          <cell r="J2074" t="str">
            <v>NO</v>
          </cell>
          <cell r="K2074" t="str">
            <v>PARALIZADA</v>
          </cell>
          <cell r="L2074">
            <v>251464.77000000002</v>
          </cell>
          <cell r="M2074">
            <v>0</v>
          </cell>
          <cell r="N2074">
            <v>0</v>
          </cell>
        </row>
        <row r="2075">
          <cell r="E2075">
            <v>191764</v>
          </cell>
          <cell r="F2075" t="str">
            <v>CREACION DEL SERVICIO DE ATENCION DE INCENDIOS Y EMERGENCIAS MENORES DE LA COMPAÑIA DE BOMBEROS EN EL, DISTRITO DE ITE - JORGE BASADRE - TACNA</v>
          </cell>
          <cell r="G2075">
            <v>2394248.2200000007</v>
          </cell>
          <cell r="H2075">
            <v>0.575871967980314</v>
          </cell>
          <cell r="I2075" t="str">
            <v>NO</v>
          </cell>
          <cell r="J2075" t="str">
            <v>SI</v>
          </cell>
          <cell r="K2075" t="str">
            <v>PARALIZADA</v>
          </cell>
          <cell r="L2075">
            <v>2394248.2200000007</v>
          </cell>
          <cell r="M2075">
            <v>0</v>
          </cell>
          <cell r="N2075">
            <v>1</v>
          </cell>
        </row>
        <row r="2076">
          <cell r="E2076">
            <v>192064</v>
          </cell>
          <cell r="F2076" t="str">
            <v>MEJORAMIENTO DE CAPACIDADES PRODUCTIVAS Y DE GESTION INSTITUCIONAL DE LOS AGRICULTORES  EN EL, DISTRITO DE ITE - JORGE BASADRE - TACNA</v>
          </cell>
          <cell r="G2076">
            <v>1041457.7999999998</v>
          </cell>
          <cell r="H2076">
            <v>0.873305364122997</v>
          </cell>
          <cell r="I2076" t="str">
            <v>NO</v>
          </cell>
          <cell r="J2076" t="str">
            <v>SI</v>
          </cell>
          <cell r="K2076" t="str">
            <v>PARALIZADA</v>
          </cell>
          <cell r="L2076">
            <v>1041457.7999999998</v>
          </cell>
          <cell r="M2076">
            <v>0</v>
          </cell>
          <cell r="N2076">
            <v>1</v>
          </cell>
        </row>
        <row r="2077">
          <cell r="E2077">
            <v>195105</v>
          </cell>
          <cell r="F2077" t="str">
            <v>CREACION DE LAS CAPACIDADES OPERATIVAS PARA LA GESTION DE RIESGO DE DESASTRE DEL, DISTRITO DE ITE - JORGE BASADRE - TACNA</v>
          </cell>
          <cell r="G2077">
            <v>613267.2699999998</v>
          </cell>
          <cell r="H2077">
            <v>0.7527174039598077</v>
          </cell>
          <cell r="I2077" t="str">
            <v>NO</v>
          </cell>
          <cell r="J2077" t="str">
            <v>SI</v>
          </cell>
          <cell r="K2077" t="str">
            <v>PARALIZADA</v>
          </cell>
          <cell r="L2077">
            <v>613267.2699999998</v>
          </cell>
          <cell r="M2077">
            <v>0</v>
          </cell>
          <cell r="N2077">
            <v>1</v>
          </cell>
        </row>
        <row r="2078">
          <cell r="E2078">
            <v>214672</v>
          </cell>
          <cell r="F2078" t="str">
            <v>MEJORAMIENTO DE CAPACIDADES PRODUCTIVAS PARA EL DESARROLLO DE LOS CULTIVOS DE GRANADO Y QUINUA EN EL, DISTRITO DE ITE - JORGE BASADRE - TACNA</v>
          </cell>
          <cell r="G2078">
            <v>362060.06000000006</v>
          </cell>
          <cell r="H2078">
            <v>0.7744225296218197</v>
          </cell>
          <cell r="I2078" t="str">
            <v>NO</v>
          </cell>
          <cell r="J2078" t="str">
            <v>SI</v>
          </cell>
          <cell r="K2078" t="str">
            <v>PARALIZADA</v>
          </cell>
          <cell r="L2078">
            <v>362060.06000000006</v>
          </cell>
          <cell r="M2078">
            <v>0</v>
          </cell>
          <cell r="N2078">
            <v>1</v>
          </cell>
        </row>
        <row r="2079">
          <cell r="E2079">
            <v>227033</v>
          </cell>
          <cell r="F2079" t="str">
            <v>MEJORAMIENTO DE CAPACIDADES DE LA OFICINA DE IMAGEN INSTITUCIONAL DE LA MUNICIPALIDAD DISTRITAL DE ITE, DISTRITO DE ITE - JORGE BASADRE - TACNA</v>
          </cell>
          <cell r="G2079">
            <v>288460.6200000001</v>
          </cell>
          <cell r="H2079">
            <v>0.7871857878244061</v>
          </cell>
          <cell r="I2079" t="str">
            <v>NO</v>
          </cell>
          <cell r="J2079" t="str">
            <v>SI</v>
          </cell>
          <cell r="K2079" t="str">
            <v>PARALIZADA</v>
          </cell>
          <cell r="L2079">
            <v>288460.6200000001</v>
          </cell>
          <cell r="M2079">
            <v>0</v>
          </cell>
          <cell r="N2079">
            <v>1</v>
          </cell>
        </row>
        <row r="2080">
          <cell r="E2080">
            <v>242276</v>
          </cell>
          <cell r="F2080" t="str">
            <v>INSTALACION DEL SERVICIO DE LA PLANTA DE TRATAMIENTO DE AGUAS RESIDUALES EN EL ASENTAMIENTO HUMANO PAMPA BAJA, DISTRITO DE ITE - JORGE BASADRE - TACNA</v>
          </cell>
          <cell r="G2080">
            <v>233901.7000000002</v>
          </cell>
          <cell r="H2080">
            <v>0.893050964448099</v>
          </cell>
          <cell r="I2080" t="str">
            <v>NO</v>
          </cell>
          <cell r="J2080" t="str">
            <v>SI</v>
          </cell>
          <cell r="K2080" t="str">
            <v>PARALIZADA</v>
          </cell>
          <cell r="L2080">
            <v>233901.7000000002</v>
          </cell>
          <cell r="M2080">
            <v>0</v>
          </cell>
          <cell r="N2080">
            <v>1</v>
          </cell>
        </row>
        <row r="2081">
          <cell r="E2081">
            <v>249869</v>
          </cell>
          <cell r="F2081" t="str">
            <v>MEJORAMIENTO DE CAPACIDADES EN BUENAS PRÁCTICAS PECUARIAS, PARA EL TRATAMIENTO  DEL GANADO OVINO (RUMIANTE MENOR) EN EL, DISTRITO DE ITE - JORGE BASADRE - TACNA</v>
          </cell>
          <cell r="G2081">
            <v>166807.08000000007</v>
          </cell>
          <cell r="H2081">
            <v>0.889649492975496</v>
          </cell>
          <cell r="I2081" t="str">
            <v>NO</v>
          </cell>
          <cell r="J2081" t="str">
            <v>SI</v>
          </cell>
          <cell r="K2081" t="str">
            <v>EN PLENA EJECUCIÓN</v>
          </cell>
          <cell r="L2081">
            <v>166807.08000000007</v>
          </cell>
          <cell r="M2081">
            <v>0</v>
          </cell>
          <cell r="N2081">
            <v>1</v>
          </cell>
        </row>
        <row r="2082">
          <cell r="E2082">
            <v>278451</v>
          </cell>
          <cell r="F2082" t="str">
            <v>MEJORAMIENTO Y AMPLIACION DE LOS SERVICIOS RECREACIONALES  EN LAS PLAYAS DE MECA-ARENA BLANCA Y PUNTA PICATA, DISTRITO DE ITE - JORGE BASADRE - TACNA</v>
          </cell>
          <cell r="G2082">
            <v>970246.8899999997</v>
          </cell>
          <cell r="H2082">
            <v>0.8297756033844358</v>
          </cell>
          <cell r="I2082" t="str">
            <v>NO</v>
          </cell>
          <cell r="J2082" t="str">
            <v>SI</v>
          </cell>
          <cell r="K2082" t="str">
            <v>PARALIZADA</v>
          </cell>
          <cell r="L2082">
            <v>970246.8899999997</v>
          </cell>
          <cell r="M2082">
            <v>0</v>
          </cell>
          <cell r="N2082">
            <v>1</v>
          </cell>
        </row>
        <row r="2083">
          <cell r="E2083">
            <v>280591</v>
          </cell>
          <cell r="F2083" t="str">
            <v>MEJORAMIENTO DE LA  VIA RURAL  LATERAL C SECTOR PAMPA BAJA, DISTRITO DE ITE - JORGE BASADRE - TACNA</v>
          </cell>
          <cell r="G2083">
            <v>373832.76</v>
          </cell>
          <cell r="H2083">
            <v>0.8367892381077249</v>
          </cell>
          <cell r="I2083" t="str">
            <v>NO</v>
          </cell>
          <cell r="J2083" t="str">
            <v>SI</v>
          </cell>
          <cell r="K2083" t="str">
            <v>PARALIZADA</v>
          </cell>
          <cell r="L2083">
            <v>373832.76</v>
          </cell>
          <cell r="M2083">
            <v>0</v>
          </cell>
          <cell r="N2083">
            <v>1</v>
          </cell>
        </row>
        <row r="2084">
          <cell r="E2084">
            <v>134373</v>
          </cell>
          <cell r="F2084" t="str">
            <v>RECUPERACION DEL SERVICIO DE LA COBERTURA VEGETAL DEL VALLE DE CINTO, DISTRITO LOCUMBA, PROVINCIA DE JORGE BASADRE - TACNA</v>
          </cell>
          <cell r="G2084">
            <v>98230.49999999977</v>
          </cell>
          <cell r="H2084">
            <v>0.6255879539650616</v>
          </cell>
          <cell r="I2084" t="str">
            <v>NO</v>
          </cell>
          <cell r="J2084" t="str">
            <v>SI</v>
          </cell>
          <cell r="K2084" t="str">
            <v>PARALIZADA</v>
          </cell>
          <cell r="L2084">
            <v>98230.49999999977</v>
          </cell>
          <cell r="M2084">
            <v>0</v>
          </cell>
          <cell r="N2084">
            <v>1</v>
          </cell>
        </row>
        <row r="2085">
          <cell r="E2085">
            <v>183447</v>
          </cell>
          <cell r="F2085" t="str">
            <v>MEJORAMIENTO Y AMPLIACION DEL SERVICIO DE AGUA POTABLE E INSTALACION DE ALCANTARILLADO EN EL ANEXO DE CINTO, DISTRITO DE LOCUMBA, PROVINCIA DE JORGE BASADRE - TACNA</v>
          </cell>
          <cell r="G2085">
            <v>486086.4600000002</v>
          </cell>
          <cell r="H2085">
            <v>0.7077108067051071</v>
          </cell>
          <cell r="I2085" t="str">
            <v>NO</v>
          </cell>
          <cell r="J2085" t="str">
            <v>SI</v>
          </cell>
          <cell r="K2085" t="str">
            <v>EN PLENA EJECUCIÓN</v>
          </cell>
          <cell r="L2085">
            <v>486086.4600000002</v>
          </cell>
          <cell r="M2085">
            <v>0</v>
          </cell>
          <cell r="N2085">
            <v>1</v>
          </cell>
        </row>
        <row r="2086">
          <cell r="E2086">
            <v>215849</v>
          </cell>
          <cell r="F2086" t="str">
            <v>MEJORAMIENTO DEL SERVICIO DE NUTRICION DE LA POBLACION DEL DISTRITO DE LOCUMBA, PROVINCIA DE JORGE BASADRE - TACNA</v>
          </cell>
          <cell r="G2086">
            <v>82287.29999999981</v>
          </cell>
          <cell r="H2086">
            <v>0.8422317839849149</v>
          </cell>
          <cell r="I2086" t="str">
            <v>NO</v>
          </cell>
          <cell r="J2086" t="str">
            <v>SI</v>
          </cell>
          <cell r="K2086" t="str">
            <v>EN PLENA EJECUCIÓN</v>
          </cell>
          <cell r="L2086">
            <v>82287.29999999981</v>
          </cell>
          <cell r="M2086">
            <v>0</v>
          </cell>
          <cell r="N2086">
            <v>1</v>
          </cell>
        </row>
        <row r="2087">
          <cell r="E2087">
            <v>251245</v>
          </cell>
          <cell r="F2087" t="str">
            <v>MEJORAMIENTO DEL SERVICIO LOGISTICO DE LA MUNICIPALIDAD PROVINCIAL DE JORGE BASADRE, DISTRITO DE LOCUMBA, PROVINCIA DE JORGE BASADRE - TACNA</v>
          </cell>
          <cell r="G2087">
            <v>852734.44</v>
          </cell>
          <cell r="H2087">
            <v>0.7456985295607645</v>
          </cell>
          <cell r="I2087" t="str">
            <v>NO</v>
          </cell>
          <cell r="J2087" t="str">
            <v>SI</v>
          </cell>
          <cell r="K2087" t="str">
            <v>PARALIZADA</v>
          </cell>
          <cell r="L2087">
            <v>852734.44</v>
          </cell>
          <cell r="M2087">
            <v>0</v>
          </cell>
          <cell r="N2087">
            <v>1</v>
          </cell>
        </row>
        <row r="2088">
          <cell r="E2088">
            <v>327801</v>
          </cell>
          <cell r="F2088" t="str">
            <v>CREACION DEL SERVICIO DE ESTACIONAMIENTO PARA EL ORDENAMIENTO VEHICULAR EN LA CIUDAD DE LOCUMBA, PROVINCIA DE JORGE BASADRE - TACNA</v>
          </cell>
          <cell r="G2088">
            <v>149954.57000000007</v>
          </cell>
          <cell r="H2088">
            <v>0.8479868527587441</v>
          </cell>
          <cell r="I2088" t="str">
            <v>NO</v>
          </cell>
          <cell r="J2088" t="str">
            <v>SI</v>
          </cell>
          <cell r="K2088" t="str">
            <v>PARALIZADA</v>
          </cell>
          <cell r="L2088">
            <v>149954.57000000007</v>
          </cell>
          <cell r="M2088">
            <v>0</v>
          </cell>
          <cell r="N2088">
            <v>1</v>
          </cell>
        </row>
        <row r="2089">
          <cell r="E2089">
            <v>314037</v>
          </cell>
          <cell r="F2089" t="str">
            <v>MEJORAMIENTO DE AREAS VERDES DE LA INFRAESTRUCTURA URBANA DEL PUEBLO TRADICIONAL DE CALANA, DISTRITO DE CALANA - TACNA - TACNA</v>
          </cell>
          <cell r="G2089">
            <v>35265.129999999976</v>
          </cell>
          <cell r="H2089">
            <v>0.8291313231291864</v>
          </cell>
          <cell r="I2089" t="str">
            <v>NO</v>
          </cell>
          <cell r="J2089" t="str">
            <v>SI</v>
          </cell>
          <cell r="K2089" t="str">
            <v>PARALIZADA</v>
          </cell>
          <cell r="L2089">
            <v>35265.129999999976</v>
          </cell>
          <cell r="M2089">
            <v>0</v>
          </cell>
          <cell r="N2089">
            <v>1</v>
          </cell>
        </row>
        <row r="2090">
          <cell r="E2090">
            <v>104916</v>
          </cell>
          <cell r="F2090" t="str">
            <v>RECONSTRUCCION DEL  ÁREA DE RECREACIÓN PASIVA EN EL COMITÉ 04  DE LA ASOCIACIÓN DE VIVIENDA VILLA EL TRIUNFO, DISTRITO DE CIUDAD NUEVA - TACNA - TACNA</v>
          </cell>
          <cell r="G2090">
            <v>190115.93000000017</v>
          </cell>
          <cell r="H2090">
            <v>0.8784646149330154</v>
          </cell>
          <cell r="I2090" t="str">
            <v>NO</v>
          </cell>
          <cell r="J2090" t="str">
            <v>SI</v>
          </cell>
          <cell r="K2090" t="str">
            <v>PARALIZADA</v>
          </cell>
          <cell r="L2090">
            <v>190115.93000000017</v>
          </cell>
          <cell r="M2090">
            <v>0</v>
          </cell>
          <cell r="N2090">
            <v>1</v>
          </cell>
        </row>
        <row r="2091">
          <cell r="E2091">
            <v>189348</v>
          </cell>
          <cell r="F2091" t="str">
            <v>MEJORAMIENTO Y CONSTRUCCION DE LA VIA DE ACCESO  A LA ZONA DE PRODUCCION PECUARIA EN PAMPAS INTIORKO, DISTRITO DE CIUDAD NUEVA - TACNA - TACNA</v>
          </cell>
          <cell r="G2091">
            <v>301330.20999999996</v>
          </cell>
          <cell r="H2091">
            <v>0.8991317939152416</v>
          </cell>
          <cell r="I2091" t="str">
            <v>NO</v>
          </cell>
          <cell r="J2091" t="str">
            <v>SI</v>
          </cell>
          <cell r="K2091" t="str">
            <v>PARALIZADA</v>
          </cell>
          <cell r="L2091">
            <v>301330.20999999996</v>
          </cell>
          <cell r="M2091">
            <v>0</v>
          </cell>
          <cell r="N2091">
            <v>1</v>
          </cell>
        </row>
        <row r="2092">
          <cell r="E2092">
            <v>224936</v>
          </cell>
          <cell r="F2092" t="str">
            <v>MEJORAMIENTO DE LA ZONA DEPORTIVA Y RECREATIVA EN EL COMITE 11, DISTRITO DE CIUDAD NUEVA - TACNA - TACNA</v>
          </cell>
          <cell r="G2092">
            <v>339229.7000000002</v>
          </cell>
          <cell r="H2092">
            <v>0.7573886548432358</v>
          </cell>
          <cell r="I2092" t="str">
            <v>NO</v>
          </cell>
          <cell r="J2092" t="str">
            <v>SI</v>
          </cell>
          <cell r="K2092" t="str">
            <v>PARALIZADA</v>
          </cell>
          <cell r="L2092">
            <v>339229.7000000002</v>
          </cell>
          <cell r="M2092">
            <v>0</v>
          </cell>
          <cell r="N2092">
            <v>1</v>
          </cell>
        </row>
        <row r="2093">
          <cell r="E2093">
            <v>285546</v>
          </cell>
          <cell r="F2093" t="str">
            <v>MEJORAMIENTO DE LA CAPACIDAD OPERATIVA DE LA POLICIA MUNICIPAL, DISTRITO DE CIUDAD NUEVA - TACNA - TACNA</v>
          </cell>
          <cell r="G2093">
            <v>54801.74000000005</v>
          </cell>
          <cell r="H2093">
            <v>0.8978317928826852</v>
          </cell>
          <cell r="I2093">
            <v>0</v>
          </cell>
          <cell r="J2093">
            <v>0</v>
          </cell>
          <cell r="K2093">
            <v>0</v>
          </cell>
          <cell r="L2093">
            <v>54801.74000000005</v>
          </cell>
          <cell r="M2093">
            <v>0</v>
          </cell>
          <cell r="N2093">
            <v>0</v>
          </cell>
        </row>
        <row r="2094">
          <cell r="E2094">
            <v>127675</v>
          </cell>
          <cell r="F2094" t="str">
            <v>FORTALECIMIENTO Y DESARROLLO DE CAPACIDADES EN LA PRODUCCION EN LAS JUNTAS VECINALES, DISTRITO DE CORONEL GREGORIO ALBARRACIN LANCHIPA - TACNA - TACNA</v>
          </cell>
          <cell r="G2094">
            <v>196831.3700000001</v>
          </cell>
          <cell r="H2094">
            <v>0.8330229027053121</v>
          </cell>
          <cell r="I2094" t="str">
            <v>NO</v>
          </cell>
          <cell r="J2094" t="str">
            <v>SI</v>
          </cell>
          <cell r="K2094" t="str">
            <v>PARALIZADA</v>
          </cell>
          <cell r="L2094">
            <v>196831.3700000001</v>
          </cell>
          <cell r="M2094">
            <v>0</v>
          </cell>
          <cell r="N2094">
            <v>1</v>
          </cell>
        </row>
        <row r="2095">
          <cell r="E2095">
            <v>127994</v>
          </cell>
          <cell r="F2095" t="str">
            <v>ACONDICIONAMIENTO DE LOS SERVICIOS DEL PUESTO DE SALUD VIÑANI  DE LA MICRORED CONO SUR, DISTRITO CORONEL GREGORIO ALBARRACIN LANCHIPA - TACNA - TACNA</v>
          </cell>
          <cell r="G2095">
            <v>99527.65000000002</v>
          </cell>
          <cell r="H2095">
            <v>0.8799462631948842</v>
          </cell>
          <cell r="I2095" t="str">
            <v>NO</v>
          </cell>
          <cell r="J2095" t="str">
            <v>SI</v>
          </cell>
          <cell r="K2095" t="str">
            <v>PARALIZADA</v>
          </cell>
          <cell r="L2095">
            <v>99527.65000000002</v>
          </cell>
          <cell r="M2095">
            <v>0</v>
          </cell>
          <cell r="N2095">
            <v>1</v>
          </cell>
        </row>
        <row r="2096">
          <cell r="E2096">
            <v>146088</v>
          </cell>
          <cell r="F2096" t="str">
            <v>FORTALECIMIENTO DE LA UNIDAD DE IMAGEN INSTITUCIONAL DE LA MUNICIPALIDAD CGAL, DISTRITO DE CORONEL GREGORIO ALBARRACIN LANCHIPA - TACNA - TACNA</v>
          </cell>
          <cell r="G2096">
            <v>56122.59999999998</v>
          </cell>
          <cell r="H2096">
            <v>0.8576172028607164</v>
          </cell>
          <cell r="I2096" t="str">
            <v>NO</v>
          </cell>
          <cell r="J2096" t="str">
            <v>SI</v>
          </cell>
          <cell r="K2096" t="str">
            <v>PARALIZADA</v>
          </cell>
          <cell r="L2096">
            <v>56122.59999999998</v>
          </cell>
          <cell r="M2096">
            <v>0</v>
          </cell>
          <cell r="N2096">
            <v>1</v>
          </cell>
        </row>
        <row r="2097">
          <cell r="E2097">
            <v>214437</v>
          </cell>
          <cell r="F2097" t="str">
            <v>MEJORAMIENTO DE LA GESTION INTEGRAL  DE LOS RESIDUOS SOLIDOS, DISTRITO DE CORONEL GREGORIO ALBARRACIN LANCHIPA - TACNA - TACNA</v>
          </cell>
          <cell r="G2097">
            <v>1511509.5499999998</v>
          </cell>
          <cell r="H2097">
            <v>0.6493940103124876</v>
          </cell>
          <cell r="I2097" t="str">
            <v>NO</v>
          </cell>
          <cell r="J2097" t="str">
            <v>SI</v>
          </cell>
          <cell r="K2097" t="str">
            <v>PARALIZADA</v>
          </cell>
          <cell r="L2097">
            <v>1511509.5499999998</v>
          </cell>
          <cell r="M2097">
            <v>0</v>
          </cell>
          <cell r="N2097">
            <v>1</v>
          </cell>
        </row>
        <row r="2098">
          <cell r="E2098">
            <v>224202</v>
          </cell>
          <cell r="F2098" t="str">
            <v>MEJORAMIENTO DE LA INFRAESTRUCTURA VIAL DE LA AVENIDA LOS MOLLES, DISTRITO DE CORONEL GREGORIO ALBARRACIN LANCHIPA - TACNA - TACNA</v>
          </cell>
          <cell r="G2098">
            <v>921911.34</v>
          </cell>
          <cell r="H2098">
            <v>0.5117499330749741</v>
          </cell>
          <cell r="I2098" t="str">
            <v>NO</v>
          </cell>
          <cell r="J2098" t="str">
            <v>SI</v>
          </cell>
          <cell r="K2098" t="str">
            <v>EN PLENA EJECUCIÓN</v>
          </cell>
          <cell r="L2098">
            <v>921911.34</v>
          </cell>
          <cell r="M2098">
            <v>0</v>
          </cell>
          <cell r="N2098">
            <v>1</v>
          </cell>
        </row>
        <row r="2099">
          <cell r="E2099">
            <v>252195</v>
          </cell>
          <cell r="F2099" t="str">
            <v>MEJORAMIENTO DE LOS SERVICIOS EDUCATIVOS EN LA I.E.I. 396 ALFONSO UGARTE, DISTRITO DE CORONEL GREGORIO ALBARRACIN LANCHIPA - TACNA - TACNA</v>
          </cell>
          <cell r="G2099">
            <v>690410.2499999999</v>
          </cell>
          <cell r="H2099">
            <v>0.5287646741143495</v>
          </cell>
          <cell r="I2099" t="str">
            <v>NO</v>
          </cell>
          <cell r="J2099" t="str">
            <v>SI</v>
          </cell>
          <cell r="K2099" t="str">
            <v>EN PLENA EJECUCIÓN</v>
          </cell>
          <cell r="L2099">
            <v>690410.2499999999</v>
          </cell>
          <cell r="M2099">
            <v>0</v>
          </cell>
          <cell r="N2099">
            <v>1</v>
          </cell>
        </row>
        <row r="2100">
          <cell r="E2100">
            <v>257144</v>
          </cell>
          <cell r="F2100" t="str">
            <v>INSTALACION EL SERVICIO DE ENERGÍA ELÉCTRICA MEDIANTE RED PRIMARIA EN 10 KV, Y RED SECUNDARIA EN 380/220V Y A.P. EN LA ASOC. DE VIV.-TALLER EL TRIUNFO – SECTOR VIÑANI, DISTRITO DE CORONEL GREGORIO ALBARRACIN LANCHIPA - TACNA - TACNA</v>
          </cell>
          <cell r="G2100">
            <v>85701</v>
          </cell>
          <cell r="H2100">
            <v>0.8803674917011673</v>
          </cell>
          <cell r="I2100" t="str">
            <v>NO</v>
          </cell>
          <cell r="J2100" t="str">
            <v>SI</v>
          </cell>
          <cell r="K2100" t="str">
            <v>PARALIZADA</v>
          </cell>
          <cell r="L2100">
            <v>85701</v>
          </cell>
          <cell r="M2100">
            <v>0</v>
          </cell>
          <cell r="N2100">
            <v>1</v>
          </cell>
        </row>
        <row r="2101">
          <cell r="E2101">
            <v>296564</v>
          </cell>
          <cell r="F2101" t="str">
            <v>CONSTRUCCION DE LA INFRAESTRUCTURA VIAL EN LA ASOCIACION DE VIVIENDA VILLA EL SALVADOR PROMUVI LOS PRECURSORES I ETAPA, DISTRITO DE CORONEL GREGORIO ALBARRACIN LANCHIPA - TACNA - TACNA</v>
          </cell>
          <cell r="G2101">
            <v>600530.7000000001</v>
          </cell>
          <cell r="H2101">
            <v>0.6228190864185579</v>
          </cell>
          <cell r="I2101" t="str">
            <v>NO</v>
          </cell>
          <cell r="J2101" t="str">
            <v>SI</v>
          </cell>
          <cell r="K2101" t="str">
            <v>EN PLENA EJECUCIÓN</v>
          </cell>
          <cell r="L2101">
            <v>600530.7000000001</v>
          </cell>
          <cell r="M2101">
            <v>0</v>
          </cell>
          <cell r="N2101">
            <v>1</v>
          </cell>
        </row>
        <row r="2102">
          <cell r="E2102">
            <v>134762</v>
          </cell>
          <cell r="F2102" t="str">
            <v>CONSTRUCCION DE LA CARRETERA A NIVEL DE TROCHA CARROZABLE TOQUELA - CAPLINA, DISTRITO DE PACHIA - TACNA - TACNA</v>
          </cell>
          <cell r="G2102">
            <v>447712.01000000024</v>
          </cell>
          <cell r="H2102">
            <v>0.8848582108309553</v>
          </cell>
          <cell r="I2102" t="str">
            <v>NO</v>
          </cell>
          <cell r="J2102" t="str">
            <v>NO</v>
          </cell>
          <cell r="K2102" t="str">
            <v>PARALIZADA</v>
          </cell>
          <cell r="L2102">
            <v>447712.01000000024</v>
          </cell>
          <cell r="M2102">
            <v>0</v>
          </cell>
          <cell r="N2102">
            <v>0</v>
          </cell>
        </row>
        <row r="2103">
          <cell r="E2103">
            <v>109968</v>
          </cell>
          <cell r="F2103" t="str">
            <v>MEJORAMIENTO DE CALLES TRUJILLO, TARAPACA, RAMON CASTILLA Y PSJE BARRETO DEL C.P.M. BOLOGNESI, PROVINCIA DE TACNA - TACNA</v>
          </cell>
          <cell r="G2103">
            <v>91271.63</v>
          </cell>
          <cell r="H2103">
            <v>0.8564708709241392</v>
          </cell>
          <cell r="I2103" t="str">
            <v>NO</v>
          </cell>
          <cell r="J2103" t="str">
            <v>SI</v>
          </cell>
          <cell r="K2103" t="str">
            <v>PARALIZADA</v>
          </cell>
          <cell r="L2103">
            <v>91271.63</v>
          </cell>
          <cell r="M2103">
            <v>0</v>
          </cell>
          <cell r="N2103">
            <v>1</v>
          </cell>
        </row>
        <row r="2104">
          <cell r="E2104">
            <v>186996</v>
          </cell>
          <cell r="F2104" t="str">
            <v>MEJORAMIENTO DE LOS SERVICIOS FISICOS DEPORTIVOS Y PROMOCION DEL DEPORTE, DISTRITO DE POCOLLAY - TACNA - TACNA</v>
          </cell>
          <cell r="G2104">
            <v>102880.34999999998</v>
          </cell>
          <cell r="H2104">
            <v>0.8713817713835267</v>
          </cell>
          <cell r="I2104" t="str">
            <v>NO</v>
          </cell>
          <cell r="J2104" t="str">
            <v>SI</v>
          </cell>
          <cell r="K2104" t="str">
            <v>PARALIZADA</v>
          </cell>
          <cell r="L2104">
            <v>102880.34999999998</v>
          </cell>
          <cell r="M2104">
            <v>0</v>
          </cell>
          <cell r="N2104">
            <v>1</v>
          </cell>
        </row>
        <row r="2105">
          <cell r="E2105">
            <v>188041</v>
          </cell>
          <cell r="F2105" t="str">
            <v>MEJORAMIENTO DEL SERVICIO EDUCATIVO EN EL NIVEL SECUNDARIO, DISTRITO DE POCOLLAY - TACNA - TACNA</v>
          </cell>
          <cell r="G2105">
            <v>339926.7200000001</v>
          </cell>
          <cell r="H2105">
            <v>0.6719699649625068</v>
          </cell>
          <cell r="I2105" t="str">
            <v>NO</v>
          </cell>
          <cell r="J2105" t="str">
            <v>SI</v>
          </cell>
          <cell r="K2105" t="str">
            <v>PARALIZADA</v>
          </cell>
          <cell r="L2105">
            <v>339926.7200000001</v>
          </cell>
          <cell r="M2105">
            <v>0</v>
          </cell>
          <cell r="N2105">
            <v>1</v>
          </cell>
        </row>
        <row r="2106">
          <cell r="E2106">
            <v>188864</v>
          </cell>
          <cell r="F2106" t="str">
            <v>MEJORAMIENTO DEL SERVICIO EDUCATIVO EN LOS NIVELES DE EDUCACION INICIAL, PRIMARIA Y ESPECIAL, DISTRITO DE POCOLLAY - TACNA - TACNA</v>
          </cell>
          <cell r="G2106">
            <v>322315.79000000004</v>
          </cell>
          <cell r="H2106">
            <v>0.7034842800089934</v>
          </cell>
          <cell r="I2106" t="str">
            <v>NO</v>
          </cell>
          <cell r="J2106" t="str">
            <v>SI</v>
          </cell>
          <cell r="K2106" t="str">
            <v>PARALIZADA</v>
          </cell>
          <cell r="L2106">
            <v>322315.79000000004</v>
          </cell>
          <cell r="M2106">
            <v>0</v>
          </cell>
          <cell r="N2106">
            <v>1</v>
          </cell>
        </row>
        <row r="2107">
          <cell r="E2107">
            <v>273233</v>
          </cell>
          <cell r="F2107" t="str">
            <v>MEJORAMIENTO DE LA INFRAESTRUCTURA VIAL EN LA URB. VILLA LAS FLORES, CALLE LOS ALAMOS,  AV. CELESTINO VARGAS TRAMO PJE. PEAÑAS - LIMITE CALANA, CALLE F, CALLE D, AV. ARTESANAL A, C, D Y E, AV. LUIS BANCHERO ROSSI, AV. ARTESANAL 01, 02 Y 03, DISTRITO DE POCOLLAY - TACNA - TACNA</v>
          </cell>
          <cell r="G2107">
            <v>6149378.959999999</v>
          </cell>
          <cell r="H2107">
            <v>0.6079110984935142</v>
          </cell>
          <cell r="I2107" t="str">
            <v>NO</v>
          </cell>
          <cell r="J2107" t="str">
            <v>SI</v>
          </cell>
          <cell r="K2107" t="str">
            <v>PARALIZADA</v>
          </cell>
          <cell r="L2107">
            <v>6149378.959999999</v>
          </cell>
          <cell r="M2107">
            <v>0</v>
          </cell>
          <cell r="N2107">
            <v>1</v>
          </cell>
        </row>
        <row r="2108">
          <cell r="E2108">
            <v>98820</v>
          </cell>
          <cell r="F2108" t="str">
            <v>MEJORAMIENTO DE LAS LOSAS DEPORTIVAS EN LA I.E. NRO. 42003 GREGORIO ALBARRACIN,  TACNA, PROVINCIA DE TACNA - TACNA</v>
          </cell>
          <cell r="G2108">
            <v>179563.45</v>
          </cell>
          <cell r="H2108">
            <v>0.7140330989658026</v>
          </cell>
          <cell r="I2108" t="str">
            <v>NO</v>
          </cell>
          <cell r="J2108" t="str">
            <v>SI</v>
          </cell>
          <cell r="K2108" t="str">
            <v>PARALIZADA</v>
          </cell>
          <cell r="L2108">
            <v>179563.45</v>
          </cell>
          <cell r="M2108">
            <v>0</v>
          </cell>
          <cell r="N2108">
            <v>1</v>
          </cell>
        </row>
        <row r="2109">
          <cell r="E2109">
            <v>113191</v>
          </cell>
          <cell r="F2109" t="str">
            <v>MEJORAMIENTO VIAL DE LA JUNTA VECINAL SAN MARTIN DE PORRES EN LA CIUDAD DE TACNA, PROVINCIA DE TACNA - TACNA</v>
          </cell>
          <cell r="G2109">
            <v>1144721.15</v>
          </cell>
          <cell r="H2109">
            <v>0.6671700252681523</v>
          </cell>
          <cell r="I2109" t="str">
            <v>NO</v>
          </cell>
          <cell r="J2109" t="str">
            <v>SI</v>
          </cell>
          <cell r="K2109" t="str">
            <v>EN PLENA EJECUCIÓN</v>
          </cell>
          <cell r="L2109">
            <v>1144721.15</v>
          </cell>
          <cell r="M2109">
            <v>0</v>
          </cell>
          <cell r="N2109">
            <v>1</v>
          </cell>
        </row>
        <row r="2110">
          <cell r="E2110">
            <v>114350</v>
          </cell>
          <cell r="F2110" t="str">
            <v>MEJORAMIENTO DE PISTAS Y VEREDAS EN LA JUNTA VECINAL PAUL HARRIS EN EL DISTRITO DE TACNA, PROVINCIA DE TACNA - TACNA</v>
          </cell>
          <cell r="G2110">
            <v>221240.66000000003</v>
          </cell>
          <cell r="H2110">
            <v>0.8146191424319178</v>
          </cell>
          <cell r="I2110" t="str">
            <v>NO</v>
          </cell>
          <cell r="J2110" t="str">
            <v>SI</v>
          </cell>
          <cell r="K2110" t="str">
            <v>PARALIZADA</v>
          </cell>
          <cell r="L2110">
            <v>221240.66000000003</v>
          </cell>
          <cell r="M2110">
            <v>0</v>
          </cell>
          <cell r="N2110">
            <v>1</v>
          </cell>
        </row>
        <row r="2111">
          <cell r="E2111">
            <v>116271</v>
          </cell>
          <cell r="F2111" t="str">
            <v>MEJORAMIENTO DE LA INFRAESTRUCTURA VIAL DE LA CALLE PIURA DEL CERCADO DE TACNA, PROVINCIA DE TACNA - TACNA</v>
          </cell>
          <cell r="G2111">
            <v>99402.67000000004</v>
          </cell>
          <cell r="H2111">
            <v>0.8385164373991993</v>
          </cell>
          <cell r="I2111" t="str">
            <v>NO</v>
          </cell>
          <cell r="J2111" t="str">
            <v>SI</v>
          </cell>
          <cell r="K2111" t="str">
            <v>PARALIZADA</v>
          </cell>
          <cell r="L2111">
            <v>99402.67000000004</v>
          </cell>
          <cell r="M2111">
            <v>0</v>
          </cell>
          <cell r="N2111">
            <v>1</v>
          </cell>
        </row>
        <row r="2112">
          <cell r="E2112">
            <v>118887</v>
          </cell>
          <cell r="F2112" t="str">
            <v>MEJORAMIENTO VIAL EN LA URBANIZACION LA MOLINA DE LA CIUDAD DE  TACNA, PROVINCIA DE TACNA - TACNA</v>
          </cell>
          <cell r="G2112">
            <v>115032.55999999994</v>
          </cell>
          <cell r="H2112">
            <v>0.8330011456508133</v>
          </cell>
          <cell r="I2112" t="str">
            <v>NO</v>
          </cell>
          <cell r="J2112" t="str">
            <v>SI</v>
          </cell>
          <cell r="K2112" t="str">
            <v>PARALIZADA</v>
          </cell>
          <cell r="L2112">
            <v>115032.55999999994</v>
          </cell>
          <cell r="M2112">
            <v>0</v>
          </cell>
          <cell r="N2112">
            <v>1</v>
          </cell>
        </row>
        <row r="2113">
          <cell r="E2113">
            <v>132246</v>
          </cell>
          <cell r="F2113" t="str">
            <v>CONSTRUCCION DE PARQUE RECREATIVO INFANTIL EN LA J.V. AUGUSTO B. LEGUÍA, DISTRITO DE TACNA, PROVINCIA DE TACNA - TACNA</v>
          </cell>
          <cell r="G2113">
            <v>78382.67000000004</v>
          </cell>
          <cell r="H2113">
            <v>0.8964514357527352</v>
          </cell>
          <cell r="I2113" t="str">
            <v>NO</v>
          </cell>
          <cell r="J2113" t="str">
            <v>SI</v>
          </cell>
          <cell r="K2113" t="str">
            <v>PARALIZADA</v>
          </cell>
          <cell r="L2113">
            <v>78382.67000000004</v>
          </cell>
          <cell r="M2113">
            <v>0</v>
          </cell>
          <cell r="N2113">
            <v>1</v>
          </cell>
        </row>
        <row r="2114">
          <cell r="E2114">
            <v>304935</v>
          </cell>
          <cell r="F2114" t="str">
            <v>MEJORAMIENTO DEL SERVICIO DE TRANSITABILIDAD PEATONAL Y VEHICULAR  EN LA JUNTA VECINAL LAS BUGANVILLAS EN EL DISTRITO TACNA, PROVINCIA DE TACNA - TACNA</v>
          </cell>
          <cell r="G2114">
            <v>315267.43000000005</v>
          </cell>
          <cell r="H2114">
            <v>0.6707385604111311</v>
          </cell>
          <cell r="I2114" t="str">
            <v>NO</v>
          </cell>
          <cell r="J2114" t="str">
            <v>SI</v>
          </cell>
          <cell r="K2114" t="str">
            <v>PARALIZADA</v>
          </cell>
          <cell r="L2114">
            <v>315267.43000000005</v>
          </cell>
          <cell r="M2114">
            <v>0</v>
          </cell>
          <cell r="N2114">
            <v>1</v>
          </cell>
        </row>
        <row r="2115">
          <cell r="E2115">
            <v>314333</v>
          </cell>
          <cell r="F2115" t="str">
            <v>MEJORAMIENTO DE LA TRANSITABILIDAD PEATONAL DE LAS CALLES Y PASAJES DE LA JUNTA VECINAL BELLA VISTA MOKARA EN LA LOCALIDAD DE TARATA, DISTRITO DE TARATA, PROVINCIA DE TARATA - TACNA</v>
          </cell>
          <cell r="G2115">
            <v>63600.649999999994</v>
          </cell>
          <cell r="H2115">
            <v>0.7910294663840818</v>
          </cell>
          <cell r="I2115" t="str">
            <v>NO</v>
          </cell>
          <cell r="J2115" t="str">
            <v>SI</v>
          </cell>
          <cell r="K2115" t="str">
            <v>PARALIZADA</v>
          </cell>
          <cell r="L2115">
            <v>63600.649999999994</v>
          </cell>
          <cell r="M2115">
            <v>0</v>
          </cell>
          <cell r="N2115">
            <v>1</v>
          </cell>
        </row>
      </sheetData>
      <sheetData sheetId="8">
        <row r="4">
          <cell r="B4" t="str">
            <v>CODIGO SNIP</v>
          </cell>
          <cell r="C4" t="str">
            <v>NOMBRE PIP</v>
          </cell>
          <cell r="D4" t="str">
            <v>SALDO A EVALUAR</v>
          </cell>
          <cell r="E4" t="str">
            <v>EJECUCIÓN</v>
          </cell>
          <cell r="F4" t="str">
            <v>¿Es objeto de seguimiento de la DGIP?
Si/No</v>
          </cell>
          <cell r="G4" t="str">
            <v>¿Es ejecutable?
Si/No</v>
          </cell>
          <cell r="H4" t="str">
            <v>Observaciones</v>
          </cell>
          <cell r="I4" t="str">
            <v>Saldos por ejecutar  (monto actualizado - Devengado Acum. -PIM 2016)</v>
          </cell>
          <cell r="J4" t="str">
            <v>Comentario</v>
          </cell>
          <cell r="K4" t="str">
            <v>Quedan</v>
          </cell>
        </row>
        <row r="5">
          <cell r="B5">
            <v>0</v>
          </cell>
          <cell r="C5">
            <v>0</v>
          </cell>
          <cell r="D5">
            <v>0</v>
          </cell>
          <cell r="E5">
            <v>0</v>
          </cell>
          <cell r="F5">
            <v>0</v>
          </cell>
          <cell r="G5">
            <v>0</v>
          </cell>
          <cell r="H5">
            <v>0</v>
          </cell>
          <cell r="I5">
            <v>0</v>
          </cell>
          <cell r="J5">
            <v>0</v>
          </cell>
          <cell r="K5">
            <v>0</v>
          </cell>
        </row>
        <row r="6">
          <cell r="B6">
            <v>123827</v>
          </cell>
          <cell r="C6" t="str">
            <v>CONSTRUCCION E IMPLEMENTACION DEL HOSPITAL II-1 DE CAJABAMBA</v>
          </cell>
          <cell r="D6">
            <v>17833215.700000003</v>
          </cell>
          <cell r="E6">
            <v>0.6569217917745112</v>
          </cell>
          <cell r="F6" t="str">
            <v>SI</v>
          </cell>
          <cell r="G6" t="str">
            <v>SI</v>
          </cell>
          <cell r="H6" t="str">
            <v>Se encuentra en ejecución</v>
          </cell>
          <cell r="I6">
            <v>16630056.280000001</v>
          </cell>
          <cell r="J6">
            <v>0</v>
          </cell>
          <cell r="K6">
            <v>1</v>
          </cell>
        </row>
        <row r="7">
          <cell r="B7">
            <v>123694</v>
          </cell>
          <cell r="C7" t="str">
            <v>CONSTRUCCION E IMPLEMENTACION DEL HOSPITAL II-2 DE JAEN</v>
          </cell>
          <cell r="D7">
            <v>17000371.78</v>
          </cell>
          <cell r="E7">
            <v>0.7962711660713814</v>
          </cell>
          <cell r="F7" t="str">
            <v>SI</v>
          </cell>
          <cell r="G7" t="str">
            <v>SI</v>
          </cell>
          <cell r="H7" t="str">
            <v>Se encuentra en ejecución</v>
          </cell>
          <cell r="I7">
            <v>16949871.519999996</v>
          </cell>
          <cell r="J7">
            <v>0</v>
          </cell>
          <cell r="K7">
            <v>1</v>
          </cell>
        </row>
        <row r="8">
          <cell r="B8">
            <v>58839</v>
          </cell>
          <cell r="C8" t="str">
            <v>MEJORAMIENTO Y AMPLIACIÓN  DE LOS SISTEMAS DE AGUA POTABLE Y ALCANTARILLADO DE LA CIUDAD  DE CHOTA</v>
          </cell>
          <cell r="D8">
            <v>10780987.009999998</v>
          </cell>
          <cell r="E8">
            <v>0.820975242460264</v>
          </cell>
          <cell r="F8" t="str">
            <v>SI</v>
          </cell>
          <cell r="G8" t="str">
            <v>SI</v>
          </cell>
          <cell r="H8" t="str">
            <v>En elaboración de Exp. Técnico.</v>
          </cell>
          <cell r="I8">
            <v>10660987.009999998</v>
          </cell>
          <cell r="J8">
            <v>0</v>
          </cell>
          <cell r="K8">
            <v>0</v>
          </cell>
        </row>
        <row r="9">
          <cell r="B9">
            <v>58827</v>
          </cell>
          <cell r="C9" t="str">
            <v>MEJORAMIENTO Y AMPLIACIÓN  DE LOS SISTEMAS DE AGUA POTABLE Y ALCANTARILLADO DE LA CIUDAD  DE CELENDIN</v>
          </cell>
          <cell r="D9">
            <v>9262594.119999997</v>
          </cell>
          <cell r="E9">
            <v>0.8622599295640498</v>
          </cell>
          <cell r="F9" t="str">
            <v>SI</v>
          </cell>
          <cell r="G9" t="str">
            <v>SI</v>
          </cell>
          <cell r="H9" t="str">
            <v>Se encuentra en elaboración de Ex. Técnico de saldo de obra.</v>
          </cell>
          <cell r="I9">
            <v>7887855.119999997</v>
          </cell>
          <cell r="J9">
            <v>0</v>
          </cell>
          <cell r="K9">
            <v>0</v>
          </cell>
        </row>
        <row r="10">
          <cell r="B10">
            <v>49546</v>
          </cell>
          <cell r="C10" t="str">
            <v>MEJORAMIENTO Y AMPLIACION DE LOS SERVICIOS DE AGUA POTABLE, ALCANTARILLADO, TRATAMIENTO Y DISPOSICION DE EXCRETAS DE BAMBAMARCA, HUALGAYOC</v>
          </cell>
          <cell r="D10">
            <v>8296703.340000004</v>
          </cell>
          <cell r="E10">
            <v>0.820409521194274</v>
          </cell>
          <cell r="F10" t="str">
            <v>SI</v>
          </cell>
          <cell r="G10" t="str">
            <v>SI</v>
          </cell>
          <cell r="H10" t="str">
            <v>Se encuentra en ejecución</v>
          </cell>
          <cell r="I10">
            <v>2296703.3400000036</v>
          </cell>
          <cell r="J10">
            <v>0</v>
          </cell>
          <cell r="K10">
            <v>1</v>
          </cell>
        </row>
        <row r="11">
          <cell r="B11">
            <v>59093</v>
          </cell>
          <cell r="C11" t="str">
            <v>MEJORAMIENTO Y AMPLIACIÓN  DE LOS SISTEMAS DE AGUA POTABLE Y ALCANTARILLADO DE LA CIUDAD  DE HUALGAYOC</v>
          </cell>
          <cell r="D11">
            <v>4803115.13</v>
          </cell>
          <cell r="E11">
            <v>0.6111078006541902</v>
          </cell>
          <cell r="F11" t="str">
            <v>SI</v>
          </cell>
          <cell r="G11" t="str">
            <v>SI</v>
          </cell>
          <cell r="H11" t="str">
            <v>Se encuentra en ejecución</v>
          </cell>
          <cell r="I11">
            <v>3104066.13</v>
          </cell>
          <cell r="J11">
            <v>0</v>
          </cell>
          <cell r="K11">
            <v>1</v>
          </cell>
        </row>
        <row r="12">
          <cell r="B12">
            <v>74911</v>
          </cell>
          <cell r="C12" t="str">
            <v>CONTROL INTEGRADO DE LA DISTOMATOSIS HEPÁTICA EN LA REGIÓN: CAJAMARCA, CAJABAMBA, SAN MARCOS, CELENDÍN, SAN PABLO, SAN MIGUEL</v>
          </cell>
          <cell r="D12">
            <v>3654777.0599999996</v>
          </cell>
          <cell r="E12">
            <v>0.6425735744343639</v>
          </cell>
          <cell r="F12" t="str">
            <v>NO</v>
          </cell>
          <cell r="G12" t="str">
            <v>SI</v>
          </cell>
          <cell r="H12" t="str">
            <v>Se encuentra en ejecución</v>
          </cell>
          <cell r="I12">
            <v>3654777.0599999996</v>
          </cell>
          <cell r="J12">
            <v>0</v>
          </cell>
          <cell r="K12">
            <v>1</v>
          </cell>
        </row>
        <row r="13">
          <cell r="B13">
            <v>58495</v>
          </cell>
          <cell r="C13" t="str">
            <v>MEJORAMIENTO Y AMPLIACION DE LOS SISTEMAS DE AGUA POTABLE Y ALCANTARILLADO DE LA CIUDAD DE SAN MARCOS</v>
          </cell>
          <cell r="D13">
            <v>3305453.75</v>
          </cell>
          <cell r="E13">
            <v>0.8805532278778176</v>
          </cell>
          <cell r="F13" t="str">
            <v>SI</v>
          </cell>
          <cell r="G13" t="str">
            <v>SI</v>
          </cell>
          <cell r="H13" t="str">
            <v>Se encuentra en elaboración de Ex. Técnico de saldo de obra.</v>
          </cell>
          <cell r="I13">
            <v>74832.75</v>
          </cell>
          <cell r="J13">
            <v>0</v>
          </cell>
          <cell r="K13">
            <v>0</v>
          </cell>
        </row>
        <row r="14">
          <cell r="B14">
            <v>188863</v>
          </cell>
          <cell r="C14" t="str">
            <v>MEJORAMIENTO DEL SISTEMA ECOLÓGICO DE LA CUENCA DEL RÍO HUANCABAMBA, TRAMO AGUAS ABAJO DEL EMBALSE LIMÓN - CONFLUENCIA RÍO CHOTANO, EN LA JURISDICCIÓN DE LOS DISTRITOS DE PUCARÁ Y POMAHUACA, DE LA PROVINCIA DE JAÉN - DEPARTAMENTO DE CAJAMARCA.</v>
          </cell>
          <cell r="D14">
            <v>3217898.3099999996</v>
          </cell>
          <cell r="E14">
            <v>0.6771321131257269</v>
          </cell>
          <cell r="F14" t="str">
            <v>NO</v>
          </cell>
          <cell r="G14" t="str">
            <v>SI</v>
          </cell>
          <cell r="H14" t="str">
            <v>Se encuentra en ejecución</v>
          </cell>
          <cell r="I14">
            <v>3217898.3099999996</v>
          </cell>
          <cell r="J14">
            <v>0</v>
          </cell>
          <cell r="K14">
            <v>1</v>
          </cell>
        </row>
        <row r="15">
          <cell r="B15">
            <v>132854</v>
          </cell>
          <cell r="C15" t="str">
            <v>MEJORAMIENTO CARRETERA CA-101, TRAMO: EMPALME PE-1NF (CONTUMAZÁ) - YETÓN</v>
          </cell>
          <cell r="D15">
            <v>2290907.6500000004</v>
          </cell>
          <cell r="E15">
            <v>0.7199060610931465</v>
          </cell>
          <cell r="F15" t="str">
            <v>NO</v>
          </cell>
          <cell r="G15" t="str">
            <v>SI</v>
          </cell>
          <cell r="H15" t="str">
            <v>Se encuentra en ejecución</v>
          </cell>
          <cell r="I15">
            <v>2290907.6500000004</v>
          </cell>
          <cell r="J15">
            <v>0</v>
          </cell>
          <cell r="K15">
            <v>1</v>
          </cell>
        </row>
        <row r="16">
          <cell r="B16">
            <v>58528</v>
          </cell>
          <cell r="C16" t="str">
            <v>MEJORAMIENTO Y AMPLIACION DE LOS SISTEMAS DE AGUA POTABLE Y ALCANTARILLADO DE LA CIUDAD DE CONTUMAZA</v>
          </cell>
          <cell r="D16">
            <v>1886674.4299999997</v>
          </cell>
          <cell r="E16">
            <v>0.889951328161456</v>
          </cell>
          <cell r="F16" t="str">
            <v>SI</v>
          </cell>
          <cell r="G16" t="str">
            <v>SI</v>
          </cell>
          <cell r="H16" t="str">
            <v>Se encuentra en elaboración de Ex. Técnico de saldo de obra.</v>
          </cell>
          <cell r="I16">
            <v>1236674.4299999997</v>
          </cell>
          <cell r="J16">
            <v>0</v>
          </cell>
          <cell r="K16">
            <v>0</v>
          </cell>
        </row>
        <row r="17">
          <cell r="B17">
            <v>184383</v>
          </cell>
          <cell r="C17" t="str">
            <v>MEJORAMIENTO DE LA PROVISION DE SERVICIOS AGRARIOS DE LA DIRECCION REGIONAL DE AGRICULTURA CAJAMARCA</v>
          </cell>
          <cell r="D17">
            <v>1262616.3999999994</v>
          </cell>
          <cell r="E17">
            <v>0.6611409423200166</v>
          </cell>
          <cell r="F17" t="str">
            <v>NO</v>
          </cell>
          <cell r="G17" t="str">
            <v>SI</v>
          </cell>
          <cell r="H17" t="str">
            <v>Se encuentra en ejecución</v>
          </cell>
          <cell r="I17">
            <v>1262616.3999999994</v>
          </cell>
          <cell r="J17">
            <v>0</v>
          </cell>
          <cell r="K17">
            <v>1</v>
          </cell>
        </row>
        <row r="18">
          <cell r="B18">
            <v>187240</v>
          </cell>
          <cell r="C18" t="str">
            <v>RECUPERACIÓN DE LA CAPACIDAD PRODUCTIVA DEL MODULO PISCÍCOLA LA BALZA - SAN IGNACIO - ZONA FRONTERIZA DE LA REGIÓN CAJAMARCA</v>
          </cell>
          <cell r="D18">
            <v>322295.75</v>
          </cell>
          <cell r="E18">
            <v>0.8776666079979917</v>
          </cell>
          <cell r="F18" t="str">
            <v>NO</v>
          </cell>
          <cell r="G18" t="str">
            <v>SI</v>
          </cell>
          <cell r="H18" t="str">
            <v>Se encuentra en ejecución</v>
          </cell>
          <cell r="I18">
            <v>322295.75</v>
          </cell>
          <cell r="J18">
            <v>0</v>
          </cell>
          <cell r="K18">
            <v>1</v>
          </cell>
        </row>
        <row r="19">
          <cell r="B19">
            <v>208515</v>
          </cell>
          <cell r="C19" t="str">
            <v>INSTALACION DEL SISTEMA ELECTRICO RURAL DE LAS LOCALIDADES PONTE BAJO, CHIRIMOYO, HUAÑIMBA, MATIBAMBA, POMABAMBA, LA ISLA Y PONTE ALTO PROV. CAJABAMBA - CAJAMARCA</v>
          </cell>
          <cell r="D19">
            <v>231152.40000000002</v>
          </cell>
          <cell r="E19">
            <v>0.7962345379850579</v>
          </cell>
          <cell r="F19" t="str">
            <v>NO</v>
          </cell>
          <cell r="G19" t="str">
            <v>SI</v>
          </cell>
          <cell r="H19" t="str">
            <v>Se encuentra en ejecución</v>
          </cell>
          <cell r="I19">
            <v>205352.40000000002</v>
          </cell>
          <cell r="J19">
            <v>0</v>
          </cell>
          <cell r="K19">
            <v>1</v>
          </cell>
        </row>
        <row r="20">
          <cell r="B20">
            <v>136255</v>
          </cell>
          <cell r="C20" t="str">
            <v>MEJORAMIENTO DE LA GESTION INSTITUCIONAL DEL RECURSO HIDRICO Y EL AMBIENTE EN LAS CUENCAS DE LAS PROVINCIAS DE CAJAMARCA, SAN PABLO, SAN MARCOS, CAJABAMBA,SAN MIGUEL Y CONTUMAZA DE LA REGION CAJAMARCA</v>
          </cell>
          <cell r="D20">
            <v>191836.01</v>
          </cell>
          <cell r="E20">
            <v>0.8256778282974859</v>
          </cell>
          <cell r="F20" t="str">
            <v>NO</v>
          </cell>
          <cell r="G20" t="str">
            <v>SI</v>
          </cell>
          <cell r="H20" t="str">
            <v>Se encuentra en ejecución</v>
          </cell>
          <cell r="I20">
            <v>38196.01000000001</v>
          </cell>
          <cell r="J20">
            <v>0</v>
          </cell>
          <cell r="K20">
            <v>1</v>
          </cell>
        </row>
        <row r="21">
          <cell r="B21">
            <v>139207</v>
          </cell>
          <cell r="C21" t="str">
            <v>CONSTRUCCION DEL PUENTE PEATONAL TOLON - YONAN - CAJAMARCA</v>
          </cell>
          <cell r="D21">
            <v>179056.27999999997</v>
          </cell>
          <cell r="E21">
            <v>0.738409538441463</v>
          </cell>
          <cell r="F21" t="str">
            <v>NO</v>
          </cell>
          <cell r="G21" t="str">
            <v>SI</v>
          </cell>
          <cell r="H21" t="str">
            <v>Se encuentra en ejecución</v>
          </cell>
          <cell r="I21">
            <v>165616.27999999997</v>
          </cell>
          <cell r="J21">
            <v>0</v>
          </cell>
          <cell r="K21">
            <v>1</v>
          </cell>
        </row>
        <row r="22">
          <cell r="B22">
            <v>0</v>
          </cell>
          <cell r="C22">
            <v>0</v>
          </cell>
          <cell r="D22">
            <v>0</v>
          </cell>
          <cell r="E22">
            <v>0</v>
          </cell>
          <cell r="F22">
            <v>0</v>
          </cell>
          <cell r="G22">
            <v>0</v>
          </cell>
          <cell r="H22">
            <v>0</v>
          </cell>
          <cell r="I22">
            <v>0</v>
          </cell>
          <cell r="J22">
            <v>0</v>
          </cell>
          <cell r="K22">
            <v>0</v>
          </cell>
        </row>
        <row r="23">
          <cell r="B23">
            <v>201063</v>
          </cell>
          <cell r="C23" t="str">
            <v>RECUPERACION Y CONSERVACION DEL SERVICIO AMBIENTAL SUELO Y BELLEZA PAISAJISTA EN LA RESERVA FORESTAL MONTES DE LA VIRGEN DISTRITO LAMBAYEQUE, PROVINCIA DE LAMBAYEQUE, REGION LAMBAYEQUE</v>
          </cell>
          <cell r="D23">
            <v>1634846.21</v>
          </cell>
          <cell r="E23">
            <v>0.7750553240869604</v>
          </cell>
          <cell r="F23" t="str">
            <v>NO</v>
          </cell>
          <cell r="G23" t="str">
            <v>SI</v>
          </cell>
          <cell r="H23" t="str">
            <v>Proyectos de continuidad</v>
          </cell>
          <cell r="I23">
            <v>1634846.21</v>
          </cell>
          <cell r="J23">
            <v>0</v>
          </cell>
          <cell r="K23">
            <v>1</v>
          </cell>
        </row>
        <row r="24">
          <cell r="B24">
            <v>179706</v>
          </cell>
          <cell r="C24" t="str">
            <v>RECUPERACIÓN DEL SERVICIO AMBIENTAL SUELO EN LAS ZONAS DEGRADADAS DE BOSQUE DE LAS COMUNIDADES CAMPESINAS TUPAC AMARU II, SAN JUAN, MICAELA BASTIDAS, SAN PABLO, SAN MATEO, DE LOS  DISTRITOS DE INCAHUASI, KAÑARIS Y SALAS DEL DEPARTAMENTO DE LAMBAYEQUE</v>
          </cell>
          <cell r="D24">
            <v>1330901.7999999998</v>
          </cell>
          <cell r="E24">
            <v>0.7374575334337289</v>
          </cell>
          <cell r="F24" t="str">
            <v>NO</v>
          </cell>
          <cell r="G24" t="str">
            <v>SI</v>
          </cell>
          <cell r="H24" t="str">
            <v>Proyectos de continuidad</v>
          </cell>
          <cell r="I24">
            <v>1330901.7999999998</v>
          </cell>
          <cell r="J24">
            <v>0</v>
          </cell>
          <cell r="K24">
            <v>1</v>
          </cell>
        </row>
        <row r="25">
          <cell r="B25">
            <v>80571</v>
          </cell>
          <cell r="C25" t="str">
            <v>MEJORAMIENTO DE LA INFRAESTRUCTURA EDUCATIVA EN LA I.E. N° 11129- CASERÍO LA CARPA HUAMANTANGA, DISTRITO PUEBLO NUEVO, PROVINCIA DE FERREÑAFE, DEPARTAMENTO DE LAMBAYEQUE</v>
          </cell>
          <cell r="D25">
            <v>1059239.4400000002</v>
          </cell>
          <cell r="E25">
            <v>0.6631681093767412</v>
          </cell>
          <cell r="F25" t="str">
            <v>NO</v>
          </cell>
          <cell r="G25" t="str">
            <v>SI</v>
          </cell>
          <cell r="H25" t="str">
            <v>Continua el proyecto</v>
          </cell>
          <cell r="I25">
            <v>1059239.4400000002</v>
          </cell>
          <cell r="J25">
            <v>0</v>
          </cell>
          <cell r="K25">
            <v>1</v>
          </cell>
        </row>
        <row r="26">
          <cell r="B26">
            <v>240913</v>
          </cell>
          <cell r="C26" t="str">
            <v>MEJORAMIENTO DEL SERVICIO EDUCATIVO POR AMPLIACION DE COBERTURA EN LAS INSTITUCIONES EDUCATIVAS DEL NIVEL INICIAL N 333 CENTRO POBLADO DE TOTORAS, 10081 CENTRO POBLADO DE CANCHACHALA Y 323 CENTRO POBLADO LA ZARANDA, DISTRITOS DE INCAHUASI Y PITIPO PROVINCIA DE FERREÑAFE DE LA REGION LAMBAYEQUE</v>
          </cell>
          <cell r="D26">
            <v>886367.3500000001</v>
          </cell>
          <cell r="E26">
            <v>0.7856608801508722</v>
          </cell>
          <cell r="F26" t="str">
            <v>NO</v>
          </cell>
          <cell r="G26" t="str">
            <v>SI</v>
          </cell>
          <cell r="H26" t="str">
            <v>Proyectos de continuidad</v>
          </cell>
          <cell r="I26">
            <v>886367.3500000001</v>
          </cell>
          <cell r="J26">
            <v>0</v>
          </cell>
          <cell r="K26">
            <v>1</v>
          </cell>
        </row>
        <row r="27">
          <cell r="B27">
            <v>126165</v>
          </cell>
          <cell r="C27" t="str">
            <v>MEJORAMIENTO DE LA INFRAESTRUCTURA DE RIEGO EN EL SUB SECTOR DE RIEGO PENACHÍ -DISTRITO DE SALAS-PROVINCIA LAMBAYEQUE - DEPARTAMENTO LAMBAYEQUE</v>
          </cell>
          <cell r="D27">
            <v>832637.8300000001</v>
          </cell>
          <cell r="E27">
            <v>0.8592502687325476</v>
          </cell>
          <cell r="F27" t="str">
            <v>NO</v>
          </cell>
          <cell r="G27" t="str">
            <v>SI</v>
          </cell>
          <cell r="H27" t="str">
            <v>Proyectos de continuidad</v>
          </cell>
          <cell r="I27">
            <v>832637.8300000001</v>
          </cell>
          <cell r="J27">
            <v>0</v>
          </cell>
          <cell r="K27">
            <v>1</v>
          </cell>
        </row>
        <row r="28">
          <cell r="B28">
            <v>84040</v>
          </cell>
          <cell r="C28" t="str">
            <v>MEJORAMIENTO Y AMPLIACIÓN DE LA INFRAESTRUCTURA EDUCATIVA EN LA I.E.P.S N 11136 SEÑOR DE SICAN - CASERIO SAPAME - DISTRITO DE ILLIMO - PROVINCIA Y DEPARTAMENTO DE LAMBAYEQUE.</v>
          </cell>
          <cell r="D28">
            <v>509140.5</v>
          </cell>
          <cell r="E28">
            <v>0.8821570706480907</v>
          </cell>
          <cell r="F28" t="str">
            <v>NO</v>
          </cell>
          <cell r="G28" t="str">
            <v>SI</v>
          </cell>
          <cell r="H28" t="str">
            <v>Proyectos de continuidad</v>
          </cell>
          <cell r="I28">
            <v>509140.5</v>
          </cell>
          <cell r="J28">
            <v>0</v>
          </cell>
          <cell r="K28">
            <v>1</v>
          </cell>
        </row>
        <row r="29">
          <cell r="B29">
            <v>241972</v>
          </cell>
          <cell r="C29" t="str">
            <v>MEJORAMIENTO DEL SERVICIO EDUCATIVO POR AMPLIACION DE COBERTURA DEL NIVEL INICIAL EN LAS II.EE.N 352,353 Y 355 DEL DISTRITO DE OLMOS DE LA REGION LAMBAYEQUE</v>
          </cell>
          <cell r="D29">
            <v>484625.61000000034</v>
          </cell>
          <cell r="E29">
            <v>0.8811704651661216</v>
          </cell>
          <cell r="F29" t="str">
            <v>NO</v>
          </cell>
          <cell r="G29" t="str">
            <v>SI</v>
          </cell>
          <cell r="H29" t="str">
            <v>Proyectos de continuidad</v>
          </cell>
          <cell r="I29">
            <v>484625.61000000034</v>
          </cell>
          <cell r="J29">
            <v>0</v>
          </cell>
          <cell r="K29">
            <v>1</v>
          </cell>
        </row>
        <row r="30">
          <cell r="B30">
            <v>242102</v>
          </cell>
          <cell r="C30" t="str">
            <v>MEJORAMIENTO DEL SERVICIO EDUCATIVO POR AMPLIACION DE COBERTURA DEL NIVEL INICIAL DE LA I.EI N 362-EL CARDO DE CP EL PUENTE, I.E.I N 366 MANO DE LEON ANEXO DEL CP EL PUEBLITO I.E.I N 368 -CRUZ DEL PUENTE ANEXO CRUZ DEL PUENTE DISTRITO DE OLMOS DE LA REGION LAMBAYEQUE</v>
          </cell>
          <cell r="D30">
            <v>479776.0399999998</v>
          </cell>
          <cell r="E30">
            <v>0.7961348076148821</v>
          </cell>
          <cell r="F30" t="str">
            <v>NO</v>
          </cell>
          <cell r="G30" t="str">
            <v>SI</v>
          </cell>
          <cell r="H30" t="str">
            <v>Proyectos de continuidad</v>
          </cell>
          <cell r="I30">
            <v>479776.0399999998</v>
          </cell>
          <cell r="J30">
            <v>0</v>
          </cell>
          <cell r="K30">
            <v>1</v>
          </cell>
        </row>
        <row r="31">
          <cell r="B31">
            <v>241820</v>
          </cell>
          <cell r="C31" t="str">
            <v>MEJORAMIENTO DEL SERVICIO EDUCATIVO POR AMPLIACION DE COBERTURA DEL NIVEL INICIAL EN LAS II.EE N 10131,10830 Y 10133 DE LOS DISTRITOS DE JAYANCA Y MOCHUMI DE LA REGION LAMBAYEQUE</v>
          </cell>
          <cell r="D31">
            <v>479262.3300000001</v>
          </cell>
          <cell r="E31">
            <v>0.8834720332610427</v>
          </cell>
          <cell r="F31" t="str">
            <v>NO</v>
          </cell>
          <cell r="G31" t="str">
            <v>SI</v>
          </cell>
          <cell r="H31" t="str">
            <v>Proyectos de continuidad</v>
          </cell>
          <cell r="I31">
            <v>479262.3300000001</v>
          </cell>
          <cell r="J31">
            <v>0</v>
          </cell>
          <cell r="K31">
            <v>1</v>
          </cell>
        </row>
        <row r="32">
          <cell r="B32">
            <v>261328</v>
          </cell>
          <cell r="C32" t="str">
            <v>MEJORAMIENTO DEL ACCESO A LOS SERVICIOS ESPECIALIZADOS DE SALUD EN GINECOLOGIA, PEDIATRIA E IMAGENOLOGIA A TRAVES DE UNIDADES MOVILES PARA LA POBLACION DE ZONAS DISPERSAS Y EXCLUIDAS EN EL DEPARTAMENTO DE LAMBAYEQUE</v>
          </cell>
          <cell r="D32">
            <v>428919.2200000002</v>
          </cell>
          <cell r="E32">
            <v>0.885148328557844</v>
          </cell>
          <cell r="F32" t="str">
            <v>NO</v>
          </cell>
          <cell r="G32" t="str">
            <v>SI</v>
          </cell>
          <cell r="H32" t="str">
            <v>Proyectos de continuidad</v>
          </cell>
          <cell r="I32">
            <v>428919.2200000002</v>
          </cell>
          <cell r="J32">
            <v>0</v>
          </cell>
          <cell r="K32">
            <v>1</v>
          </cell>
        </row>
        <row r="33">
          <cell r="B33">
            <v>241968</v>
          </cell>
          <cell r="C33" t="str">
            <v>MEJORAMIENTO DEL SERVICIO EDUCATIVO POR AMPLIACION DE COBERTURA DEL NIVEL INICIAL EN LAS II.EE N 350,351 Y 10092 DE LOS DISTRITOS DE OLMOS E INCAHUASI DE LA REGION LAMBAYEQUE</v>
          </cell>
          <cell r="D33">
            <v>353325</v>
          </cell>
          <cell r="E33">
            <v>0.8709543781988696</v>
          </cell>
          <cell r="F33" t="str">
            <v>NO</v>
          </cell>
          <cell r="G33" t="str">
            <v>SI</v>
          </cell>
          <cell r="H33" t="str">
            <v>Proyecto de continuidad</v>
          </cell>
          <cell r="I33">
            <v>353325</v>
          </cell>
          <cell r="J33">
            <v>0</v>
          </cell>
          <cell r="K33">
            <v>1</v>
          </cell>
        </row>
        <row r="34">
          <cell r="B34">
            <v>0</v>
          </cell>
          <cell r="C34">
            <v>0</v>
          </cell>
          <cell r="D34">
            <v>0</v>
          </cell>
          <cell r="E34">
            <v>0</v>
          </cell>
          <cell r="F34">
            <v>0</v>
          </cell>
          <cell r="G34">
            <v>0</v>
          </cell>
          <cell r="H34">
            <v>0</v>
          </cell>
          <cell r="I34">
            <v>0</v>
          </cell>
          <cell r="J34">
            <v>0</v>
          </cell>
          <cell r="K34">
            <v>0</v>
          </cell>
        </row>
        <row r="35">
          <cell r="B35">
            <v>150222</v>
          </cell>
          <cell r="C35" t="str">
            <v>MEJORAMIENTO DEL SERVICIO EDUCATIVO EN LA INSTITUCIÓN EDUCATIVA SAN JOSÉ EN EL NIVEL INICIAL, PRIMARIA Y SECUNDARIA DE LA EDUCACIÓN BÁSICA REGULAR (EBR), DE LA URB. POPULAR SAN JOSÉ DEL DISTRITO 26 DE OCTUBRE, PROVINCIA Y DEPARTAMENTO DE PIURA</v>
          </cell>
          <cell r="D35">
            <v>2859844.54</v>
          </cell>
          <cell r="E35">
            <v>0.5842310278244988</v>
          </cell>
          <cell r="F35" t="str">
            <v>NO</v>
          </cell>
          <cell r="G35" t="str">
            <v>SI</v>
          </cell>
          <cell r="H35" t="str">
            <v>Se encuentra en ejecución</v>
          </cell>
          <cell r="I35">
            <v>2859844.54</v>
          </cell>
          <cell r="J35">
            <v>0</v>
          </cell>
          <cell r="K35">
            <v>1</v>
          </cell>
        </row>
        <row r="36">
          <cell r="B36">
            <v>248546</v>
          </cell>
          <cell r="C36" t="str">
            <v>MEJORAMIENTO DEL SERVICIO EDUCATIVO DE LA I.E.P N 20486 DR. LUIS ALBERTO SÁNCHEZ SÁNCHEZ - LACCHÁN ALTO - DISTRITO DE SONDORILLO, PROVINCIA DE HUANCABAMBA - PIURA</v>
          </cell>
          <cell r="D36">
            <v>2133972.5400000005</v>
          </cell>
          <cell r="E36">
            <v>0.6090220577954585</v>
          </cell>
          <cell r="F36" t="str">
            <v>NO</v>
          </cell>
          <cell r="G36" t="str">
            <v>SI</v>
          </cell>
          <cell r="H36" t="str">
            <v>Se encuentra en ejecución</v>
          </cell>
          <cell r="I36">
            <v>2133972.5400000005</v>
          </cell>
          <cell r="J36">
            <v>0</v>
          </cell>
          <cell r="K36">
            <v>1</v>
          </cell>
        </row>
        <row r="37">
          <cell r="B37">
            <v>114171</v>
          </cell>
          <cell r="C37" t="str">
            <v>FORTALECIMIENTO DE CAPACIDADES PEDAGÓGICAS ARTICULADO AL SERVICIO DE BIBLIOTECA VIRTUAL REGIONAL PARA ELEVAR LOS NIVELES DE LOGROS DE APRENDIZAJE EN LOS ESTUDIANTES DE EBR DE LA REGIÓN PIURA</v>
          </cell>
          <cell r="D37">
            <v>2008367.1600000001</v>
          </cell>
          <cell r="E37">
            <v>0.6506603792206557</v>
          </cell>
          <cell r="F37" t="str">
            <v>NO</v>
          </cell>
          <cell r="G37" t="str">
            <v>SI</v>
          </cell>
          <cell r="H37" t="str">
            <v>Se encuentra en ejecución</v>
          </cell>
          <cell r="I37">
            <v>2008367.1600000001</v>
          </cell>
          <cell r="J37">
            <v>0</v>
          </cell>
          <cell r="K37">
            <v>1</v>
          </cell>
        </row>
        <row r="38">
          <cell r="B38">
            <v>64560</v>
          </cell>
          <cell r="C38" t="str">
            <v>CONSTRUCCIÓN DE INFRAESTRUCTURA Y EQUIPAMIENTO  DE LA INSTITUCIÓN EDUCATIVA SECUNDARIA “EMILIO ESPINOZA” - CANCHAQUE, DISTRITO DE CANCHAQUE, PROVINCIA DE HUANCABAMBA</v>
          </cell>
          <cell r="D38">
            <v>1908643.1099999999</v>
          </cell>
          <cell r="E38">
            <v>0.6275318306145293</v>
          </cell>
          <cell r="F38" t="str">
            <v>NO</v>
          </cell>
          <cell r="G38" t="str">
            <v>NO</v>
          </cell>
          <cell r="H38" t="str">
            <v>La UE es la MD Canchaque por AD. PIP financiado por FONIPREL (2008): Obra paralizada en arbitraje. Se elaboró ET por saldo de obra.</v>
          </cell>
          <cell r="I38">
            <v>1500117.1099999999</v>
          </cell>
          <cell r="J38">
            <v>0</v>
          </cell>
          <cell r="K38">
            <v>0</v>
          </cell>
        </row>
        <row r="39">
          <cell r="B39">
            <v>253656</v>
          </cell>
          <cell r="C39" t="str">
            <v>MEJORAMIENTO DEL SERVICIO EDUCATIVO DEL INSTITUTO DE EDUCACIÓN SUPERIOR TECNOLÓGICO PÚBLICO SULLANA PROVINCIA DE SULLANA, REGIÓN PIURA</v>
          </cell>
          <cell r="D39">
            <v>1701398.4399999995</v>
          </cell>
          <cell r="E39">
            <v>0.819403359293146</v>
          </cell>
          <cell r="F39" t="str">
            <v>NO</v>
          </cell>
          <cell r="G39" t="str">
            <v>SI</v>
          </cell>
          <cell r="H39" t="str">
            <v>Se encuentra en ejecución</v>
          </cell>
          <cell r="I39">
            <v>1701398.4399999995</v>
          </cell>
          <cell r="J39">
            <v>0</v>
          </cell>
          <cell r="K39">
            <v>1</v>
          </cell>
        </row>
        <row r="40">
          <cell r="B40">
            <v>133370</v>
          </cell>
          <cell r="C40" t="str">
            <v>FORTALECIMIENTO DE CAPACIDADES  PARA LA GESTIÓN  DEL SISTEMA  REGIONAL DE CONSERVACIÓN  DE ÁREAS  NATURALES EN  LA REGIÓN PIURA</v>
          </cell>
          <cell r="D40">
            <v>993210.4699999997</v>
          </cell>
          <cell r="E40">
            <v>0.7087223783187659</v>
          </cell>
          <cell r="F40" t="str">
            <v>NO</v>
          </cell>
          <cell r="G40" t="str">
            <v>SI</v>
          </cell>
          <cell r="H40" t="str">
            <v>Se encuentra en ejecución</v>
          </cell>
          <cell r="I40">
            <v>993210.4699999997</v>
          </cell>
          <cell r="J40">
            <v>0</v>
          </cell>
          <cell r="K40">
            <v>1</v>
          </cell>
        </row>
        <row r="41">
          <cell r="B41">
            <v>8566</v>
          </cell>
          <cell r="C41" t="str">
            <v>AMPLIACIÓN DE INFRAESTRUCTURA Y EQUIPAMIENTO PARA MEJORAR ACCIONES DE   PROMOCIÓN,  PREVENCIÓN Y  RECUPERACIÓN CON ENFASIS A LA MADRE Y EL NIÑO EN EL CENTRO DE SALUD LA UNIÓN</v>
          </cell>
          <cell r="D41">
            <v>964633.79</v>
          </cell>
          <cell r="E41">
            <v>0.8413925704239673</v>
          </cell>
          <cell r="F41" t="str">
            <v>NO</v>
          </cell>
          <cell r="G41" t="str">
            <v>SI</v>
          </cell>
          <cell r="H41" t="str">
            <v>Se encuentra en ejecución</v>
          </cell>
          <cell r="I41">
            <v>964633.4299999997</v>
          </cell>
          <cell r="J41">
            <v>0</v>
          </cell>
          <cell r="K41">
            <v>1</v>
          </cell>
        </row>
        <row r="42">
          <cell r="B42">
            <v>242358</v>
          </cell>
          <cell r="C42" t="str">
            <v>REHABILITACION DEL SERVICIO DE AGUA PARA RIEGO DEL CANAL TABLAZO SECTOR ALGARROBO-VALLE HERMOSO DISTRITO DE TAMBOGRANDE PROVINCIA PIURA, DEPARTAMENTO PIURA</v>
          </cell>
          <cell r="D42">
            <v>271898.06000000006</v>
          </cell>
          <cell r="E42">
            <v>0.8683992617160425</v>
          </cell>
          <cell r="F42" t="str">
            <v>NO</v>
          </cell>
          <cell r="G42">
            <v>0</v>
          </cell>
          <cell r="H42" t="str">
            <v>La UE es el Ministerio de Agricultura-PROGRAMA SUBSECTORIAL DE IRRIGACION - PS</v>
          </cell>
          <cell r="I42">
            <v>271898.06000000006</v>
          </cell>
          <cell r="J42">
            <v>0</v>
          </cell>
          <cell r="K42">
            <v>0</v>
          </cell>
        </row>
        <row r="43">
          <cell r="B43">
            <v>261785</v>
          </cell>
          <cell r="C43" t="str">
            <v>CONSTRUCCION DE PISTAS Y VEREDAS DE LA CALLE 32, ENTRE LA AV. B Y LA CALLE 23 DE LA URBANIZACION IGNACIO MERINO, DISTRITO Y PROVINCIA DE PIURA</v>
          </cell>
          <cell r="D43">
            <v>129990.26000000001</v>
          </cell>
          <cell r="E43">
            <v>0.567089503158685</v>
          </cell>
          <cell r="F43" t="str">
            <v>NO</v>
          </cell>
          <cell r="G43" t="str">
            <v>SI</v>
          </cell>
          <cell r="H43" t="str">
            <v>Se encuentra en ejecución</v>
          </cell>
          <cell r="I43">
            <v>129990.26000000001</v>
          </cell>
          <cell r="J43">
            <v>0</v>
          </cell>
          <cell r="K43">
            <v>1</v>
          </cell>
        </row>
        <row r="44">
          <cell r="B44">
            <v>57098</v>
          </cell>
          <cell r="C44" t="str">
            <v>ELECTRIFICACIÓN DE LOS CASERÍOS TEJEDORES 9.6 Y JUAN VELASCO ALVARADO - LAS LOMAS</v>
          </cell>
          <cell r="D44">
            <v>66866.37</v>
          </cell>
          <cell r="E44">
            <v>0.8974993621912948</v>
          </cell>
          <cell r="F44" t="str">
            <v>NO</v>
          </cell>
          <cell r="G44">
            <v>0</v>
          </cell>
          <cell r="H44" t="str">
            <v>La UE es el Ministerio de Energía y Minas- DIRECCION GENERAL DE ELECTRIFICACION RURAL </v>
          </cell>
          <cell r="I44">
            <v>66866.37</v>
          </cell>
          <cell r="J44">
            <v>0</v>
          </cell>
          <cell r="K44">
            <v>0</v>
          </cell>
        </row>
        <row r="45">
          <cell r="B45">
            <v>0</v>
          </cell>
          <cell r="C45">
            <v>0</v>
          </cell>
          <cell r="D45">
            <v>0</v>
          </cell>
          <cell r="E45">
            <v>0</v>
          </cell>
          <cell r="F45">
            <v>0</v>
          </cell>
          <cell r="G45">
            <v>0</v>
          </cell>
          <cell r="H45">
            <v>0</v>
          </cell>
          <cell r="I45">
            <v>0</v>
          </cell>
          <cell r="J45">
            <v>0</v>
          </cell>
          <cell r="K45">
            <v>0</v>
          </cell>
        </row>
        <row r="46">
          <cell r="B46">
            <v>193733</v>
          </cell>
          <cell r="C46" t="str">
            <v>MEJORAMIENTO DE LOS SERVICIOS DE SALUD EN LOS ESTABLECIMIENTOS DE LA DIRECCION REGIONAL DE SALUD DE TUMBES CON ENFASIS EN EL SISTEMA DE REFERENCIA Y CONTRAREFERENCIA,  EN LA REGION TUMBES</v>
          </cell>
          <cell r="D46">
            <v>4429430.92</v>
          </cell>
          <cell r="E46">
            <v>0.5545444133180942</v>
          </cell>
          <cell r="F46" t="str">
            <v>NO</v>
          </cell>
          <cell r="G46" t="str">
            <v>NO</v>
          </cell>
          <cell r="H46" t="str">
            <v>No se cuenta con los E.D.</v>
          </cell>
          <cell r="I46">
            <v>4429430.92</v>
          </cell>
          <cell r="J46">
            <v>0</v>
          </cell>
          <cell r="K46">
            <v>0</v>
          </cell>
        </row>
        <row r="47">
          <cell r="B47">
            <v>246812</v>
          </cell>
          <cell r="C47" t="str">
            <v>MEJORAMIENTO DEL SERVICIO EDUCATIVO DE LA INSTITUCION EDUCATIVA APLICACIÓN JOSE ANTONIO ENCINAS, LOCALIZADO EN EL DISTRITO Y PROVINCIA DE TUMBES -REGION TUMBES</v>
          </cell>
          <cell r="D47">
            <v>2330998.960000001</v>
          </cell>
          <cell r="E47">
            <v>0.7640090252951032</v>
          </cell>
          <cell r="F47" t="str">
            <v>NO</v>
          </cell>
          <cell r="G47" t="str">
            <v>SI</v>
          </cell>
          <cell r="H47" t="str">
            <v>PIP en ejecucion, por A.D.</v>
          </cell>
          <cell r="I47">
            <v>6820092.720000001</v>
          </cell>
          <cell r="J47">
            <v>0</v>
          </cell>
          <cell r="K47">
            <v>1</v>
          </cell>
        </row>
        <row r="48">
          <cell r="B48">
            <v>206104</v>
          </cell>
          <cell r="C48" t="str">
            <v>MEJORAMIENTO DE LOS SERVICIOS DE SEGUIMIENTO, CONTROL Y VIGILANCIA DE LA DIRECCION REGIONAL SECTORIAL DE LA PRODUCCION DE TUMBES</v>
          </cell>
          <cell r="D48">
            <v>1181082.05</v>
          </cell>
          <cell r="E48">
            <v>0.6055149803812948</v>
          </cell>
          <cell r="F48" t="str">
            <v>NO</v>
          </cell>
          <cell r="G48" t="str">
            <v>SI</v>
          </cell>
          <cell r="H48" t="str">
            <v>PIP en ejecucion, por A.I.</v>
          </cell>
          <cell r="I48">
            <v>1181082.06</v>
          </cell>
          <cell r="J48">
            <v>0</v>
          </cell>
          <cell r="K48">
            <v>1</v>
          </cell>
        </row>
        <row r="49">
          <cell r="B49">
            <v>93896</v>
          </cell>
          <cell r="C49" t="str">
            <v>“RECONSTRUCCION Y MEJORAMIENTO DE INFRAESTRUCTURA  EDUCATIVA DE LA UNIDAD DE APOYO SOCIAL CUNA JARDIN SAN MARTÍN DE PORRAS - PAMPA GRANDE - TUMBES”</v>
          </cell>
          <cell r="D49">
            <v>831621.8999999999</v>
          </cell>
          <cell r="E49">
            <v>0.7918567280764838</v>
          </cell>
          <cell r="F49" t="str">
            <v>NO</v>
          </cell>
          <cell r="G49" t="str">
            <v>SI</v>
          </cell>
          <cell r="H49" t="str">
            <v>PIP en ejecucion, por A.D.</v>
          </cell>
          <cell r="I49">
            <v>1291050.12</v>
          </cell>
          <cell r="J49">
            <v>0</v>
          </cell>
          <cell r="K49">
            <v>1</v>
          </cell>
        </row>
        <row r="50">
          <cell r="B50">
            <v>180211</v>
          </cell>
          <cell r="C50" t="str">
            <v>DESARROLLO DE CAPACIDADES DE LAS AUTORIDADES REGIONALES PARA LA INTEGRACION DE LA VARIABLE DE CAMBIO CLIMATICO EN LOS PROCESOS DE PROGRAMACION Y PLANEACION TERRITORIAL DE LA REGION TUMBES</v>
          </cell>
          <cell r="D50">
            <v>603238.25</v>
          </cell>
          <cell r="E50">
            <v>0.5541861864125571</v>
          </cell>
          <cell r="F50" t="str">
            <v>NO</v>
          </cell>
          <cell r="G50" t="str">
            <v>SI</v>
          </cell>
          <cell r="H50" t="str">
            <v>PIP en ejecucion, por A.I.</v>
          </cell>
          <cell r="I50">
            <v>613018.25</v>
          </cell>
          <cell r="J50">
            <v>0</v>
          </cell>
          <cell r="K50">
            <v>1</v>
          </cell>
        </row>
        <row r="51">
          <cell r="B51">
            <v>133165</v>
          </cell>
          <cell r="C51" t="str">
            <v>MEJORAMIENTO DEL SERVICIO DEL CENTRO DE OPERACIONES DE EMERGENCIA REGIONAL (COER) PARA LA GESTION DE RIESGOS Y DESASTRES EN EL DEPARTAMENTO DE TUMBES - REGION TUMBES</v>
          </cell>
          <cell r="D51">
            <v>402656.6599999999</v>
          </cell>
          <cell r="E51">
            <v>0.6876657195282071</v>
          </cell>
          <cell r="F51" t="str">
            <v>NO</v>
          </cell>
          <cell r="G51" t="str">
            <v>SI</v>
          </cell>
          <cell r="H51" t="str">
            <v>PIP en ejecucion, por A.I.</v>
          </cell>
          <cell r="I51">
            <v>402656.6599999999</v>
          </cell>
          <cell r="J51">
            <v>0</v>
          </cell>
          <cell r="K51">
            <v>1</v>
          </cell>
        </row>
        <row r="52">
          <cell r="B52">
            <v>228421</v>
          </cell>
          <cell r="C52" t="str">
            <v>MEJORAMIENTO DEL SERVICIO  EDUCATIVO DE NIVEL INICIAL  EN  LA  I.E. 005 NUESTRA SEÑORA DE LAS MERCEDES  EN EL DISTRITO, PROVINCIA   Y DEPARTAMENTO DE TUMBES</v>
          </cell>
          <cell r="D52">
            <v>266376.6199999999</v>
          </cell>
          <cell r="E52">
            <v>0.8786181881055362</v>
          </cell>
          <cell r="F52" t="str">
            <v>NO</v>
          </cell>
          <cell r="G52" t="str">
            <v>SI</v>
          </cell>
          <cell r="H52" t="str">
            <v>PIP en ejecucion, por A.D.</v>
          </cell>
          <cell r="I52">
            <v>750852.3199999998</v>
          </cell>
          <cell r="J52">
            <v>0</v>
          </cell>
          <cell r="K52">
            <v>1</v>
          </cell>
        </row>
        <row r="53">
          <cell r="B53">
            <v>0</v>
          </cell>
          <cell r="C53">
            <v>0</v>
          </cell>
          <cell r="D53">
            <v>0</v>
          </cell>
          <cell r="E53">
            <v>0</v>
          </cell>
          <cell r="F53">
            <v>0</v>
          </cell>
          <cell r="G53">
            <v>0</v>
          </cell>
          <cell r="H53">
            <v>0</v>
          </cell>
          <cell r="I53">
            <v>0</v>
          </cell>
          <cell r="J53">
            <v>0</v>
          </cell>
          <cell r="K53">
            <v>0</v>
          </cell>
        </row>
        <row r="54">
          <cell r="B54">
            <v>253717</v>
          </cell>
          <cell r="C54" t="str">
            <v>INSTALACIÓN Y MEJORAMIENTO DE LOS SERVICIOS DEPORTIVOS EN LAS LOCALIDADES DE SANTA ANA, PATURPAMPA, PUEBLO LIBRE, MILLPO CCACHUANA, PUCARUMI, DE LOS DISTRITOS DE HUANCAVELICA Y ASCENSIÓN, PROVINCIA Y DEPARTAMENTO DE HUANCAVELICA</v>
          </cell>
          <cell r="D54">
            <v>4158655.0500000007</v>
          </cell>
          <cell r="E54">
            <v>0.7560640849797705</v>
          </cell>
          <cell r="F54" t="str">
            <v>NO</v>
          </cell>
          <cell r="G54" t="str">
            <v>SI</v>
          </cell>
          <cell r="H54" t="str">
            <v>EN PLENA EJECUCIÓN</v>
          </cell>
          <cell r="I54">
            <v>4158655.0500000007</v>
          </cell>
          <cell r="J54">
            <v>0</v>
          </cell>
          <cell r="K54">
            <v>1</v>
          </cell>
        </row>
        <row r="55">
          <cell r="B55">
            <v>265789</v>
          </cell>
          <cell r="C55" t="str">
            <v>INSTALACION DEL SERVICIO DE AGUA DEL SISTEMA DE RIEGO RUMICHURCO, EN LAS COMUNIDADES PANTACHI SUR, CCOYLLOR, CCARHUACC, TANTACCATO, PUCACCASA Y PALTAMACHAY DEL DISTRITO YAULI DE LA PROVINCIA Y DEPARTAMENTO DE HUANCAVELICA</v>
          </cell>
          <cell r="D55">
            <v>2278067.1500000004</v>
          </cell>
          <cell r="E55">
            <v>0.8619343163629337</v>
          </cell>
          <cell r="F55" t="str">
            <v>NO</v>
          </cell>
          <cell r="G55" t="str">
            <v>SI</v>
          </cell>
          <cell r="H55" t="str">
            <v>EN PLENA EJECUCIÓN</v>
          </cell>
          <cell r="I55">
            <v>2278067.1500000004</v>
          </cell>
          <cell r="J55" t="str">
            <v>UE MINAGRI-AGRO RURAL PIM 2016 S/. 2, 278, 067</v>
          </cell>
          <cell r="K55">
            <v>1</v>
          </cell>
        </row>
        <row r="56">
          <cell r="B56">
            <v>249626</v>
          </cell>
          <cell r="C56" t="str">
            <v>MEJORAMIENTO DE LOS SERVICIOS EDUCATIVOS DEL NIVEL INICIAL ESCOLARIZADOS EN LOS CENTROS POBLADOS DE PALMIRA ALTA, SANTA CRUZ PACCHO, PAMPA CRUZ, INCAPERCCAN, ACCOMACHAY, LECCLESPAMPA, PUNCHAYPAMPA Y LLIPLLINA DE LOS DISTRITOS DE PAUCARA Y ROSARIO, PROVINCIA DE ACOBAMBA, DEPARTAMENTO DE HUANCAVELICA</v>
          </cell>
          <cell r="D56">
            <v>1791628.9399999995</v>
          </cell>
          <cell r="E56">
            <v>0.8461148979448616</v>
          </cell>
          <cell r="F56" t="str">
            <v>NO</v>
          </cell>
          <cell r="G56" t="str">
            <v>SI</v>
          </cell>
          <cell r="H56" t="str">
            <v>EN PLENA EJECUCIÓN</v>
          </cell>
          <cell r="I56">
            <v>1791628.9399999995</v>
          </cell>
          <cell r="J56">
            <v>0</v>
          </cell>
          <cell r="K56">
            <v>1</v>
          </cell>
        </row>
        <row r="57">
          <cell r="B57">
            <v>174606</v>
          </cell>
          <cell r="C57" t="str">
            <v>MEJORAMIENTO DE LAS CAPACIDADES COMPETITIVAS DE LOS PRODUCTORES DE LACTEOS EN LAS PROVINCIAS DE HUANCAVELICA, CASTROVIRREYNA, HUAYTARA Y TAYACAJA DEL DEPARTAMENTO DE HUANCAVELICA</v>
          </cell>
          <cell r="D57">
            <v>1386055.8</v>
          </cell>
          <cell r="E57">
            <v>0.5890102820417258</v>
          </cell>
          <cell r="F57" t="str">
            <v>NO</v>
          </cell>
          <cell r="G57" t="str">
            <v>SI</v>
          </cell>
          <cell r="H57" t="str">
            <v>EN PLENA EJECUCIÓN</v>
          </cell>
          <cell r="I57">
            <v>1386055.8</v>
          </cell>
          <cell r="J57">
            <v>0</v>
          </cell>
          <cell r="K57">
            <v>1</v>
          </cell>
        </row>
        <row r="58">
          <cell r="B58">
            <v>82039</v>
          </cell>
          <cell r="C58" t="str">
            <v>MEJORAMIENTO SISTEMA DE RIEGO SOCCOCOCHA - LOS ANDES - SAN ANTONIO - YAURECCAN - LOCROJA</v>
          </cell>
          <cell r="D58">
            <v>1344016.5599999998</v>
          </cell>
          <cell r="E58">
            <v>0.5450050831683391</v>
          </cell>
          <cell r="F58" t="str">
            <v>NO</v>
          </cell>
          <cell r="G58" t="str">
            <v>SI</v>
          </cell>
          <cell r="H58" t="str">
            <v>EN PLENA EJECUCIÓN</v>
          </cell>
          <cell r="I58">
            <v>1344016.5599999998</v>
          </cell>
          <cell r="J58">
            <v>0</v>
          </cell>
          <cell r="K58">
            <v>1</v>
          </cell>
        </row>
        <row r="59">
          <cell r="B59">
            <v>261473</v>
          </cell>
          <cell r="C59" t="str">
            <v>MEJORAMIENTO DE LA APLICACIÓN DE TECNOLOGÍAS DE LA INFORMACIÓN Y COMUNICACIÓN (TICS) EN LAS II. EE. DEL NIVEL PRIMARIA, DE LA EBR,  DE LA REGION HUANCAVELICA</v>
          </cell>
          <cell r="D59">
            <v>927081.5</v>
          </cell>
          <cell r="E59">
            <v>0.8808521729824198</v>
          </cell>
          <cell r="F59" t="str">
            <v>NO</v>
          </cell>
          <cell r="G59" t="str">
            <v>SI</v>
          </cell>
          <cell r="H59" t="str">
            <v>EN PLENA EJECUCIÓN</v>
          </cell>
          <cell r="I59">
            <v>927081.5</v>
          </cell>
          <cell r="J59">
            <v>0</v>
          </cell>
          <cell r="K59">
            <v>1</v>
          </cell>
        </row>
        <row r="60">
          <cell r="B60">
            <v>261493</v>
          </cell>
          <cell r="C60" t="str">
            <v>MEJORAMIENTO DE LA APLICACIÓN DE TECNOLOGÍAS DE LA INFORMACIÓN Y COMUNICACIÓN (TICS) EN LAS II. EE. DEL NIVEL SECUNDARIA, DE LA EBR, DE LA  REGION HUANCAVELICA</v>
          </cell>
          <cell r="D60">
            <v>764322.4300000016</v>
          </cell>
          <cell r="E60">
            <v>0.8695852831835243</v>
          </cell>
          <cell r="F60" t="str">
            <v>NO</v>
          </cell>
          <cell r="G60" t="str">
            <v>SI</v>
          </cell>
          <cell r="H60" t="str">
            <v>EN PLENA EJECUCIÓN</v>
          </cell>
          <cell r="I60">
            <v>764322.4300000016</v>
          </cell>
          <cell r="J60">
            <v>0</v>
          </cell>
          <cell r="K60">
            <v>1</v>
          </cell>
        </row>
        <row r="61">
          <cell r="B61">
            <v>157259</v>
          </cell>
          <cell r="C61" t="str">
            <v>CONSTRUCCION DE INFRAESTRUCTURA  DE LA INSTITUCIÓN EDUCATIVA SECUNDARIA TUPAC AMARU II-HUACHHUA - PAUCARA - ACOBAMBA</v>
          </cell>
          <cell r="D61">
            <v>587483.1100000001</v>
          </cell>
          <cell r="E61">
            <v>0.7435298424158393</v>
          </cell>
          <cell r="F61" t="str">
            <v>NO</v>
          </cell>
          <cell r="G61" t="str">
            <v>SI</v>
          </cell>
          <cell r="H61" t="str">
            <v>EN PLENA EJECUCIÓN</v>
          </cell>
          <cell r="I61">
            <v>587483.1599999999</v>
          </cell>
          <cell r="J61" t="str">
            <v>PIM 2016 S/ 422,599.16</v>
          </cell>
          <cell r="K61">
            <v>1</v>
          </cell>
        </row>
        <row r="62">
          <cell r="B62">
            <v>172817</v>
          </cell>
          <cell r="C62" t="str">
            <v>MEJORAMIENTO DE LA PRODUCCION ANIMAL, MEDIANTE LA RECUPERACION DE LAS PRADERAS NATURALES EN LAS COMUNIDADES ALTO ANDINAS , DISTRITO DE ASCENSION - HUANCAVELICA - HUANCAVELICA</v>
          </cell>
          <cell r="D62">
            <v>510185.18000000017</v>
          </cell>
          <cell r="E62">
            <v>0.8716154162556339</v>
          </cell>
          <cell r="F62" t="str">
            <v>NO</v>
          </cell>
          <cell r="G62" t="str">
            <v>SI</v>
          </cell>
          <cell r="H62" t="str">
            <v>EN PLENA EJECUCIÓN</v>
          </cell>
          <cell r="I62">
            <v>510185.23</v>
          </cell>
          <cell r="J62">
            <v>0</v>
          </cell>
          <cell r="K62">
            <v>1</v>
          </cell>
        </row>
        <row r="63">
          <cell r="B63">
            <v>299233</v>
          </cell>
          <cell r="C63" t="str">
            <v>MEJORAMIENTO Y AMPLIACIÓN DE LA INFRAESTRUCTURA Y EQUIPAMIENTO EN LA INSTITUCION EDUCATIVA INICIAL N 678, EN EL CENTRO POBLADO DE VISTA ALEGRE, DISTRITO DE ANTA, PROVINCIA DE ACOBAMBA - DEPARTAMENTO HUANCAVELICA.</v>
          </cell>
          <cell r="D63">
            <v>431732.73</v>
          </cell>
          <cell r="E63">
            <v>0.7695950578028139</v>
          </cell>
          <cell r="F63" t="str">
            <v>NO</v>
          </cell>
          <cell r="G63" t="str">
            <v>SI</v>
          </cell>
          <cell r="H63" t="str">
            <v>EN PLENA EJECUCIÓN</v>
          </cell>
          <cell r="I63">
            <v>431732.94999999995</v>
          </cell>
          <cell r="J63">
            <v>0</v>
          </cell>
          <cell r="K63">
            <v>1</v>
          </cell>
        </row>
        <row r="64">
          <cell r="B64">
            <v>156905</v>
          </cell>
          <cell r="C64" t="str">
            <v>CONSTRUCCIÓN CANAL DE RIEGO ÑUÑUNGAYOCC, PALCA-HUANCAVELICA</v>
          </cell>
          <cell r="D64">
            <v>346340.51</v>
          </cell>
          <cell r="E64">
            <v>0.794073931666299</v>
          </cell>
          <cell r="F64" t="str">
            <v>NO</v>
          </cell>
          <cell r="G64" t="str">
            <v>SI</v>
          </cell>
          <cell r="H64" t="str">
            <v>EN PLENA EJECUCIÓN</v>
          </cell>
          <cell r="I64">
            <v>346340.29000000004</v>
          </cell>
          <cell r="J64">
            <v>0</v>
          </cell>
          <cell r="K64">
            <v>1</v>
          </cell>
        </row>
        <row r="65">
          <cell r="B65">
            <v>151305</v>
          </cell>
          <cell r="C65" t="str">
            <v>ADECUACIÓN Y MEJORAMIENTO DE LA OFERTA DEL SERVICIO EDUCATIVO PRIMARIO DE LA I.E. N 36330, CCOLLPACCASA, YAULI, HUANCAVELICA.</v>
          </cell>
          <cell r="D65">
            <v>259323.4500000002</v>
          </cell>
          <cell r="E65">
            <v>0.8766576235977785</v>
          </cell>
          <cell r="F65" t="str">
            <v>NO</v>
          </cell>
          <cell r="G65" t="str">
            <v>SI</v>
          </cell>
          <cell r="H65" t="str">
            <v>EN PLENA EJECUCIÓN</v>
          </cell>
          <cell r="I65">
            <v>259323.04000000004</v>
          </cell>
          <cell r="J65">
            <v>0</v>
          </cell>
          <cell r="K65">
            <v>1</v>
          </cell>
        </row>
        <row r="66">
          <cell r="B66">
            <v>172369</v>
          </cell>
          <cell r="C66" t="str">
            <v>MEJORAMIENTO Y AMPLIACION DE LOS SERVICIOS EDUCATIVOS DE LA INSTITUCION EDUCATIVA N 36719 DEL BARRIO DE LOS ANDES, DISTRITO DE LOCROJA, PROVINCIA DE CHURCAMPA Y DEPARTAMENTO DE HUANCAVELICA</v>
          </cell>
          <cell r="D66">
            <v>254491.8899999999</v>
          </cell>
          <cell r="E66">
            <v>0.81320717969341</v>
          </cell>
          <cell r="F66" t="str">
            <v>NO</v>
          </cell>
          <cell r="G66" t="str">
            <v>SI</v>
          </cell>
          <cell r="H66" t="str">
            <v>EN PLENA EJECUCIÓN</v>
          </cell>
          <cell r="I66">
            <v>254492.24</v>
          </cell>
          <cell r="J66">
            <v>0</v>
          </cell>
          <cell r="K66">
            <v>1</v>
          </cell>
        </row>
        <row r="67">
          <cell r="B67">
            <v>171877</v>
          </cell>
          <cell r="C67" t="str">
            <v>MEJORAMIENTO DEL SERVICIO EDUCATIVO EN LA I.E. N 36289 DE LA COMUNIDAD CAMPESINA DE MESACCOCHA, DISTRITO DE SANTO TOMAS DE PATA, PROVINCIA DE ANGARAES, DEPARTAMENTO DE HUANCAVELICA</v>
          </cell>
          <cell r="D67">
            <v>237990.86</v>
          </cell>
          <cell r="E67">
            <v>0.7609102524385404</v>
          </cell>
          <cell r="F67" t="str">
            <v>NO</v>
          </cell>
          <cell r="G67" t="str">
            <v>SI</v>
          </cell>
          <cell r="H67" t="str">
            <v>EN PLENA EJECUCIÓN</v>
          </cell>
          <cell r="I67">
            <v>237990.99</v>
          </cell>
          <cell r="J67">
            <v>0</v>
          </cell>
          <cell r="K67">
            <v>1</v>
          </cell>
        </row>
        <row r="68">
          <cell r="B68">
            <v>196853</v>
          </cell>
          <cell r="C68" t="str">
            <v>MEJORAMIENTO DE LOS SERVICIOS DE EDUCACION PRIMARIA DE LA I.E. NRO. 31422, EN LA LOCALIDAD JATUMPAMPA, DISTRITO DE ÑAHUIMPUQUIO, PROVINCIA DE TAYACAJA- HUANCAVELICA</v>
          </cell>
          <cell r="D68">
            <v>183869.26999999996</v>
          </cell>
          <cell r="E68">
            <v>0.7066663312202228</v>
          </cell>
          <cell r="F68" t="str">
            <v>NO</v>
          </cell>
          <cell r="G68" t="str">
            <v>SI</v>
          </cell>
          <cell r="H68" t="str">
            <v>EN PLENA EJECUCIÓN</v>
          </cell>
          <cell r="I68">
            <v>183872.93</v>
          </cell>
          <cell r="J68">
            <v>0</v>
          </cell>
          <cell r="K68">
            <v>1</v>
          </cell>
        </row>
        <row r="69">
          <cell r="B69">
            <v>131375</v>
          </cell>
          <cell r="C69" t="str">
            <v>CONSTRUCCIÓN DE CARRETERA PUENTE CORREGIDOR-SANTUARIO HUACA HUACA-JUAN DE LOZA, DISTRITO TICRAPO, PROVINCIA CASTROVIRREYNA</v>
          </cell>
          <cell r="D69">
            <v>156165.19000000006</v>
          </cell>
          <cell r="E69">
            <v>0.8504811143558665</v>
          </cell>
          <cell r="F69" t="str">
            <v>NO</v>
          </cell>
          <cell r="G69" t="str">
            <v>SI</v>
          </cell>
          <cell r="H69" t="str">
            <v>EN PLENA EJECUCIÓN</v>
          </cell>
          <cell r="I69">
            <v>156164.19999999995</v>
          </cell>
          <cell r="J69">
            <v>0</v>
          </cell>
          <cell r="K69">
            <v>1</v>
          </cell>
        </row>
        <row r="70">
          <cell r="B70">
            <v>266555</v>
          </cell>
          <cell r="C70" t="str">
            <v>MEJORAMIENTO DE LOS SERVICIOS DE SALUD DEL PUESTO DE SALUD SAN GERONIMO EN LA LOCALIDAD SAN GERONIMO, DISTRITO, PROVINCIA Y DEPARTAMENTO DE HUANCAVELICA</v>
          </cell>
          <cell r="D70">
            <v>151187.19999999995</v>
          </cell>
          <cell r="E70">
            <v>0.8341473580898354</v>
          </cell>
          <cell r="F70" t="str">
            <v>NO</v>
          </cell>
          <cell r="G70" t="str">
            <v>SI</v>
          </cell>
          <cell r="H70" t="str">
            <v>EN PLENA EJECUCIÓN</v>
          </cell>
          <cell r="I70">
            <v>151186.72999999998</v>
          </cell>
          <cell r="J70">
            <v>0</v>
          </cell>
          <cell r="K70">
            <v>1</v>
          </cell>
        </row>
        <row r="71">
          <cell r="B71">
            <v>81497</v>
          </cell>
          <cell r="C71" t="str">
            <v>IMPLEMENTACION DE REDES EDUCATIVAS PARA EMPRENDER INVESTIGACIONES E INNOVACIONES EDUCATIVAS EN LA PROVINCIA DE HUANCAVELICA</v>
          </cell>
          <cell r="D71">
            <v>27433.489999999758</v>
          </cell>
          <cell r="E71">
            <v>0.8098181195334906</v>
          </cell>
          <cell r="F71" t="str">
            <v>NO</v>
          </cell>
          <cell r="G71" t="str">
            <v>SI</v>
          </cell>
          <cell r="H71" t="str">
            <v>EN PLENA EJECUCIÓN</v>
          </cell>
          <cell r="I71">
            <v>30433.12999999989</v>
          </cell>
          <cell r="J71">
            <v>0</v>
          </cell>
          <cell r="K71">
            <v>1</v>
          </cell>
        </row>
        <row r="72">
          <cell r="B72">
            <v>0</v>
          </cell>
          <cell r="C72">
            <v>0</v>
          </cell>
          <cell r="D72">
            <v>0</v>
          </cell>
          <cell r="E72">
            <v>0</v>
          </cell>
          <cell r="F72">
            <v>0</v>
          </cell>
          <cell r="G72">
            <v>0</v>
          </cell>
          <cell r="H72">
            <v>0</v>
          </cell>
          <cell r="I72">
            <v>0</v>
          </cell>
          <cell r="J72">
            <v>0</v>
          </cell>
          <cell r="K72">
            <v>0</v>
          </cell>
        </row>
        <row r="73">
          <cell r="B73">
            <v>198655</v>
          </cell>
          <cell r="C73" t="str">
            <v>CONSTRUCCIÓN DEL CAMINO VECINAL CENTRO POBLADO SAN FRANCISCO DE CAHUAPANAS - COMUNIDAD NATIVA PUERTO DAVIS, DISTRITO DE PUERTO BERMUDEZ, PROVINCIA DE OXAPAMPA, REGIÓN PASCO</v>
          </cell>
          <cell r="D73">
            <v>1324169.2799999993</v>
          </cell>
          <cell r="E73">
            <v>0.8896089709062596</v>
          </cell>
          <cell r="F73" t="str">
            <v>NO</v>
          </cell>
          <cell r="G73" t="str">
            <v>SI</v>
          </cell>
          <cell r="H73" t="str">
            <v>EN PLENA EJECUCIÓN</v>
          </cell>
          <cell r="I73">
            <v>1328529.2799999993</v>
          </cell>
          <cell r="J73" t="str">
            <v>Obra culminada teien pendiente deudas.</v>
          </cell>
          <cell r="K73">
            <v>0</v>
          </cell>
        </row>
        <row r="74">
          <cell r="B74">
            <v>179032</v>
          </cell>
          <cell r="C74" t="str">
            <v>CONSTRUCCION DE LA TROCHA CARROZABLE ASTOBAMBA  - CHARQUICANCHA, DISTRITO DE YANAHUANCA -DANIEL CARRIÓN - PASCO</v>
          </cell>
          <cell r="D74">
            <v>520394.16000000015</v>
          </cell>
          <cell r="E74">
            <v>0.8807055689163455</v>
          </cell>
          <cell r="F74" t="str">
            <v>NO</v>
          </cell>
          <cell r="G74" t="str">
            <v>SI</v>
          </cell>
          <cell r="H74" t="str">
            <v>EN PLENA EJECUCIÓN</v>
          </cell>
          <cell r="I74">
            <v>520484.16000000015</v>
          </cell>
          <cell r="J74" t="str">
            <v>Obra culminada teien pendiente deudas.</v>
          </cell>
          <cell r="K74">
            <v>0</v>
          </cell>
        </row>
        <row r="75">
          <cell r="B75">
            <v>252036</v>
          </cell>
          <cell r="C75" t="str">
            <v>MEJORAMIENTO DE LA CARRETERA TRAMO RIO BLANCO - LANCARI Y CONSTRUCCION DE LA CARRETERA TRAMO LANCARI - JATUNCHACUA, DE LOS DISTRITOS DE HUAYLLAY, VICCO,TINYAHUARCO, SIMON BOLIVAR, PROVINCIA Y REGION PASCO , DISTRITO DE VICCO - PASCO - PASCO</v>
          </cell>
          <cell r="D75">
            <v>1720080.540000001</v>
          </cell>
          <cell r="E75">
            <v>0.8138478466749696</v>
          </cell>
          <cell r="F75" t="str">
            <v>NO</v>
          </cell>
          <cell r="G75" t="str">
            <v>NO</v>
          </cell>
          <cell r="H75" t="str">
            <v>PARALIZADA</v>
          </cell>
          <cell r="I75">
            <v>1720080.540000001</v>
          </cell>
          <cell r="J75" t="str">
            <v>Corte de obra</v>
          </cell>
          <cell r="K75">
            <v>0</v>
          </cell>
        </row>
        <row r="76">
          <cell r="B76">
            <v>215775</v>
          </cell>
          <cell r="C76" t="str">
            <v>MEJORAMIENTO DE LA OFERTA DE LOS SERVICIOS EDUCATIVOS DE LA INSTITUCION EDUCATIVA AGROPECUARIA N 44 ROGELIO MENDOZA CABALLERO DEL DISTRITO DE HUACHON, PROVINCIA DE PASCO, REGION PASCO</v>
          </cell>
          <cell r="D76">
            <v>1045176.04</v>
          </cell>
          <cell r="E76">
            <v>0.8655454581750572</v>
          </cell>
          <cell r="F76" t="str">
            <v>NO</v>
          </cell>
          <cell r="G76" t="str">
            <v>NO</v>
          </cell>
          <cell r="H76" t="str">
            <v>CON CONTRATO DE OBRA RESUELTO</v>
          </cell>
          <cell r="I76">
            <v>753898.04</v>
          </cell>
          <cell r="J76" t="str">
            <v>Resuelto contrato</v>
          </cell>
          <cell r="K76">
            <v>0</v>
          </cell>
        </row>
        <row r="77">
          <cell r="B77">
            <v>155424</v>
          </cell>
          <cell r="C77" t="str">
            <v>MEJORAMIENTO DE LA OFERTA DE SERVICIOS EDUCATIVOS DEL NIVEL INICIAL EN LA ISNTITUCION EDUCATIVA INTEGRADA 34036 SAGRADA FAMILIA DE LA LOCALIDAD DE SACRA FAMILIA-DISTRITO DE SIMON BOLIVAR-PROVINCIA DE PASCO-REGION PASCO</v>
          </cell>
          <cell r="D77">
            <v>71342.02999999997</v>
          </cell>
          <cell r="E77">
            <v>0.8625664936551218</v>
          </cell>
          <cell r="F77" t="str">
            <v>NO</v>
          </cell>
          <cell r="G77" t="str">
            <v>SI</v>
          </cell>
          <cell r="H77" t="str">
            <v>EN PLENA EJECUCIÓN</v>
          </cell>
          <cell r="I77">
            <v>71342.02999999997</v>
          </cell>
          <cell r="J77" t="str">
            <v>Obra culminada teien pendiente deudas.</v>
          </cell>
          <cell r="K77">
            <v>0</v>
          </cell>
        </row>
        <row r="78">
          <cell r="B78">
            <v>88060</v>
          </cell>
          <cell r="C78" t="str">
            <v>MEJORA DE LA CALIDAD DE LOS SERVICIOS DE ATENCION DE LOS ESTABLECIMIENTOS DE SALUD DE LA MICRO RED CIUDAD CONSTITUCIÓN DE LA PROVINCIA DE OXAPAMPA</v>
          </cell>
          <cell r="D78">
            <v>1257873.0900000008</v>
          </cell>
          <cell r="E78">
            <v>0.8497098312555015</v>
          </cell>
          <cell r="F78" t="str">
            <v>NO</v>
          </cell>
          <cell r="G78" t="str">
            <v>NO</v>
          </cell>
          <cell r="H78" t="str">
            <v>CON CONTRATO DE OBRA RESUELTO</v>
          </cell>
          <cell r="I78">
            <v>1256712.0900000008</v>
          </cell>
          <cell r="J78" t="str">
            <v>Resuelto contrato</v>
          </cell>
          <cell r="K78">
            <v>0</v>
          </cell>
        </row>
        <row r="79">
          <cell r="B79">
            <v>233115</v>
          </cell>
          <cell r="C79" t="str">
            <v>AMPLIACION Y MEJORAMIENTO DE LA COBERTURA DE TELEFONÍA MÓVIL, TELEFONIA FIJA PUBLICA, TELEFONIA FIJA ABONADO, EN LAS LOCALIDADES DE UNIÓN SIRIA, EN EL DISTRITO DE CONSTITUCIÓN; PROVINCIA DE OXAPAMPA; REGIÓN PASCO</v>
          </cell>
          <cell r="D79">
            <v>118528.62</v>
          </cell>
          <cell r="E79">
            <v>0.8345487943173571</v>
          </cell>
          <cell r="F79" t="str">
            <v>NO</v>
          </cell>
          <cell r="G79" t="str">
            <v>SI</v>
          </cell>
          <cell r="H79" t="str">
            <v>EN PLENA EJECUCIÓN</v>
          </cell>
          <cell r="I79">
            <v>118528.62</v>
          </cell>
          <cell r="J79" t="str">
            <v>Obra culminada teien pendiente deudas.</v>
          </cell>
          <cell r="K79">
            <v>0</v>
          </cell>
        </row>
        <row r="80">
          <cell r="B80">
            <v>173629</v>
          </cell>
          <cell r="C80" t="str">
            <v>MANEJO Y GESTION DE LOS RECURSOS NATURALES DE LA LAGUNA DE PATARCOCHA- CERRO DE PASCO , PROVINCIA DE PASCO - PASCO</v>
          </cell>
          <cell r="D80">
            <v>575450.6900000004</v>
          </cell>
          <cell r="E80">
            <v>0.8331923986179234</v>
          </cell>
          <cell r="F80" t="str">
            <v>NO</v>
          </cell>
          <cell r="G80" t="str">
            <v>NO</v>
          </cell>
          <cell r="H80" t="str">
            <v>PARALIZADA</v>
          </cell>
          <cell r="I80">
            <v>5375450.69</v>
          </cell>
          <cell r="J80">
            <v>0</v>
          </cell>
          <cell r="K80">
            <v>0</v>
          </cell>
        </row>
        <row r="81">
          <cell r="B81">
            <v>232722</v>
          </cell>
          <cell r="C81" t="str">
            <v>AMPLIACION Y MEJORAMIENTO DE LA COBERTURA DE TELEFONÍA MÓVIL Y TELEFONIA FIJA ABONADO EN LAS LOCALIDADES HORNUAY, CANCHACUCHO, MISHQUEYACU, PATOCOCHA Y VICHARREO; EN EL DISTRITO DE  HUAYLLAY PROVINCIA DE PASCO, REGIÓN PASCO</v>
          </cell>
          <cell r="D81">
            <v>116704.78000000003</v>
          </cell>
          <cell r="E81">
            <v>0.7887649034103278</v>
          </cell>
          <cell r="F81" t="str">
            <v>NO</v>
          </cell>
          <cell r="G81" t="str">
            <v>SI</v>
          </cell>
          <cell r="H81" t="str">
            <v>EN PLENA EJECUCIÓN</v>
          </cell>
          <cell r="I81">
            <v>116704.78000000003</v>
          </cell>
          <cell r="J81" t="str">
            <v>Obra culminada teien pendiente deudas.</v>
          </cell>
          <cell r="K81">
            <v>0</v>
          </cell>
        </row>
        <row r="82">
          <cell r="B82">
            <v>305623</v>
          </cell>
          <cell r="C82" t="str">
            <v>MEJORAMIENTO E LOS SERVICIOS EDUCATIVOS DEL NIVEL SECUNDARIO EN LA I.E. ERNESTO VON MULLEMBRUCK DISTRITO DE CHONTABAMBA, PROVINCIA OXAPAMPA, DEPARTAMENTO PASCO.</v>
          </cell>
          <cell r="D82">
            <v>806857.5899999999</v>
          </cell>
          <cell r="E82">
            <v>0.7249143239001308</v>
          </cell>
          <cell r="F82" t="str">
            <v>NO</v>
          </cell>
          <cell r="G82" t="str">
            <v>NO</v>
          </cell>
          <cell r="H82" t="str">
            <v>PARALIZADA</v>
          </cell>
          <cell r="I82">
            <v>806877.5899999999</v>
          </cell>
          <cell r="J82" t="str">
            <v>Corte Físico y Financiero</v>
          </cell>
          <cell r="K82">
            <v>0</v>
          </cell>
        </row>
        <row r="83">
          <cell r="B83">
            <v>270735</v>
          </cell>
          <cell r="C83" t="str">
            <v>MEJORAMIENTO Y RECUPERACIÓN DEL SERVICIO DE LAS CAPACIDADES PRODUCTIVAS DE LOS PRODUCTORES CAFETALEROS AFECTADOS POR FENÓMENOS BIÓTICOS ADVERSOS ROYA AMARILLA DEL CAFETO, PROVINCIA DE OXAPAMPA - REGIÓN PASCO</v>
          </cell>
          <cell r="D83">
            <v>2738911.4000000004</v>
          </cell>
          <cell r="E83">
            <v>0.67244695896808</v>
          </cell>
          <cell r="F83" t="str">
            <v>NO</v>
          </cell>
          <cell r="G83" t="str">
            <v>SI</v>
          </cell>
          <cell r="H83" t="str">
            <v>EN PLENA EJECUCIÓN</v>
          </cell>
          <cell r="I83">
            <v>2738911.4000000004</v>
          </cell>
          <cell r="J83" t="str">
            <v>Ejecución normal</v>
          </cell>
          <cell r="K83">
            <v>1</v>
          </cell>
        </row>
        <row r="84">
          <cell r="B84">
            <v>256310</v>
          </cell>
          <cell r="C84" t="str">
            <v>MEJORAMIENTO DE LAS CAPACIDADES EN GESTION COMUNITARIA MEDIANTE LA PROMOCION DE FERIAS AGROPECUARIAS Y ARTESANALES PARA EL DESARROLLO ECONOMICO Y TURISTICO EN LAS PROVINCIAS DE PASCO, OXAPAMPA Y DANIEL CARRION, REGION PASCO</v>
          </cell>
          <cell r="D84">
            <v>180433.95000000007</v>
          </cell>
          <cell r="E84">
            <v>0.6106198519076315</v>
          </cell>
          <cell r="F84" t="str">
            <v>NO</v>
          </cell>
          <cell r="G84" t="str">
            <v>SI</v>
          </cell>
          <cell r="H84" t="str">
            <v>EN PLENA EJECUCIÓN</v>
          </cell>
          <cell r="I84">
            <v>170433.95000000007</v>
          </cell>
          <cell r="J84">
            <v>0</v>
          </cell>
          <cell r="K84">
            <v>1</v>
          </cell>
        </row>
        <row r="85">
          <cell r="B85">
            <v>37944</v>
          </cell>
          <cell r="C85" t="str">
            <v>MEJORAMIENTO DEL SERVICIO DE ENERGIA MEDIANTE EL SISTEMA CONVENCIONAL EN 13 CASERIOS DEL DISTRITO DE VICCO - PROVINCIA DE PASCO - REGION PASCO</v>
          </cell>
          <cell r="D85">
            <v>450548</v>
          </cell>
          <cell r="E85">
            <v>0.6807275704967354</v>
          </cell>
          <cell r="F85" t="str">
            <v>NO</v>
          </cell>
          <cell r="G85" t="str">
            <v>SI</v>
          </cell>
          <cell r="H85" t="str">
            <v>EN PLENA EJECUCIÓN</v>
          </cell>
          <cell r="I85">
            <v>-41515</v>
          </cell>
          <cell r="J85">
            <v>0</v>
          </cell>
          <cell r="K85">
            <v>1</v>
          </cell>
        </row>
        <row r="86">
          <cell r="B86">
            <v>198996</v>
          </cell>
          <cell r="C86" t="str">
            <v>CREACION DEL CAMINO VECINAL ENTRE PARIAMARCA-TOMACONGA ENTRE LOS DISTRITOS DE YANACANCHA Y TICLACAYAN , DISTRITO DE TICLACAYAN - PASCO - PASCO</v>
          </cell>
          <cell r="D86">
            <v>1354875.19</v>
          </cell>
          <cell r="E86">
            <v>0.6810105635725286</v>
          </cell>
          <cell r="F86" t="str">
            <v>NO</v>
          </cell>
          <cell r="G86" t="str">
            <v>NO</v>
          </cell>
          <cell r="H86" t="str">
            <v>PARALIZADA</v>
          </cell>
          <cell r="I86">
            <v>1354875.19</v>
          </cell>
          <cell r="J86" t="str">
            <v>Corte de obra</v>
          </cell>
          <cell r="K86">
            <v>0</v>
          </cell>
        </row>
        <row r="87">
          <cell r="B87">
            <v>224313</v>
          </cell>
          <cell r="C87" t="str">
            <v>MEJORAMIENTO Y REHABILITACION DEL CAMINO VECINAL TRAMO LA CC.NN. CHINCHIHUAQUI - PLATANILLO SHIMAQUI DISTRITO DE PUERTO BERMUDEZ-PROVINCIA OXAPAMPA- DEPARTAMENTO PASCO</v>
          </cell>
          <cell r="D87">
            <v>1296060.7600000002</v>
          </cell>
          <cell r="E87">
            <v>0.6188130139222242</v>
          </cell>
          <cell r="F87" t="str">
            <v>NO</v>
          </cell>
          <cell r="G87" t="str">
            <v>SI</v>
          </cell>
          <cell r="H87" t="str">
            <v>EN PLENA EJECUCIÓN</v>
          </cell>
          <cell r="I87">
            <v>1289057.7600000002</v>
          </cell>
          <cell r="J87" t="str">
            <v>Ejecución normal</v>
          </cell>
          <cell r="K87">
            <v>1</v>
          </cell>
        </row>
        <row r="88">
          <cell r="B88">
            <v>0</v>
          </cell>
          <cell r="C88">
            <v>0</v>
          </cell>
          <cell r="D88">
            <v>0</v>
          </cell>
          <cell r="E88">
            <v>0</v>
          </cell>
          <cell r="F88">
            <v>0</v>
          </cell>
          <cell r="G88">
            <v>0</v>
          </cell>
          <cell r="H88">
            <v>0</v>
          </cell>
          <cell r="I88">
            <v>0</v>
          </cell>
          <cell r="J88">
            <v>0</v>
          </cell>
          <cell r="K88">
            <v>0</v>
          </cell>
        </row>
        <row r="89">
          <cell r="B89">
            <v>161194</v>
          </cell>
          <cell r="C89" t="str">
            <v>TRANSFERENCIA TECNOLOGICA EN MEJORAMIENTO GENETICO DE GANADO VACUNO EN LA MICROCUENCA DEL NUPE Y LAURICOCHA DE LA PROVINCIA DE LAURICOCHA, REGION HUANUCO</v>
          </cell>
          <cell r="D89">
            <v>635008.46</v>
          </cell>
          <cell r="E89">
            <v>0.7033991743985463</v>
          </cell>
          <cell r="F89" t="str">
            <v>NO</v>
          </cell>
          <cell r="G89" t="str">
            <v>SI</v>
          </cell>
          <cell r="H89" t="str">
            <v>EN PLENA EJECUCIÓN</v>
          </cell>
          <cell r="I89">
            <v>635008.46</v>
          </cell>
          <cell r="J89">
            <v>0</v>
          </cell>
          <cell r="K89">
            <v>1</v>
          </cell>
        </row>
        <row r="90">
          <cell r="B90">
            <v>171453</v>
          </cell>
          <cell r="C90" t="str">
            <v>AMPLIACIÓN DE ELECTRIFICACIÓN DE LA LOCALIDAD DE SAN JUAN DE MONTERREY, DISTRITO DE CHINCHAO, PROVINCIA DE HUÁNUCO</v>
          </cell>
          <cell r="D90">
            <v>41387.32000000001</v>
          </cell>
          <cell r="E90">
            <v>0.8415023987383096</v>
          </cell>
          <cell r="F90" t="str">
            <v>NO</v>
          </cell>
          <cell r="G90" t="str">
            <v>SI</v>
          </cell>
          <cell r="H90" t="str">
            <v>EN PLENA EJECUCIÓN</v>
          </cell>
          <cell r="I90">
            <v>41387.32000000001</v>
          </cell>
          <cell r="J90" t="str">
            <v>Culminado, en liquidación</v>
          </cell>
          <cell r="K90">
            <v>0</v>
          </cell>
        </row>
        <row r="91">
          <cell r="B91">
            <v>224617</v>
          </cell>
          <cell r="C91" t="str">
            <v>MEJORAMIENTO DE LOS SERVICIOS DE EDUCACION INICIAL DE LA INSTITUCION EDUCATIVA N° 33271 DE LA LOCALIDAD DE UNION TRES DE MAYO, DISTRITO DE PUERTO INCA, PROVINCIA DE PUERTO INCA - HUANUCO</v>
          </cell>
          <cell r="D91">
            <v>109670.5099999999</v>
          </cell>
          <cell r="E91">
            <v>0.8957823036912925</v>
          </cell>
          <cell r="F91" t="str">
            <v>NO</v>
          </cell>
          <cell r="G91" t="str">
            <v>SI</v>
          </cell>
          <cell r="H91" t="str">
            <v>EN PLENA EJECUCIÓN</v>
          </cell>
          <cell r="I91">
            <v>109670.5099999999</v>
          </cell>
          <cell r="J91" t="str">
            <v>Culminado, en liquidación</v>
          </cell>
          <cell r="K91">
            <v>0</v>
          </cell>
        </row>
        <row r="92">
          <cell r="B92">
            <v>224610</v>
          </cell>
          <cell r="C92" t="str">
            <v>INSTALACION DE LOS SERVICIOS EDUCATIVOS DE LA INSTITUCION EDUCATIVA INICIAL N 32743 DE LA LOCALIDAD DE SIRABAMBA, DISTRITO DE SANTA MARIA DEL VALLE - HUANUCO-HUANUCO</v>
          </cell>
          <cell r="D92">
            <v>169052.07999999996</v>
          </cell>
          <cell r="E92">
            <v>0.8580210676506298</v>
          </cell>
          <cell r="F92" t="str">
            <v>NO</v>
          </cell>
          <cell r="G92" t="str">
            <v>SI</v>
          </cell>
          <cell r="H92" t="str">
            <v>EN PLENA EJECUCIÓN</v>
          </cell>
          <cell r="I92">
            <v>169052.07999999996</v>
          </cell>
          <cell r="J92">
            <v>0</v>
          </cell>
          <cell r="K92">
            <v>1</v>
          </cell>
        </row>
        <row r="93">
          <cell r="B93">
            <v>275711</v>
          </cell>
          <cell r="C93" t="str">
            <v>INSTALACION DE LOS SERVICIOS EDUCATIVOS EN LA INSTITUCIÓN EDUCATIVA INICIAL N 644 DE SAN JOSÉ DE YAROWILCA, DISTRITO DE CHORAS, PROVINCIA DE YAROWILCA, DEPARTAMENTO DE HUÁNUCO.</v>
          </cell>
          <cell r="D93">
            <v>199229.69999999995</v>
          </cell>
          <cell r="E93">
            <v>0.8467480291269183</v>
          </cell>
          <cell r="F93" t="str">
            <v>NO</v>
          </cell>
          <cell r="G93" t="str">
            <v>SI</v>
          </cell>
          <cell r="H93" t="str">
            <v>EN PLENA EJECUCIÓN</v>
          </cell>
          <cell r="I93">
            <v>199229.69999999995</v>
          </cell>
          <cell r="J93">
            <v>0</v>
          </cell>
          <cell r="K93">
            <v>1</v>
          </cell>
        </row>
        <row r="94">
          <cell r="B94">
            <v>164039</v>
          </cell>
          <cell r="C94" t="str">
            <v>CONSTRUCCIÓN Y MEJORAMIENTO DE INFRAESTRUCTURA EDUCATIVA, EQUIPAMIENTO Y MOBILIARIO EN LA INSTITUCIÓN EDUCATIVA INTEGRADA N 64564 DE NUEVA ESPERANZA, DISTRITO DE HONORIA, PROVINCIA DE PUERTO INCA, REGIÓN HUÁNUCO</v>
          </cell>
          <cell r="D94">
            <v>658429.71</v>
          </cell>
          <cell r="E94">
            <v>0.8364564913034858</v>
          </cell>
          <cell r="F94" t="str">
            <v>NO</v>
          </cell>
          <cell r="G94" t="str">
            <v>SI</v>
          </cell>
          <cell r="H94" t="str">
            <v>PARALIZADA</v>
          </cell>
          <cell r="I94">
            <v>358429.70999999996</v>
          </cell>
          <cell r="J94">
            <v>0</v>
          </cell>
          <cell r="K94">
            <v>0</v>
          </cell>
        </row>
        <row r="95">
          <cell r="B95">
            <v>224607</v>
          </cell>
          <cell r="C95" t="str">
            <v>MEJORAMIENTO DE LOS SERVICIOS DE EDUCACION INICIAL DE LA INSTITUCION EDUCATIVA N° 64320 DE LA LOCALIDAD DE DOS UNIDOS, DISTRITO DE HONORIA, PROVINCIA DE PUERTO INCA - HUANUCO</v>
          </cell>
          <cell r="D95">
            <v>277401.31000000006</v>
          </cell>
          <cell r="E95">
            <v>0.8254128519701821</v>
          </cell>
          <cell r="F95" t="str">
            <v>NO</v>
          </cell>
          <cell r="G95" t="str">
            <v>SI</v>
          </cell>
          <cell r="H95" t="str">
            <v>PARALIZADA</v>
          </cell>
          <cell r="I95">
            <v>277401.31000000006</v>
          </cell>
          <cell r="J95">
            <v>0</v>
          </cell>
          <cell r="K95">
            <v>0</v>
          </cell>
        </row>
        <row r="96">
          <cell r="B96">
            <v>224660</v>
          </cell>
          <cell r="C96" t="str">
            <v>MEJORAMIENTO DE LOS SERVICIOS DE EDUCACION INICIAL EN LA INSTITUCION EDUCATIVA N 498 DE LA LOCALIDAD DE SANTA ROSA DE PATOPAMPA, DISTRITO DE RONDOS, PROVINCIA DE LAURICOCHA, REGION HUANUCO</v>
          </cell>
          <cell r="D96">
            <v>232618.77000000002</v>
          </cell>
          <cell r="E96">
            <v>0.8252488854937455</v>
          </cell>
          <cell r="F96" t="str">
            <v>NO</v>
          </cell>
          <cell r="G96" t="str">
            <v>SI</v>
          </cell>
          <cell r="H96" t="str">
            <v>EN PLENA EJECUCIÓN</v>
          </cell>
          <cell r="I96">
            <v>232618.77000000002</v>
          </cell>
          <cell r="J96" t="str">
            <v>Culminado, en liquidación</v>
          </cell>
          <cell r="K96">
            <v>0</v>
          </cell>
        </row>
        <row r="97">
          <cell r="B97">
            <v>278100</v>
          </cell>
          <cell r="C97" t="str">
            <v>INSTALACION DE LOS SERVICIOS EDUCATIVOS DE LA INSTITUCIÓN EDUCATIVA  INICIAL N 603  DE LA LOCALIDAD DE MONTE GRANDE, DISTRITO DE MONZÓN - PROVINCIA DE HUAMALÍES REGIÓN HUÁNUCO</v>
          </cell>
          <cell r="D97">
            <v>243431.93000000005</v>
          </cell>
          <cell r="E97">
            <v>0.8042815159294673</v>
          </cell>
          <cell r="F97" t="str">
            <v>NO</v>
          </cell>
          <cell r="G97" t="str">
            <v>SI</v>
          </cell>
          <cell r="H97" t="str">
            <v>PARALIZADA</v>
          </cell>
          <cell r="I97">
            <v>243431.93000000005</v>
          </cell>
          <cell r="J97" t="str">
            <v>En resolucion de contrato</v>
          </cell>
          <cell r="K97">
            <v>0</v>
          </cell>
        </row>
        <row r="98">
          <cell r="B98">
            <v>275704</v>
          </cell>
          <cell r="C98" t="str">
            <v>INSTALACION DE LOS SERVICIOS EDUCATIVOS DE LA INSTITUCIÓN EDUCATIVA INICIAL N 577 DE SAN LUIS DE LLINCAG, DISTRITO DE SAN PEDRO DE CHAULÁN, PROVINCIA DE HUÁNUCO, DEPARTAMENTO DE HUÁNUCO.</v>
          </cell>
          <cell r="D98">
            <v>228156.41000000003</v>
          </cell>
          <cell r="E98">
            <v>0.8026589819859482</v>
          </cell>
          <cell r="F98" t="str">
            <v>NO</v>
          </cell>
          <cell r="G98" t="str">
            <v>SI</v>
          </cell>
          <cell r="H98" t="str">
            <v>EN PLENA EJECUCIÓN</v>
          </cell>
          <cell r="I98">
            <v>228156.41000000003</v>
          </cell>
          <cell r="J98">
            <v>0</v>
          </cell>
          <cell r="K98">
            <v>1</v>
          </cell>
        </row>
        <row r="99">
          <cell r="B99">
            <v>278370</v>
          </cell>
          <cell r="C99" t="str">
            <v>INSTALACION DE LOS SERVICIOS EDUCATIVOS  EN LA I.E. N 591 NUEVO CANAAN, DISTRITO DE CHOLÓN, PROVINCIA DE MARAÑÓN DEPARTAMENTO Y REGIÓN HUÁNUCO</v>
          </cell>
          <cell r="D99">
            <v>306685.8500000001</v>
          </cell>
          <cell r="E99">
            <v>0.79263986158657</v>
          </cell>
          <cell r="F99" t="str">
            <v>NO</v>
          </cell>
          <cell r="G99" t="str">
            <v>SI</v>
          </cell>
          <cell r="H99" t="str">
            <v>EN PLENA EJECUCIÓN</v>
          </cell>
          <cell r="I99">
            <v>306685.8500000001</v>
          </cell>
          <cell r="J99">
            <v>0</v>
          </cell>
          <cell r="K99">
            <v>1</v>
          </cell>
        </row>
        <row r="100">
          <cell r="B100">
            <v>278247</v>
          </cell>
          <cell r="C100" t="str">
            <v>INSTALACIÓN DE LOS SERVICIOS DE EDUCACIÓN INICIAL DE LA INSTITUCIÓN EDUCATIVA N 550 DE LA LOCALIDAD DE RONDONI, DISTRITO DE CAYNA, PROVINCIA DE AMBO, DEPARTAMENTO DE HUÁNUCO</v>
          </cell>
          <cell r="D100">
            <v>387832.09999999986</v>
          </cell>
          <cell r="E100">
            <v>0.776019803893328</v>
          </cell>
          <cell r="F100" t="str">
            <v>NO</v>
          </cell>
          <cell r="G100" t="str">
            <v>SI</v>
          </cell>
          <cell r="H100" t="str">
            <v>EN PLENA EJECUCIÓN</v>
          </cell>
          <cell r="I100">
            <v>387832.09999999986</v>
          </cell>
          <cell r="J100" t="str">
            <v>Culminado, en liquidación</v>
          </cell>
          <cell r="K100">
            <v>0</v>
          </cell>
        </row>
        <row r="101">
          <cell r="B101">
            <v>169340</v>
          </cell>
          <cell r="C101" t="str">
            <v>CONSTRUCCION DE LA INFRAESTRUCTURA EDUCATIVA, EQUIPAMIENTO Y MOBILIARIO EN LA INSTITUCION EDUCATIVA Nº 32760 – MONTE GRANDE, DISTRITO DE MONZON, PROVINCIA DE HUAMALIES</v>
          </cell>
          <cell r="D101">
            <v>345206.2599999999</v>
          </cell>
          <cell r="E101">
            <v>0.7444149383472192</v>
          </cell>
          <cell r="F101" t="str">
            <v>NO</v>
          </cell>
          <cell r="G101" t="str">
            <v>SI</v>
          </cell>
          <cell r="H101" t="str">
            <v>PARALIZADA</v>
          </cell>
          <cell r="I101">
            <v>345206.2599999999</v>
          </cell>
          <cell r="J101" t="str">
            <v>Controversias con el contratista</v>
          </cell>
          <cell r="K101">
            <v>0</v>
          </cell>
        </row>
        <row r="102">
          <cell r="B102">
            <v>278752</v>
          </cell>
          <cell r="C102" t="str">
            <v>INSTALACION DE LOS  SERVICIOS EDUCATIVOS DE LA I.E.I. Nº  579 DE SAN JOSÉ DE LA DESPENSA, DISTRITO DE SANTA MARÍA DEL VALLE,  PROVINCIA   DE HUÁNUCO Y DEPARTAMENTO- HUÁNUCO</v>
          </cell>
          <cell r="D102">
            <v>367222.3400000001</v>
          </cell>
          <cell r="E102">
            <v>0.7049045504252848</v>
          </cell>
          <cell r="F102" t="str">
            <v>NO</v>
          </cell>
          <cell r="G102" t="str">
            <v>SI</v>
          </cell>
          <cell r="H102" t="str">
            <v>EN PLENA EJECUCIÓN</v>
          </cell>
          <cell r="I102">
            <v>367222.3400000001</v>
          </cell>
          <cell r="J102">
            <v>0</v>
          </cell>
          <cell r="K102">
            <v>1</v>
          </cell>
        </row>
        <row r="103">
          <cell r="B103">
            <v>82461</v>
          </cell>
          <cell r="C103" t="str">
            <v>REFORESTACIÓN CON FINES DE PROTECCIÓN DE SUELOS EN LA PROVINCIA DE PACHITEA</v>
          </cell>
          <cell r="D103">
            <v>863328.7400000002</v>
          </cell>
          <cell r="E103">
            <v>0.672224596310404</v>
          </cell>
          <cell r="F103" t="str">
            <v>NO</v>
          </cell>
          <cell r="G103" t="str">
            <v>SI</v>
          </cell>
          <cell r="H103" t="str">
            <v>EN PLENA EJECUCIÓN</v>
          </cell>
          <cell r="I103">
            <v>610044.7400000002</v>
          </cell>
          <cell r="J103">
            <v>0</v>
          </cell>
          <cell r="K103">
            <v>1</v>
          </cell>
        </row>
        <row r="104">
          <cell r="B104">
            <v>127349</v>
          </cell>
          <cell r="C104" t="str">
            <v>CONSTRUCCIÓN DE PISTAS Y VEREDAS EN LA SECTOR HUAYOPAMPA - DISTRITO DE AMARILIS, PROVINCIA Y REGIÓN HUÁNUCO</v>
          </cell>
          <cell r="D104">
            <v>1171529.54</v>
          </cell>
          <cell r="E104">
            <v>0.6024228012684774</v>
          </cell>
          <cell r="F104" t="str">
            <v>NO</v>
          </cell>
          <cell r="G104" t="str">
            <v>SI</v>
          </cell>
          <cell r="H104" t="str">
            <v>EN PLENA EJECUCIÓN</v>
          </cell>
          <cell r="I104">
            <v>1171529.54</v>
          </cell>
          <cell r="J104">
            <v>0</v>
          </cell>
          <cell r="K104">
            <v>1</v>
          </cell>
        </row>
        <row r="105">
          <cell r="B105">
            <v>51581</v>
          </cell>
          <cell r="C105" t="str">
            <v>MEJORAMIENTO DE LA CAPACIDAD RESOLUTIVA DEL HOSPITAL DE TINGO MARIA</v>
          </cell>
          <cell r="D105">
            <v>11550287.710000008</v>
          </cell>
          <cell r="E105">
            <v>0.6899594404111644</v>
          </cell>
          <cell r="F105" t="str">
            <v>SI</v>
          </cell>
          <cell r="G105" t="str">
            <v>SI</v>
          </cell>
          <cell r="H105" t="str">
            <v>EN PLENA EJECUCIÓN</v>
          </cell>
          <cell r="I105">
            <v>37122219.71000001</v>
          </cell>
          <cell r="J105">
            <v>0</v>
          </cell>
          <cell r="K105">
            <v>1</v>
          </cell>
        </row>
        <row r="106">
          <cell r="B106">
            <v>0</v>
          </cell>
          <cell r="C106">
            <v>0</v>
          </cell>
          <cell r="D106">
            <v>0</v>
          </cell>
          <cell r="E106">
            <v>0</v>
          </cell>
          <cell r="F106">
            <v>0</v>
          </cell>
          <cell r="G106">
            <v>0</v>
          </cell>
          <cell r="H106">
            <v>0</v>
          </cell>
          <cell r="I106">
            <v>0</v>
          </cell>
          <cell r="J106">
            <v>0</v>
          </cell>
          <cell r="K106">
            <v>0</v>
          </cell>
        </row>
        <row r="107">
          <cell r="B107">
            <v>113902</v>
          </cell>
          <cell r="C107" t="str">
            <v>CONSTRUCCION DEL PUENTE SOBRE EL RIO MANTARO, DISTRITOS DE CHILCA Y TRES DE DICIEMBRE, PROVINCIAS DE HUANCAYO Y CHUPACA - DEPARTAMENTO DE JUNIN</v>
          </cell>
          <cell r="D107">
            <v>26890902.019999996</v>
          </cell>
          <cell r="E107">
            <v>0.5789442518719109</v>
          </cell>
          <cell r="F107" t="str">
            <v>SI</v>
          </cell>
          <cell r="G107" t="str">
            <v>SI</v>
          </cell>
          <cell r="H107" t="str">
            <v>EN ELABORACIÓN DE ET OED</v>
          </cell>
          <cell r="I107">
            <v>40890902.019999996</v>
          </cell>
          <cell r="J107">
            <v>0</v>
          </cell>
          <cell r="K107">
            <v>0</v>
          </cell>
        </row>
        <row r="108">
          <cell r="B108">
            <v>123228</v>
          </cell>
          <cell r="C108" t="str">
            <v>CONSTRUCCION SER YURINAKI II ETAPA SECTOR PERENE</v>
          </cell>
          <cell r="D108">
            <v>4866366.859999999</v>
          </cell>
          <cell r="E108">
            <v>0.7696955663595813</v>
          </cell>
          <cell r="F108" t="str">
            <v>NO</v>
          </cell>
          <cell r="G108" t="str">
            <v>NO</v>
          </cell>
          <cell r="H108" t="str">
            <v>PARALIZADA</v>
          </cell>
          <cell r="I108">
            <v>4866366.859999999</v>
          </cell>
          <cell r="J108" t="str">
            <v>UE-MEN DGER</v>
          </cell>
          <cell r="K108">
            <v>0</v>
          </cell>
        </row>
        <row r="109">
          <cell r="B109">
            <v>30330</v>
          </cell>
          <cell r="C109" t="str">
            <v>MEJORAMIENTO DE LA CARRETERA  VALLE YACUS: TRAMO I (JAUJA - HUERTAS - MOLINOS - JULCAN - MASMA - ATAURA), TRAMO II (MOLINOS - BARRIO CENTRO PROGRESO) Y TRAMO III (MASMA - HUAMALI - MASMA CHICCHE), PROVINCIA DE JAUJA  - REGIÓN JUNÍN.</v>
          </cell>
          <cell r="D109">
            <v>4847228.839999996</v>
          </cell>
          <cell r="E109">
            <v>0.877851171911821</v>
          </cell>
          <cell r="F109" t="str">
            <v>NO</v>
          </cell>
          <cell r="G109" t="str">
            <v>SI</v>
          </cell>
          <cell r="H109" t="str">
            <v>EN PLENA EJECUCIÓN</v>
          </cell>
          <cell r="I109">
            <v>4847228.839999996</v>
          </cell>
          <cell r="J109">
            <v>0</v>
          </cell>
          <cell r="K109">
            <v>1</v>
          </cell>
        </row>
        <row r="110">
          <cell r="B110">
            <v>27008</v>
          </cell>
          <cell r="C110" t="str">
            <v>MEJORAMIENTO DE LA CARRETERA SANTA HERMINIA - LA UNION - SANCHIRIO - ZONA 8, L = 22.180 KM, DISTRITO DE  SAN LUIS DE SHUARO, PROVINCIA DE CHANCHAMAYO, REGION JUNIN</v>
          </cell>
          <cell r="D110">
            <v>2614766.1999999997</v>
          </cell>
          <cell r="E110">
            <v>0.5004236499658269</v>
          </cell>
          <cell r="F110" t="str">
            <v>NO</v>
          </cell>
          <cell r="G110" t="str">
            <v>SI</v>
          </cell>
          <cell r="H110" t="str">
            <v>EN PLENA EJECUCIÓN</v>
          </cell>
          <cell r="I110">
            <v>2614766.1999999997</v>
          </cell>
          <cell r="J110">
            <v>0</v>
          </cell>
          <cell r="K110">
            <v>1</v>
          </cell>
        </row>
        <row r="111">
          <cell r="B111">
            <v>201038</v>
          </cell>
          <cell r="C111" t="str">
            <v>CREACION DE CARRETERA CEDRUYO - SAN ANTONIO DE ALEGRIA, DISTRITO DE PARIAHUANCA Y SANTO DOMINGO DE ACOBAMBA, PROVINCIA DE HUANCAYO, REGION JUNIN</v>
          </cell>
          <cell r="D111">
            <v>1568728.7999999998</v>
          </cell>
          <cell r="E111">
            <v>0.7066870967403752</v>
          </cell>
          <cell r="F111" t="str">
            <v>NO</v>
          </cell>
          <cell r="G111" t="str">
            <v>SI</v>
          </cell>
          <cell r="H111" t="str">
            <v>EN PLENA EJECUCIÓN</v>
          </cell>
          <cell r="I111">
            <v>1568728.7999999998</v>
          </cell>
          <cell r="J111" t="str">
            <v>UE - MD SAN LUIS DE SHUARO</v>
          </cell>
          <cell r="K111">
            <v>1</v>
          </cell>
        </row>
        <row r="112">
          <cell r="B112">
            <v>96541</v>
          </cell>
          <cell r="C112" t="str">
            <v>CONSTRUCCION DEL PEQUEÑO SISTEMA ELECTRICO DE  BETANIA - ELECTRIFICACION DE 08 LOCALIDADES DE LA CUENCA DEL RIO TAMBO</v>
          </cell>
          <cell r="D112">
            <v>1390948.5299999993</v>
          </cell>
          <cell r="E112">
            <v>0.858324623523224</v>
          </cell>
          <cell r="F112" t="str">
            <v>NO</v>
          </cell>
          <cell r="G112" t="str">
            <v>SI</v>
          </cell>
          <cell r="H112" t="str">
            <v>EN PLENA EJECUCIÓN</v>
          </cell>
          <cell r="I112">
            <v>1390948.5299999993</v>
          </cell>
          <cell r="J112">
            <v>0</v>
          </cell>
          <cell r="K112">
            <v>1</v>
          </cell>
        </row>
        <row r="113">
          <cell r="B113">
            <v>65652</v>
          </cell>
          <cell r="C113" t="str">
            <v>MEJORAMIENTO DEL CIRCUITO VIAL CHUPACA - SICAYA - VICSO - ACO - MITO, L = 22+044 KM - PROVINCIAS DE CHUPACA ,HUANCAYO, CONCEPCION - JUNIN.</v>
          </cell>
          <cell r="D113">
            <v>1368684.3000000007</v>
          </cell>
          <cell r="E113">
            <v>0.8691134193207796</v>
          </cell>
          <cell r="F113" t="str">
            <v>NO</v>
          </cell>
          <cell r="G113" t="str">
            <v>NO</v>
          </cell>
          <cell r="H113" t="str">
            <v>PARALIZADA</v>
          </cell>
          <cell r="I113">
            <v>1873692.8440000007</v>
          </cell>
          <cell r="J113">
            <v>0</v>
          </cell>
          <cell r="K113">
            <v>0</v>
          </cell>
        </row>
        <row r="114">
          <cell r="B114">
            <v>122380</v>
          </cell>
          <cell r="C114" t="str">
            <v>CONSTRUCCION DEL SER YURINAKI II ETAPA, SECTOR PICHANAKI</v>
          </cell>
          <cell r="D114">
            <v>1172540.12</v>
          </cell>
          <cell r="E114">
            <v>0.8501171666561337</v>
          </cell>
          <cell r="F114" t="str">
            <v>NO</v>
          </cell>
          <cell r="G114" t="str">
            <v>NO</v>
          </cell>
          <cell r="H114">
            <v>0</v>
          </cell>
          <cell r="I114">
            <v>1172540.12</v>
          </cell>
          <cell r="J114" t="str">
            <v>CULMINADO.</v>
          </cell>
          <cell r="K114">
            <v>0</v>
          </cell>
        </row>
        <row r="115">
          <cell r="B115">
            <v>82381</v>
          </cell>
          <cell r="C115" t="str">
            <v>MEJORAMIENTO INTEGRAL DE LA INFRAESTRUCTURA EDUCATIVA DEL CENTRO DE EDUCACIÓN TÉCNICO PRODUCTIVO: CETPRO SANTA ROSA DE LIMA, CHILCA, HUANCAYO, JUNÍN</v>
          </cell>
          <cell r="D115">
            <v>1153735.2000000002</v>
          </cell>
          <cell r="E115">
            <v>0.7387985528808202</v>
          </cell>
          <cell r="F115" t="str">
            <v>NO</v>
          </cell>
          <cell r="G115" t="str">
            <v>NO</v>
          </cell>
          <cell r="H115">
            <v>0</v>
          </cell>
          <cell r="I115">
            <v>1153735.2000000002</v>
          </cell>
          <cell r="J115" t="str">
            <v>CULMINADO.</v>
          </cell>
          <cell r="K115">
            <v>0</v>
          </cell>
        </row>
        <row r="116">
          <cell r="B116">
            <v>266102</v>
          </cell>
          <cell r="C116" t="str">
            <v>INSTALACION DEL SERVICIO EDUCATIVO INICIAL ESCOLARIZADO EN LA I.E. N 1107 EN EL ANEXO DE POTRERO, DISTRITO DE SANTO DOMINGO DE ACOBAMBA, PROVINCIA DE HUANCAYO, REGIÓN JUNÍN</v>
          </cell>
          <cell r="D116">
            <v>1125353.23</v>
          </cell>
          <cell r="E116">
            <v>0.6659154171394372</v>
          </cell>
          <cell r="F116" t="str">
            <v>NO</v>
          </cell>
          <cell r="G116" t="str">
            <v>SI</v>
          </cell>
          <cell r="H116" t="str">
            <v>EN PLENA EJECUCIÓN</v>
          </cell>
          <cell r="I116">
            <v>1125353.23</v>
          </cell>
          <cell r="J116">
            <v>0</v>
          </cell>
          <cell r="K116">
            <v>1</v>
          </cell>
        </row>
        <row r="117">
          <cell r="B117">
            <v>58946</v>
          </cell>
          <cell r="C117" t="str">
            <v>MEJORAMIENTO Y AMPLIACION  DEL SERVICIO EDUCATIVO  DE EDUCACION SECUNDARIA EN LA I.E. SAN FRANCISCO DE ASIS EN EL BARRIO DE OCOPILLA, DEL DISTRITO DE HUANCAYO, PROVINCIA DE HUANCAYO - JUNIN</v>
          </cell>
          <cell r="D117">
            <v>1078688.7400000002</v>
          </cell>
          <cell r="E117">
            <v>0.7277945059884041</v>
          </cell>
          <cell r="F117" t="str">
            <v>NO</v>
          </cell>
          <cell r="G117" t="str">
            <v>SI</v>
          </cell>
          <cell r="H117" t="str">
            <v>EN PLENA EJECUCIÓN</v>
          </cell>
          <cell r="I117">
            <v>1078688.7400000002</v>
          </cell>
          <cell r="J117" t="str">
            <v>INCORPORACION DE SALDO DE OBRA, SUSPENDIDO RECURSOS FONIPREL, ESTAN REGULARIZANDO INFORMES TRIMESTRALES</v>
          </cell>
          <cell r="K117">
            <v>0</v>
          </cell>
        </row>
        <row r="118">
          <cell r="B118">
            <v>206305</v>
          </cell>
          <cell r="C118" t="str">
            <v>MEJORAMIENTO DE LAS  INFRAESTRUCTURAS  DE APOYO PARA  EL BUEN FUNCIONAMIENTO DE LOS SERVICIOS DE SALUD  EN EL HOSPITAL DOMINGO OLAVEGOYA DE LA PROVINCIA DE JAUJA - REGION JUNIN.</v>
          </cell>
          <cell r="D118">
            <v>843680.77</v>
          </cell>
          <cell r="E118">
            <v>0.6553594821625717</v>
          </cell>
          <cell r="F118" t="str">
            <v>NO</v>
          </cell>
          <cell r="G118" t="str">
            <v>NO</v>
          </cell>
          <cell r="H118" t="str">
            <v>CON CONTRATO DE OBRA RESUELTO</v>
          </cell>
          <cell r="I118">
            <v>843680.77</v>
          </cell>
          <cell r="J118">
            <v>0</v>
          </cell>
          <cell r="K118">
            <v>0</v>
          </cell>
        </row>
        <row r="119">
          <cell r="B119">
            <v>301950</v>
          </cell>
          <cell r="C119" t="str">
            <v>INSTALACION DE LOS SERVICIOS DE EDUCACIÓN INICIAL ESCOLARIZADA EN LA I.E. N 1737 DE LA COMUNIDAD NATIVA DE SOR MARIA, DISTRITO RIO TAMBO, PROVINCIA DE SATIPO - JUNÍN</v>
          </cell>
          <cell r="D119">
            <v>790904.27</v>
          </cell>
          <cell r="E119">
            <v>0.5889827827277538</v>
          </cell>
          <cell r="F119" t="str">
            <v>NO</v>
          </cell>
          <cell r="G119" t="str">
            <v>SI</v>
          </cell>
          <cell r="H119" t="str">
            <v>EN PLENA EJECUCIÓN</v>
          </cell>
          <cell r="I119">
            <v>790904.27</v>
          </cell>
          <cell r="J119">
            <v>0</v>
          </cell>
          <cell r="K119">
            <v>1</v>
          </cell>
        </row>
        <row r="120">
          <cell r="B120">
            <v>182508</v>
          </cell>
          <cell r="C120" t="str">
            <v>MEJORAMIENTO DE PISTAS Y VEREDAS DE LAS PRINCIPALES VIAS DEL DISTRITO DE AHUAC, PROVINCIA DE CHUPACA REGION JUNIN</v>
          </cell>
          <cell r="D120">
            <v>777913.1099999994</v>
          </cell>
          <cell r="E120">
            <v>0.818620509482965</v>
          </cell>
          <cell r="F120" t="str">
            <v>NO</v>
          </cell>
          <cell r="G120" t="str">
            <v>SI</v>
          </cell>
          <cell r="H120" t="str">
            <v>EN PLENA EJECUCIÓN</v>
          </cell>
          <cell r="I120">
            <v>777913</v>
          </cell>
          <cell r="J120">
            <v>0</v>
          </cell>
          <cell r="K120">
            <v>1</v>
          </cell>
        </row>
        <row r="121">
          <cell r="B121">
            <v>267306</v>
          </cell>
          <cell r="C121" t="str">
            <v>INSTALACIÓN DEL SERVICIO DE EDUCACIÓN INICIAL ESCOLARIZADA EN LA I.E N  938  GOLONDRINAS EN EL CENTRO POBLADO  HUACAMAYO, DISTRITO DE PERENE, PROVINCIA DE CHANCHAMAYO - REGIÓN JUNIN</v>
          </cell>
          <cell r="D121">
            <v>709423.29</v>
          </cell>
          <cell r="E121">
            <v>0.5947345799442144</v>
          </cell>
          <cell r="F121" t="str">
            <v>NO</v>
          </cell>
          <cell r="G121" t="str">
            <v>SI</v>
          </cell>
          <cell r="H121" t="str">
            <v>EN PLENA EJECUCIÓN</v>
          </cell>
          <cell r="I121">
            <v>709423.29</v>
          </cell>
          <cell r="J121">
            <v>0</v>
          </cell>
          <cell r="K121">
            <v>1</v>
          </cell>
        </row>
        <row r="122">
          <cell r="B122">
            <v>267236</v>
          </cell>
          <cell r="C122" t="str">
            <v>INSTALACION DEL SERVICIO EDUCATIVO DEL NIVEL INICIAL ESCOLARIZADO EN LA I.E. N1704 EN EL CENTRO POBLADO JERUSALÉN DE MIÑARO, DISTRITO DE PANGOA, PROVINCIA DE SATIPO ,REGION JUNIN</v>
          </cell>
          <cell r="D122">
            <v>703344.5800000001</v>
          </cell>
          <cell r="E122">
            <v>0.6831784738981149</v>
          </cell>
          <cell r="F122" t="str">
            <v>NO</v>
          </cell>
          <cell r="G122" t="str">
            <v>SI</v>
          </cell>
          <cell r="H122" t="str">
            <v>EN PLENA EJECUCIÓN</v>
          </cell>
          <cell r="I122">
            <v>703344.5800000001</v>
          </cell>
          <cell r="J122">
            <v>0</v>
          </cell>
          <cell r="K122">
            <v>1</v>
          </cell>
        </row>
        <row r="123">
          <cell r="B123">
            <v>266061</v>
          </cell>
          <cell r="C123" t="str">
            <v>INSTALACIÓN DE LOS SERVICIOS DE EDUCACIÓN INICIAL ESCOLARIZADA EN LA I.E.I. N 31959 DE LA COMUNIDAD NATIVA SAVARENI, DISTRITO DE RIO TAMBO, PROVINCIA DE SATIPO - REGIÓN JUNÍN</v>
          </cell>
          <cell r="D123">
            <v>679648.2</v>
          </cell>
          <cell r="E123">
            <v>0.6202923077057161</v>
          </cell>
          <cell r="F123" t="str">
            <v>NO</v>
          </cell>
          <cell r="G123" t="str">
            <v>SI</v>
          </cell>
          <cell r="H123" t="str">
            <v>EN PLENA EJECUCIÓN</v>
          </cell>
          <cell r="I123">
            <v>679648.2</v>
          </cell>
          <cell r="J123">
            <v>0</v>
          </cell>
          <cell r="K123">
            <v>1</v>
          </cell>
        </row>
        <row r="124">
          <cell r="B124">
            <v>259959</v>
          </cell>
          <cell r="C124" t="str">
            <v>CONSTRUCCION DE PUENTE DE INTEGRACION CHILCAMAYO DIST. ANDAMARCA, PROV. CONCEPCION, DPTO JUNIN</v>
          </cell>
          <cell r="D124">
            <v>670341.9100000001</v>
          </cell>
          <cell r="E124">
            <v>0.7421841978952625</v>
          </cell>
          <cell r="F124" t="str">
            <v>NO</v>
          </cell>
          <cell r="G124" t="str">
            <v>NO</v>
          </cell>
          <cell r="H124">
            <v>0</v>
          </cell>
          <cell r="I124">
            <v>0</v>
          </cell>
          <cell r="J124" t="str">
            <v>UE - MTC PROVIAS DESENTRALIZADO</v>
          </cell>
          <cell r="K124">
            <v>0</v>
          </cell>
        </row>
        <row r="125">
          <cell r="B125">
            <v>266145</v>
          </cell>
          <cell r="C125" t="str">
            <v>INSTALACIÓN DEL SERVICIO EDUCATIVO  INICIAL  ESCOLARIZADO  EN LA  I.E. N 30390  EN EL CENTRO POBLADO NUEVA ESPERANZA DISTRITO DE  MAZAMARI PROVINCIA DE SATIPO REGION JUNIN</v>
          </cell>
          <cell r="D125">
            <v>662446.55</v>
          </cell>
          <cell r="E125">
            <v>0.6118952257532777</v>
          </cell>
          <cell r="F125" t="str">
            <v>NO</v>
          </cell>
          <cell r="G125" t="str">
            <v>SI</v>
          </cell>
          <cell r="H125" t="str">
            <v>EN PLENA EJECUCIÓN</v>
          </cell>
          <cell r="I125">
            <v>662446.55</v>
          </cell>
          <cell r="J125">
            <v>0</v>
          </cell>
          <cell r="K125">
            <v>1</v>
          </cell>
        </row>
        <row r="126">
          <cell r="B126">
            <v>265799</v>
          </cell>
          <cell r="C126" t="str">
            <v>INSTALACION DEL SERVICIO DE EDUCACION INICIAL ESCOLARIZADA EN LA I.E. Nª 2214 EN EL CENTRO POBLADO SAN GERONIMO DE KEMPIRI, DISTRITO DE RIO TAMBO, PROVINCIA DE SATIPO - REGION JUNIN</v>
          </cell>
          <cell r="D126">
            <v>652261.7600000001</v>
          </cell>
          <cell r="E126">
            <v>0.6133171126071999</v>
          </cell>
          <cell r="F126" t="str">
            <v>NO</v>
          </cell>
          <cell r="G126" t="str">
            <v>SI</v>
          </cell>
          <cell r="H126" t="str">
            <v>EN PLENA EJECUCIÓN</v>
          </cell>
          <cell r="I126">
            <v>652262</v>
          </cell>
          <cell r="J126">
            <v>0</v>
          </cell>
          <cell r="K126">
            <v>1</v>
          </cell>
        </row>
        <row r="127">
          <cell r="B127">
            <v>266010</v>
          </cell>
          <cell r="C127" t="str">
            <v>INSTALACIÓN DE LOS SERVICIOS DE EDUCACIÓN INICIAL ESCOLARIZADA EN LA I.E.I. N 2230 DE LA COMUNIDAD NATIVA SAVOROSHIARI-SELVA VERDE, DISTRITO DE RIO TAMBO, PROVINCIA DE SATIPO - REGIÓN JUNÍN</v>
          </cell>
          <cell r="D127">
            <v>634473.1799999999</v>
          </cell>
          <cell r="E127">
            <v>0.6218785582426304</v>
          </cell>
          <cell r="F127" t="str">
            <v>NO</v>
          </cell>
          <cell r="G127" t="str">
            <v>SI</v>
          </cell>
          <cell r="H127" t="str">
            <v>EN PLENA EJECUCIÓN</v>
          </cell>
          <cell r="I127">
            <v>634473.1799999999</v>
          </cell>
          <cell r="J127">
            <v>0</v>
          </cell>
          <cell r="K127">
            <v>1</v>
          </cell>
        </row>
        <row r="128">
          <cell r="B128">
            <v>266140</v>
          </cell>
          <cell r="C128" t="str">
            <v>INSTALACIÓN DE LOS SERVICIOS DE EDUCACION INICIAL ESCOLARIZADA EN LA I.E.I. N 2204 EN LA COMUNIDAD NATIVA LOS ANGELES DE SHIMA, DISTRITO DE RIO TAMBO, PROVINCIA DE SATIPO, REGIÓN JUNÍN</v>
          </cell>
          <cell r="D128">
            <v>595194.71</v>
          </cell>
          <cell r="E128">
            <v>0.7064878397033394</v>
          </cell>
          <cell r="F128" t="str">
            <v>NO</v>
          </cell>
          <cell r="G128" t="str">
            <v>SI</v>
          </cell>
          <cell r="H128" t="str">
            <v>EN PLENA EJECUCIÓN</v>
          </cell>
          <cell r="I128">
            <v>595194.71</v>
          </cell>
          <cell r="J128">
            <v>0</v>
          </cell>
          <cell r="K128">
            <v>1</v>
          </cell>
        </row>
        <row r="129">
          <cell r="B129">
            <v>266053</v>
          </cell>
          <cell r="C129" t="str">
            <v>INSTALACIÓN DEL SERVICIO EDUCATIVO INICIAL ESCOLARIZADO EN LA I.E. N 2018 EN EL CENTRO POBLADO SANTA TERESITA DE ALTO ANAPATI, DISTRITO DE PANGOA - PROVINCIA DE SATIPO - REGIÓN JUNÍN</v>
          </cell>
          <cell r="D129">
            <v>567401.45</v>
          </cell>
          <cell r="E129">
            <v>0.7229935107709797</v>
          </cell>
          <cell r="F129" t="str">
            <v>NO</v>
          </cell>
          <cell r="G129" t="str">
            <v>SI</v>
          </cell>
          <cell r="H129" t="str">
            <v>EN PLENA EJECUCIÓN</v>
          </cell>
          <cell r="I129">
            <v>567401</v>
          </cell>
          <cell r="J129">
            <v>0</v>
          </cell>
          <cell r="K129">
            <v>1</v>
          </cell>
        </row>
        <row r="130">
          <cell r="B130">
            <v>301162</v>
          </cell>
          <cell r="C130" t="str">
            <v>INSTALACION DE LOS SERVICIOS DE EDUCACION INICIAL ESCOLARIZADA EN LA I.E. N° 30170 EN EL ANEXO DE AURAY, DISTRITO DE CHILCA, PROVINCIA DE HUANCAYO, REGION JUNIN</v>
          </cell>
          <cell r="D130">
            <v>513865.8400000001</v>
          </cell>
          <cell r="E130">
            <v>0.6685563136682743</v>
          </cell>
          <cell r="F130" t="str">
            <v>NO</v>
          </cell>
          <cell r="G130" t="str">
            <v>SI</v>
          </cell>
          <cell r="H130" t="str">
            <v>EN PLENA EJECUCIÓN</v>
          </cell>
          <cell r="I130">
            <v>513865.8400000001</v>
          </cell>
          <cell r="J130">
            <v>0</v>
          </cell>
          <cell r="K130">
            <v>1</v>
          </cell>
        </row>
        <row r="131">
          <cell r="B131">
            <v>265872</v>
          </cell>
          <cell r="C131" t="str">
            <v>INSTALACIÓN DEL SERVICIO DE EDUCACIÓN INICIAL ESCOLARIZADA EN LA I.E.I. N  30001 - 243 EN LA ASOCIACION DE VIVIENDA CORAZON DE JESUS, DISTRITO DE PERENE, PROVINCIA DE CHANCHAMAYO - REGIÓN JUNIN</v>
          </cell>
          <cell r="D131">
            <v>511169.1499999999</v>
          </cell>
          <cell r="E131">
            <v>0.7236751968088397</v>
          </cell>
          <cell r="F131" t="str">
            <v>NO</v>
          </cell>
          <cell r="G131" t="str">
            <v>SI</v>
          </cell>
          <cell r="H131" t="str">
            <v>EN PLENA EJECUCIÓN</v>
          </cell>
          <cell r="I131">
            <v>511169.1499999999</v>
          </cell>
          <cell r="J131">
            <v>0</v>
          </cell>
          <cell r="K131">
            <v>1</v>
          </cell>
        </row>
        <row r="132">
          <cell r="B132">
            <v>266028</v>
          </cell>
          <cell r="C132" t="str">
            <v>INSTALACIÓN DEL SERVICIO EDUCATIVO INICIAL ESCOLARIZADO EN LA I.E.  N 2026 EN EL CENTRO POBLADO BOCA SONARO -  DISTRITO DE PANGOA - PROVINCIA DE SATIPO - REGION JUNIN</v>
          </cell>
          <cell r="D132">
            <v>468543.99</v>
          </cell>
          <cell r="E132">
            <v>0.7293726617841723</v>
          </cell>
          <cell r="F132" t="str">
            <v>NO</v>
          </cell>
          <cell r="G132" t="str">
            <v>SI</v>
          </cell>
          <cell r="H132" t="str">
            <v>EN PLENA EJECUCIÓN</v>
          </cell>
          <cell r="I132">
            <v>468544</v>
          </cell>
          <cell r="J132">
            <v>0</v>
          </cell>
          <cell r="K132">
            <v>1</v>
          </cell>
        </row>
        <row r="133">
          <cell r="B133">
            <v>266203</v>
          </cell>
          <cell r="C133" t="str">
            <v>INSTALACION DEL SERVICIO EDUCATIVO INICIAL ESCOLARIZADO  EN LA I.E. N 1806 EN EL CENTRO POBLADO YANEC, DISTRITO DE SAN PEDRO DE CAJAS  PROVINCIA DE TARMA  REGIN JUNN</v>
          </cell>
          <cell r="D133">
            <v>459026.8099999998</v>
          </cell>
          <cell r="E133">
            <v>0.7198771737421195</v>
          </cell>
          <cell r="F133" t="str">
            <v>NO</v>
          </cell>
          <cell r="G133" t="str">
            <v>SI</v>
          </cell>
          <cell r="H133" t="str">
            <v>EN PLENA EJECUCIÓN</v>
          </cell>
          <cell r="I133">
            <v>459027</v>
          </cell>
          <cell r="J133">
            <v>0</v>
          </cell>
          <cell r="K133">
            <v>1</v>
          </cell>
        </row>
        <row r="134">
          <cell r="B134">
            <v>266094</v>
          </cell>
          <cell r="C134" t="str">
            <v>INSTALACION DEL SERVICIO EDUCATIVO INICIAL ESCOLARIZADO EN LA I.E.  N 1801 EN EL CENTRO POBLADO DE QUETA, DISTRITO DE TAPO, PROVINCIA DE TARMA, REGION JUNIN</v>
          </cell>
          <cell r="D134">
            <v>444641.62</v>
          </cell>
          <cell r="E134">
            <v>0.6965895552440381</v>
          </cell>
          <cell r="F134" t="str">
            <v>NO</v>
          </cell>
          <cell r="G134" t="str">
            <v>SI</v>
          </cell>
          <cell r="H134" t="str">
            <v>EN PLENA EJECUCIÓN</v>
          </cell>
          <cell r="I134">
            <v>444642</v>
          </cell>
          <cell r="J134">
            <v>0</v>
          </cell>
          <cell r="K134">
            <v>1</v>
          </cell>
        </row>
        <row r="135">
          <cell r="B135">
            <v>266257</v>
          </cell>
          <cell r="C135" t="str">
            <v>INSTALACION DEL SERVICIO EDUCATIVO INICIAL ESCOLARIZADO EN LA I.E. N 30234-1 EN EL CENTRO POBLADO DE LLACTA, DISTRITO DE QUILCAS, PROVINCIA DE HUANCAYO,  REGION JUNIN</v>
          </cell>
          <cell r="D135">
            <v>401927.8800000001</v>
          </cell>
          <cell r="E135">
            <v>0.7081023729805238</v>
          </cell>
          <cell r="F135" t="str">
            <v>NO</v>
          </cell>
          <cell r="G135" t="str">
            <v>SI</v>
          </cell>
          <cell r="H135" t="str">
            <v>EN PLENA EJECUCIÓN</v>
          </cell>
          <cell r="I135">
            <v>401928</v>
          </cell>
          <cell r="J135">
            <v>0</v>
          </cell>
          <cell r="K135">
            <v>1</v>
          </cell>
        </row>
        <row r="136">
          <cell r="B136">
            <v>266039</v>
          </cell>
          <cell r="C136" t="str">
            <v>INSTALACIÓN DE LOS SERVICIOS DE EDUCACIÓN INICIAL ESCOLARIZADA EN LA I.E.I. N 2218 -  CC.NN. UNIÓN CANUJA, DISTRITO DE RIO TAMBO, PROVINCIA DE SATIPO - REGIÓN JUNÍN</v>
          </cell>
          <cell r="D136">
            <v>398937.58999999985</v>
          </cell>
          <cell r="E136">
            <v>0.7826765811791957</v>
          </cell>
          <cell r="F136" t="str">
            <v>NO</v>
          </cell>
          <cell r="G136" t="str">
            <v>SI</v>
          </cell>
          <cell r="H136" t="str">
            <v>EN PLENA EJECUCIÓN</v>
          </cell>
          <cell r="I136">
            <v>398937.58999999985</v>
          </cell>
          <cell r="J136">
            <v>0</v>
          </cell>
          <cell r="K136">
            <v>1</v>
          </cell>
        </row>
        <row r="137">
          <cell r="B137">
            <v>266127</v>
          </cell>
          <cell r="C137" t="str">
            <v>INSTALACION DEL SERVICIO EDUCATIVO INICIAL ESCOLARIZADO EN LA I.E. N  2041 EN EL CENTRO POBLADO MICAELA BASTIDAS - DISTRITO DE PANGOA, PROVINCIA DE SATIPO, REGION JUNIN</v>
          </cell>
          <cell r="D137">
            <v>380260.1499999999</v>
          </cell>
          <cell r="E137" t="str">
            <v>RD</v>
          </cell>
          <cell r="F137" t="str">
            <v>NO</v>
          </cell>
          <cell r="G137" t="str">
            <v>SI</v>
          </cell>
          <cell r="H137" t="str">
            <v>EN PLENA EJECUCIÓN</v>
          </cell>
          <cell r="I137">
            <v>380260.1499999999</v>
          </cell>
          <cell r="J137">
            <v>0</v>
          </cell>
          <cell r="K137">
            <v>1</v>
          </cell>
        </row>
        <row r="138">
          <cell r="B138">
            <v>267109</v>
          </cell>
          <cell r="C138" t="str">
            <v>INSTALACION DE LOS SERVICIOS DE EDUCACION INICIAL ESCOLARIZADA N 30001-118 DEL CENTRO POBLADO PUERTO RICO, DISTRITO DE RIO TAMBO, PROVINCIA DE SATIPO, REGION JUNIN</v>
          </cell>
          <cell r="D138">
            <v>354766.5900000001</v>
          </cell>
          <cell r="E138">
            <v>0.7453776176944368</v>
          </cell>
          <cell r="F138" t="str">
            <v>NO</v>
          </cell>
          <cell r="G138" t="str">
            <v>SI</v>
          </cell>
          <cell r="H138" t="str">
            <v>EN PLENA EJECUCIÓN</v>
          </cell>
          <cell r="I138">
            <v>354767</v>
          </cell>
          <cell r="J138">
            <v>0</v>
          </cell>
          <cell r="K138">
            <v>1</v>
          </cell>
        </row>
        <row r="139">
          <cell r="B139">
            <v>267148</v>
          </cell>
          <cell r="C139" t="str">
            <v>INSTALACION DEL SERVICIO EDUCATIVO DEL NIVEL INICIAL ESCOLARIZADA EN LA I.E. INICIAL N 2012 DEL CENTRO POBLADO SAN JERONIMO, DISTRITO DE PANGOA, PROVINCIA DE SATIPO, REGION JUNIN.</v>
          </cell>
          <cell r="D139">
            <v>325637.5</v>
          </cell>
          <cell r="E139">
            <v>0.7525760094173193</v>
          </cell>
          <cell r="F139" t="str">
            <v>NO</v>
          </cell>
          <cell r="G139" t="str">
            <v>SI</v>
          </cell>
          <cell r="H139" t="str">
            <v>EN PLENA EJECUCIÓN</v>
          </cell>
          <cell r="I139">
            <v>325637.5</v>
          </cell>
          <cell r="J139">
            <v>0</v>
          </cell>
          <cell r="K139">
            <v>1</v>
          </cell>
        </row>
        <row r="140">
          <cell r="B140">
            <v>220774</v>
          </cell>
          <cell r="C140" t="str">
            <v>MEJORAMIENTO DE LA INFRAESTRUCTURA EDUCATIVA DE LA I.E N. 30111 DEL BARRIO AURORA MIRAFLORES, DISTRITO HUAMANCACA CHICO, PROVINCIA DE CHUPACA, REGION JUNIN</v>
          </cell>
          <cell r="D140">
            <v>323826.8500000001</v>
          </cell>
          <cell r="E140">
            <v>0.7152994923651685</v>
          </cell>
          <cell r="F140" t="str">
            <v>NO</v>
          </cell>
          <cell r="G140" t="str">
            <v>SI</v>
          </cell>
          <cell r="H140" t="str">
            <v>EN PLENA EJECUCIÓN</v>
          </cell>
          <cell r="I140">
            <v>323826.8500000001</v>
          </cell>
          <cell r="J140">
            <v>0</v>
          </cell>
          <cell r="K140">
            <v>1</v>
          </cell>
        </row>
        <row r="141">
          <cell r="B141">
            <v>267141</v>
          </cell>
          <cell r="C141" t="str">
            <v>INSTALACION DEL SERVICIO EDUCATIVO DEL NIVEL INICIAL ESCOLARIZADO EN LA I.E. INICIAL N 921 EN EL CENTRO POBLADO ALTO SAURENI, DISTRITO DE PANGOA, PROVINCIA DE SATIPO REGION JUNIN</v>
          </cell>
          <cell r="D141">
            <v>316904.8500000001</v>
          </cell>
          <cell r="E141">
            <v>0.8151395735525979</v>
          </cell>
          <cell r="F141" t="str">
            <v>NO</v>
          </cell>
          <cell r="G141" t="str">
            <v>SI</v>
          </cell>
          <cell r="H141" t="str">
            <v>EN PLENA EJECUCIÓN</v>
          </cell>
          <cell r="I141">
            <v>316905</v>
          </cell>
          <cell r="J141">
            <v>0</v>
          </cell>
          <cell r="K141">
            <v>1</v>
          </cell>
        </row>
        <row r="142">
          <cell r="B142">
            <v>266087</v>
          </cell>
          <cell r="C142" t="str">
            <v>INSTALACION DEL SERVICIO DE EDUCACION INICIAL  ESCOLARIZADA EN LA I.E. I. INICIAL N2110 DE LA CC. NN.  SAN PABLO DE SHIMASHIRO, DISTRITO DE PICHANAQUI, PROVINCIA DE CHANCHAMAYO, REGION JUNIN</v>
          </cell>
          <cell r="D142">
            <v>304746.77</v>
          </cell>
          <cell r="E142">
            <v>0.8078415865442714</v>
          </cell>
          <cell r="F142" t="str">
            <v>NO</v>
          </cell>
          <cell r="G142" t="str">
            <v>SI</v>
          </cell>
          <cell r="H142" t="str">
            <v>EN PLENA EJECUCIÓN</v>
          </cell>
          <cell r="I142">
            <v>304746.77</v>
          </cell>
          <cell r="J142">
            <v>0</v>
          </cell>
          <cell r="K142">
            <v>1</v>
          </cell>
        </row>
        <row r="143">
          <cell r="B143">
            <v>267297</v>
          </cell>
          <cell r="C143" t="str">
            <v>INSTALACION DEL SERVICIO EDUCATIVO DEL NIVEL INICIAL ESCOLARIZADO EN LA IE N 2035 DEL CENTRO POBLADO ALTO TIWINZA, DISTRITO DE PANGOA, PROVINCIA DE SATIPO, REGION JUNIN</v>
          </cell>
          <cell r="D143">
            <v>276678.20999999996</v>
          </cell>
          <cell r="E143">
            <v>0.8023266054713947</v>
          </cell>
          <cell r="F143" t="str">
            <v>NO</v>
          </cell>
          <cell r="G143" t="str">
            <v>SI</v>
          </cell>
          <cell r="H143" t="str">
            <v>EN PLENA EJECUCIÓN</v>
          </cell>
          <cell r="I143">
            <v>276678.20999999996</v>
          </cell>
          <cell r="J143">
            <v>0</v>
          </cell>
          <cell r="K143">
            <v>1</v>
          </cell>
        </row>
        <row r="144">
          <cell r="B144">
            <v>266150</v>
          </cell>
          <cell r="C144" t="str">
            <v>INSTALACIÓN DEL SERVICIO EDUCATIVO INICIAL ESCOLARIZADO  EN LA I.E. N 1702-A EN EL CENTRO POBLADO BAJO SOMONTONARI, DISTRITO DE RÍO NEGRO - PROVINCIA DE SATIPO - REGIÓN JUNÍN</v>
          </cell>
          <cell r="D144">
            <v>249463.79000000004</v>
          </cell>
          <cell r="E144">
            <v>0.8244777267969285</v>
          </cell>
          <cell r="F144" t="str">
            <v>NO</v>
          </cell>
          <cell r="G144" t="str">
            <v>SI</v>
          </cell>
          <cell r="H144" t="str">
            <v>EN PLENA EJECUCIÓN</v>
          </cell>
          <cell r="I144">
            <v>249463.79000000004</v>
          </cell>
          <cell r="J144">
            <v>0</v>
          </cell>
          <cell r="K144">
            <v>1</v>
          </cell>
        </row>
        <row r="145">
          <cell r="B145">
            <v>267150</v>
          </cell>
          <cell r="C145" t="str">
            <v>INSTALACION DEL SERVICIO EDUCATIVO INICIAL ESCOLARIZADO EN LA I.E. N 2114, EN LA AA.VV. LOS TRIUNFADORES DE LA LIBERTAD, DISTRITO DE PERENE, PROVINCIA DE CHANCHAMAYO, REGION JUNIN</v>
          </cell>
          <cell r="D145">
            <v>220117.01</v>
          </cell>
          <cell r="E145">
            <v>0.8589978922486484</v>
          </cell>
          <cell r="F145" t="str">
            <v>NO</v>
          </cell>
          <cell r="G145" t="str">
            <v>SI</v>
          </cell>
          <cell r="H145" t="str">
            <v>EN PLENA EJECUCIÓN</v>
          </cell>
          <cell r="I145">
            <v>220117</v>
          </cell>
          <cell r="J145">
            <v>0</v>
          </cell>
          <cell r="K145">
            <v>1</v>
          </cell>
        </row>
        <row r="146">
          <cell r="B146">
            <v>267295</v>
          </cell>
          <cell r="C146" t="str">
            <v>INSTALACION DEL SERVICIO EDUCATIVO DEL NIVEL INICIAL ESCOLARIZADO EN LA I.E. N  31665 EN EL CENTRO POBLADO LA FLORIDA, DISTRITO DE PANGOA, PROVINCIA DE SATIPO REGION JUNIN</v>
          </cell>
          <cell r="D146">
            <v>215074.1100000001</v>
          </cell>
          <cell r="E146">
            <v>0.8317310837611432</v>
          </cell>
          <cell r="F146" t="str">
            <v>NO</v>
          </cell>
          <cell r="G146" t="str">
            <v>SI</v>
          </cell>
          <cell r="H146" t="str">
            <v>EN PLENA EJECUCIÓN</v>
          </cell>
          <cell r="I146">
            <v>215074</v>
          </cell>
          <cell r="J146">
            <v>0</v>
          </cell>
          <cell r="K146">
            <v>1</v>
          </cell>
        </row>
        <row r="147">
          <cell r="B147">
            <v>142935</v>
          </cell>
          <cell r="C147" t="str">
            <v>CULMINACION DEL REVESTIMIENTO DE LA RED DE CANALES PRINCIPALES DEL DISTRITO CAPITAL DE CHUPACA, REGION JUNIN</v>
          </cell>
          <cell r="D147">
            <v>194363.95999999996</v>
          </cell>
          <cell r="E147">
            <v>0.6400507451316845</v>
          </cell>
          <cell r="F147" t="str">
            <v>NO</v>
          </cell>
          <cell r="G147" t="str">
            <v>SI</v>
          </cell>
          <cell r="H147" t="str">
            <v>EN PLENA EJECUCIÓN</v>
          </cell>
          <cell r="I147">
            <v>194363.95999999996</v>
          </cell>
          <cell r="J147">
            <v>0</v>
          </cell>
          <cell r="K147">
            <v>1</v>
          </cell>
        </row>
        <row r="148">
          <cell r="B148">
            <v>266232</v>
          </cell>
          <cell r="C148" t="str">
            <v>INSTALACION DEL SERVICIO EDUCATIVO EN LA IE. INICIAL ESCOLARIZADA N 30905 DEL CENTRO POBLADO ZOTANI, DISTRITO DE PERENE, PROVINCIA DE CHANCHAMAYO, REGION JUNIN</v>
          </cell>
          <cell r="D148">
            <v>171420.16000000015</v>
          </cell>
          <cell r="E148">
            <v>0.8663319807237202</v>
          </cell>
          <cell r="F148" t="str">
            <v>NO</v>
          </cell>
          <cell r="G148" t="str">
            <v>SI</v>
          </cell>
          <cell r="H148" t="str">
            <v>EN PLENA EJECUCIÓN</v>
          </cell>
          <cell r="I148">
            <v>171420.16000000015</v>
          </cell>
          <cell r="J148">
            <v>0</v>
          </cell>
          <cell r="K148">
            <v>1</v>
          </cell>
        </row>
        <row r="149">
          <cell r="B149">
            <v>266030</v>
          </cell>
          <cell r="C149" t="str">
            <v>INSTALACION DE LOS SERVICIOS DE EDUCACION INICIAL ESCOLARIZADA EN LA I.E.I. N 2206 EN LA CCNN DE SHIMAVENZO, DISTRITO DE RIO TAMBO, PROVINCIA DE SATIPO - REGIÓN JUNÍN</v>
          </cell>
          <cell r="D149">
            <v>170040.84000000008</v>
          </cell>
          <cell r="E149">
            <v>0.8903286928423126</v>
          </cell>
          <cell r="F149" t="str">
            <v>NO</v>
          </cell>
          <cell r="G149" t="str">
            <v>SI</v>
          </cell>
          <cell r="H149" t="str">
            <v>EN PLENA EJECUCIÓN</v>
          </cell>
          <cell r="I149">
            <v>170040.84000000008</v>
          </cell>
          <cell r="J149">
            <v>0</v>
          </cell>
          <cell r="K149">
            <v>1</v>
          </cell>
        </row>
        <row r="150">
          <cell r="B150">
            <v>266650</v>
          </cell>
          <cell r="C150" t="str">
            <v>INSTALACION DEL SERVICIO EDUCATIVO INICIAL ESCOLARIZADO EN LA I.E. N 2107 EN LA COMUNIDAD NATIVA CERRO PICAFLOR ORITO BAJO, DISTRITO DE PICHANAQUI, PROVINCIA DE CHANCHAMAYO, REGION JUNIN</v>
          </cell>
          <cell r="D150">
            <v>160158.6299999999</v>
          </cell>
          <cell r="E150">
            <v>0.8909769169215968</v>
          </cell>
          <cell r="F150" t="str">
            <v>NO</v>
          </cell>
          <cell r="G150" t="str">
            <v>SI</v>
          </cell>
          <cell r="H150" t="str">
            <v>EN PLENA EJECUCIÓN</v>
          </cell>
          <cell r="I150">
            <v>160159</v>
          </cell>
          <cell r="J150">
            <v>0</v>
          </cell>
          <cell r="K150">
            <v>1</v>
          </cell>
        </row>
        <row r="151">
          <cell r="B151">
            <v>222468</v>
          </cell>
          <cell r="C151" t="str">
            <v>MEJORAMIENTO DEL SERVICIO EDUCATIVO EN LA I.E.INICIAL 1044 COMUNIDAD NATIVA SAN CRISTOBAL, DISTRITO DE PERENE-CHANCHAMAYO-JUNIN</v>
          </cell>
          <cell r="D151">
            <v>154214.98999999987</v>
          </cell>
          <cell r="E151">
            <v>0.7114491357960784</v>
          </cell>
          <cell r="F151" t="str">
            <v>NO</v>
          </cell>
          <cell r="G151" t="str">
            <v>SI</v>
          </cell>
          <cell r="H151" t="str">
            <v>EN PLENA EJECUCIÓN</v>
          </cell>
          <cell r="I151">
            <v>154215</v>
          </cell>
          <cell r="J151">
            <v>0</v>
          </cell>
          <cell r="K151">
            <v>1</v>
          </cell>
        </row>
        <row r="152">
          <cell r="B152">
            <v>48622</v>
          </cell>
          <cell r="C152" t="str">
            <v>ELECTRIFICACION RURAL DE LA COMUNIDAD NATIVA PAMPA MICHI - DISTRITO Y PROVINCIA DE CHANCHAMAYO - REGION JUNIN.</v>
          </cell>
          <cell r="D152">
            <v>88975.64000000001</v>
          </cell>
          <cell r="E152">
            <v>0.7546636593247819</v>
          </cell>
          <cell r="F152">
            <v>0</v>
          </cell>
          <cell r="G152">
            <v>0</v>
          </cell>
          <cell r="H152">
            <v>0</v>
          </cell>
          <cell r="I152">
            <v>0</v>
          </cell>
          <cell r="J152" t="str">
            <v>UE - MEM</v>
          </cell>
          <cell r="K152">
            <v>0</v>
          </cell>
        </row>
        <row r="153">
          <cell r="B153">
            <v>222546</v>
          </cell>
          <cell r="C153" t="str">
            <v>MEJORAMIENTO DEL SERVICIO EDUCATIVO EN LA I.E.INICIAL 30854 LOCALIDAD DE CASACOTO, DISTRITO DE TAPO, PROVINCIA DE TARMA, DEPARTAMENTO JUNIN”</v>
          </cell>
          <cell r="D153">
            <v>39068.44000000006</v>
          </cell>
          <cell r="E153">
            <v>0.6857381654673812</v>
          </cell>
          <cell r="F153" t="str">
            <v>NO</v>
          </cell>
          <cell r="G153" t="str">
            <v>SI</v>
          </cell>
          <cell r="H153" t="str">
            <v>EN PLENA EJECUCIÓN</v>
          </cell>
          <cell r="I153">
            <v>39068.44000000006</v>
          </cell>
          <cell r="J153">
            <v>0</v>
          </cell>
          <cell r="K153">
            <v>1</v>
          </cell>
        </row>
        <row r="154">
          <cell r="B154">
            <v>221222</v>
          </cell>
          <cell r="C154" t="str">
            <v>MEJORAMIENTO DEL SERVICIO EDUCATIVO EN LA I.E.INICIAL N 1057 DEL ANEXO DE AMARUCANCHA, DISTRITO DE AHUAC, PROVINCIA DE CHUPACA, DEPARTAMENTO DE JUNÍN</v>
          </cell>
          <cell r="D154">
            <v>26360.20000000007</v>
          </cell>
          <cell r="E154">
            <v>0.8093291305093167</v>
          </cell>
          <cell r="F154" t="str">
            <v>NO</v>
          </cell>
          <cell r="G154" t="str">
            <v>SI</v>
          </cell>
          <cell r="H154" t="str">
            <v>EN PLENA EJECUCIÓN</v>
          </cell>
          <cell r="I154">
            <v>26360.20000000007</v>
          </cell>
          <cell r="J154">
            <v>0</v>
          </cell>
          <cell r="K154">
            <v>1</v>
          </cell>
        </row>
        <row r="155">
          <cell r="B155">
            <v>220812</v>
          </cell>
          <cell r="C155" t="str">
            <v>MEJORAMIENTO DEL SERVICIO DE EDUCACION INICIAL EN LA I.E. 1046 DEL CENTRO POBLADO UNION SHIMASHIRO DISTRITO DE PICHANAQUI, CHANCHAMAYO, JUNIN</v>
          </cell>
          <cell r="D155">
            <v>19042.41000000015</v>
          </cell>
          <cell r="E155">
            <v>0.8208071968311151</v>
          </cell>
          <cell r="F155" t="str">
            <v>NO</v>
          </cell>
          <cell r="G155" t="str">
            <v>SI</v>
          </cell>
          <cell r="H155" t="str">
            <v>EN PLENA EJECUCIÓN</v>
          </cell>
          <cell r="I155">
            <v>19042.41000000015</v>
          </cell>
          <cell r="J155">
            <v>0</v>
          </cell>
          <cell r="K155">
            <v>1</v>
          </cell>
        </row>
        <row r="156">
          <cell r="B156">
            <v>0</v>
          </cell>
          <cell r="C156">
            <v>0</v>
          </cell>
          <cell r="D156">
            <v>0</v>
          </cell>
          <cell r="E156">
            <v>0</v>
          </cell>
          <cell r="F156">
            <v>0</v>
          </cell>
          <cell r="G156">
            <v>0</v>
          </cell>
          <cell r="H156">
            <v>0</v>
          </cell>
          <cell r="I156">
            <v>0</v>
          </cell>
          <cell r="J156">
            <v>0</v>
          </cell>
          <cell r="K156">
            <v>0</v>
          </cell>
        </row>
        <row r="157">
          <cell r="B157">
            <v>253165</v>
          </cell>
          <cell r="C157" t="str">
            <v>MEJORAMIENTO DEL SERVICIO EDUCATIVO DEL NIVEL INICIAL EN 10 INSTITUCIONES EDUCATIVAS DEL DISTRITO DE NIEVA, PROVINCIA DE CONDORCANQUI, REGION AMAZONAS</v>
          </cell>
          <cell r="D157">
            <v>3429831.96</v>
          </cell>
          <cell r="E157">
            <v>0.5747675764064554</v>
          </cell>
          <cell r="F157" t="str">
            <v>No</v>
          </cell>
          <cell r="G157" t="str">
            <v>No</v>
          </cell>
          <cell r="H157" t="str">
            <v>PIP con contrato resuelto, por incumplimiento de la empresa, la entidad asumirá la ejecución por administración directa.</v>
          </cell>
          <cell r="I157">
            <v>3429831.96</v>
          </cell>
          <cell r="J157">
            <v>0</v>
          </cell>
          <cell r="K157">
            <v>0</v>
          </cell>
        </row>
        <row r="158">
          <cell r="B158">
            <v>28080</v>
          </cell>
          <cell r="C158" t="str">
            <v>MEJORAMIENTO DE LA CAPACIDAD RESOLUTIVA DE LOS SERVICIOS DE SALUD DE LA MICRORRED OCALLI</v>
          </cell>
          <cell r="D158">
            <v>1035064.0500000007</v>
          </cell>
          <cell r="E158">
            <v>0.8779452268654591</v>
          </cell>
          <cell r="F158" t="str">
            <v>Si</v>
          </cell>
          <cell r="G158" t="str">
            <v>Si</v>
          </cell>
          <cell r="H158" t="str">
            <v>Se debe de incorporar por saldo de balance el monto de S/ 605,373.00 y por continuidad de la inversión el monto de S/ 428,891.00 </v>
          </cell>
          <cell r="I158">
            <v>1035064.0500000007</v>
          </cell>
          <cell r="J158">
            <v>0</v>
          </cell>
          <cell r="K158">
            <v>0</v>
          </cell>
        </row>
        <row r="159">
          <cell r="B159">
            <v>126844</v>
          </cell>
          <cell r="C159" t="str">
            <v>MEJORAMIENTO DEL SERVICIO EDUCATIVO DEL NIVEL INICIAL ESCOLARIZADO, PRIMARIO, Y SECUNDARIO EN LA I.E. NO. 17076 DE LA LOCALIDAD EL BALCÓN, DISTRITO DE BAGUA GRANDE, PROVINCIA DE UTCUBAMBA, DEPARTAMENTO DE AMAZONAS</v>
          </cell>
          <cell r="D159">
            <v>669728.4300000002</v>
          </cell>
          <cell r="E159">
            <v>0.6429097504784109</v>
          </cell>
          <cell r="F159" t="str">
            <v>No</v>
          </cell>
          <cell r="G159" t="str">
            <v>Si</v>
          </cell>
          <cell r="H159" t="str">
            <v>PIP en ejecución se encuentra en la reprogramación del presupuesto del GRA</v>
          </cell>
          <cell r="I159">
            <v>669728.4300000002</v>
          </cell>
          <cell r="J159">
            <v>0</v>
          </cell>
          <cell r="K159">
            <v>0</v>
          </cell>
        </row>
        <row r="160">
          <cell r="B160">
            <v>48806</v>
          </cell>
          <cell r="C160" t="str">
            <v>ELECTRIFICACION RURAL DE LOS CASERIOS EL PORVENIR, EL REJO, CARBAJALES, BUENOS AIRES - CUMBA Y EL C.P. JOROBAMBA CON SUS CASERIOS LAS PIRCAS, LOS ARRAYANES - EL MILAGRO - UTCUBAMBA</v>
          </cell>
          <cell r="D160">
            <v>635941.5899999999</v>
          </cell>
          <cell r="E160">
            <v>0.6677439274409568</v>
          </cell>
          <cell r="F160" t="str">
            <v>No</v>
          </cell>
          <cell r="G160" t="str">
            <v>Si</v>
          </cell>
          <cell r="H160" t="str">
            <v>PIP ejecutado Ministerio de Energía y Minas - DIRECCION GENERAL DE ELECTRIFICACION RURAL, cuenta con un PIA de 119,996.00</v>
          </cell>
          <cell r="I160">
            <v>635941.5899999999</v>
          </cell>
          <cell r="J160">
            <v>0</v>
          </cell>
          <cell r="K160">
            <v>1</v>
          </cell>
        </row>
        <row r="161">
          <cell r="B161">
            <v>200608</v>
          </cell>
          <cell r="C161" t="str">
            <v>MEJORAMIENTO DE LOS SERVICIOS PRODUCTIVOS Y TECNOLOGICOS DEL SISTEMA AGRARIO Y PECUARIO, EN 53 DISTRITOS DE LA REGION AMAZONAS</v>
          </cell>
          <cell r="D161">
            <v>587260.19</v>
          </cell>
          <cell r="E161">
            <v>0.5116260708498896</v>
          </cell>
          <cell r="F161" t="str">
            <v>No</v>
          </cell>
          <cell r="G161" t="str">
            <v>Si</v>
          </cell>
          <cell r="H161" t="str">
            <v>PIP en ejecución se encuentra para ser incluido en la reprogramación del presupuesto </v>
          </cell>
          <cell r="I161">
            <v>587260.19</v>
          </cell>
          <cell r="J161">
            <v>0</v>
          </cell>
          <cell r="K161">
            <v>0</v>
          </cell>
        </row>
        <row r="162">
          <cell r="B162">
            <v>52440</v>
          </cell>
          <cell r="C162" t="str">
            <v>INSTALACION DEL SERVICIO DE ENERGIA ELECTRICA RURAL DEL C.P. PUEBLO LIBRE Y LAS COMUNIDADES DE NUEVO PARAISO, SAN LORENZO, PLAYA GRANDE Y LA LIBERTAD, DISTRITO DE BAGUA GRANDE - UTCUBAMBA - AMAZONAS</v>
          </cell>
          <cell r="D162">
            <v>452506.9199999999</v>
          </cell>
          <cell r="E162">
            <v>0.8302539673167547</v>
          </cell>
          <cell r="F162" t="str">
            <v>No</v>
          </cell>
          <cell r="G162" t="str">
            <v>Si</v>
          </cell>
          <cell r="H162" t="str">
            <v>PIP en ejecución normal se debe de culminar en el presente año. Se otorgara presupuesto en la reprogramación </v>
          </cell>
          <cell r="I162">
            <v>452506.9199999999</v>
          </cell>
          <cell r="J162">
            <v>0</v>
          </cell>
          <cell r="K162">
            <v>0</v>
          </cell>
        </row>
        <row r="163">
          <cell r="B163">
            <v>50088</v>
          </cell>
          <cell r="C163" t="str">
            <v>REFORESTACION, FORESTACION Y MANEJO DE LOS BOSQUES NATIVOS EN CABECERAS DE MICRO CUENCAS Y ZONAS DE AMORTIGUAMIENTO DE LOS DISTRITOS DE LONGAR, COCHAMAL Y HUAMBO, PROVINCIA DE RODRIGUEZ DE MENDOZA, REGION AMAZONAS</v>
          </cell>
          <cell r="D163">
            <v>444229.51999999955</v>
          </cell>
          <cell r="E163">
            <v>0.624345710571816</v>
          </cell>
          <cell r="F163" t="str">
            <v>No</v>
          </cell>
          <cell r="G163" t="str">
            <v>Si</v>
          </cell>
          <cell r="H163" t="str">
            <v>PIP con una ejecución física del 45% en el presente año cuenta con un PIA de  S/ 1,591,717</v>
          </cell>
          <cell r="I163">
            <v>444229.51999999955</v>
          </cell>
          <cell r="J163">
            <v>0</v>
          </cell>
          <cell r="K163">
            <v>1</v>
          </cell>
        </row>
        <row r="164">
          <cell r="B164">
            <v>142219</v>
          </cell>
          <cell r="C164" t="str">
            <v>MEJORAMIENTO  DE LOS SERVICIOS EDUCATIVOS EN LA INSTITUCION EDUCATIVA N16327 DE LA LOCALIDAD MISQUIYACU BAJO, DISTRITO DE CAJARURO, PROVINCIA DE UTCUBAMBA, REGION DE AMAZONAS</v>
          </cell>
          <cell r="D164">
            <v>409309.10000000003</v>
          </cell>
          <cell r="E164">
            <v>0.5319646620936602</v>
          </cell>
          <cell r="F164" t="str">
            <v>No</v>
          </cell>
          <cell r="G164" t="str">
            <v>Si</v>
          </cell>
          <cell r="H164" t="str">
            <v>PIP en ejecución se otorgara  presupuesto para culminación en la reprogramación del presupuesto</v>
          </cell>
          <cell r="I164">
            <v>409309.10000000003</v>
          </cell>
          <cell r="J164">
            <v>0</v>
          </cell>
          <cell r="K164">
            <v>0</v>
          </cell>
        </row>
        <row r="165">
          <cell r="B165">
            <v>187561</v>
          </cell>
          <cell r="C165" t="str">
            <v>MEJORAMIENTO DE LOS SERVICIOS DE SALUD DEL HOSPITAL MARIA AUXILIADORA DE LA LOCALIDAD DE SAN NICOLAS - DISTRITO DE SAN NICOLAS - PROVINCIA DE RODRIGUEZ DE MENDOZA - DEPARTAMENTO DE AMAZONAS</v>
          </cell>
          <cell r="D165">
            <v>269466.88</v>
          </cell>
          <cell r="E165">
            <v>0.7384740926507526</v>
          </cell>
          <cell r="F165" t="str">
            <v>No</v>
          </cell>
          <cell r="G165" t="str">
            <v>NO</v>
          </cell>
          <cell r="H165" t="str">
            <v>Ya que se vienen, ejecutando otro proyecto con código SNIP 268544</v>
          </cell>
          <cell r="I165">
            <v>269466.88</v>
          </cell>
          <cell r="J165">
            <v>0</v>
          </cell>
          <cell r="K165">
            <v>0</v>
          </cell>
        </row>
        <row r="166">
          <cell r="B166">
            <v>156250</v>
          </cell>
          <cell r="C166" t="str">
            <v>MEJORAMIENTO DE LA TROCHA CARROZABLE YACUPE – SAN ISIDRO, CASERÍO YACUPE, DISTRITO LA PECA, PROVINCIA DE BAGUA – AMAZONAS</v>
          </cell>
          <cell r="D166">
            <v>192724.20999999996</v>
          </cell>
          <cell r="E166">
            <v>0.7818262249427992</v>
          </cell>
          <cell r="F166" t="str">
            <v>No</v>
          </cell>
          <cell r="G166">
            <v>0</v>
          </cell>
          <cell r="H166" t="str">
            <v>PIP ejecutado se encuentra en fase de liquidación </v>
          </cell>
          <cell r="I166">
            <v>452506.9199999999</v>
          </cell>
          <cell r="J166">
            <v>0</v>
          </cell>
          <cell r="K166">
            <v>0</v>
          </cell>
        </row>
        <row r="167">
          <cell r="B167">
            <v>126880</v>
          </cell>
          <cell r="C167" t="str">
            <v>MEJORAMIENTO DE LA OFERTA DE SERVICIOS EDUCATIVOS EN LA I.E.P.M. N° 17231 DEL CENTRO POBLADO DE SAN JUAN DE CHOTA - BAGUA GRANDE - UTCUBAMBA</v>
          </cell>
          <cell r="D167">
            <v>163925.71000000008</v>
          </cell>
          <cell r="E167">
            <v>0.7890113602330101</v>
          </cell>
          <cell r="F167" t="str">
            <v>NO</v>
          </cell>
          <cell r="G167" t="str">
            <v>SI</v>
          </cell>
          <cell r="H167" t="str">
            <v>PIP en ejecución</v>
          </cell>
          <cell r="I167">
            <v>163925.71000000008</v>
          </cell>
          <cell r="J167">
            <v>0</v>
          </cell>
          <cell r="K167">
            <v>1</v>
          </cell>
        </row>
        <row r="168">
          <cell r="B168">
            <v>114039</v>
          </cell>
          <cell r="C168" t="str">
            <v>MEJORAMINETO Y REHABILITACION CARRETERA VECINAL  PUENTEUBILON, EL TRIUNFO, SAN JUAN DE LOPECANCHA, EL MANGO Y SAN ANTONIO - LUYA - AMAZONAS</v>
          </cell>
          <cell r="D168">
            <v>156724.94999999995</v>
          </cell>
          <cell r="E168">
            <v>0.8828837617695412</v>
          </cell>
          <cell r="F168" t="str">
            <v>NO</v>
          </cell>
          <cell r="G168" t="str">
            <v>SI</v>
          </cell>
          <cell r="H168" t="str">
            <v>PIP en ejecución</v>
          </cell>
          <cell r="I168">
            <v>156724.94999999995</v>
          </cell>
          <cell r="J168">
            <v>0</v>
          </cell>
          <cell r="K168">
            <v>1</v>
          </cell>
        </row>
        <row r="169">
          <cell r="B169">
            <v>142998</v>
          </cell>
          <cell r="C169" t="str">
            <v>CONSTRUCCION PUENTE PEATONAL COMUNIDAD NATIVA CHAYUYACU-DISTRITO CAJARURO-PROVINCIA UTCUBAMBA-AMAZONAS</v>
          </cell>
          <cell r="D169">
            <v>135433.75</v>
          </cell>
          <cell r="E169">
            <v>0.8115270866681003</v>
          </cell>
          <cell r="F169" t="str">
            <v>NO</v>
          </cell>
          <cell r="G169" t="str">
            <v>SI</v>
          </cell>
          <cell r="H169" t="str">
            <v>PIP en ejecución</v>
          </cell>
          <cell r="I169">
            <v>135433.75</v>
          </cell>
          <cell r="J169">
            <v>0</v>
          </cell>
          <cell r="K169">
            <v>1</v>
          </cell>
        </row>
        <row r="170">
          <cell r="B170">
            <v>174914</v>
          </cell>
          <cell r="C170" t="str">
            <v>MEJORAMIENTO DE LA INSTITUCION EDUCATIVA SECUNDARIO MENORES SIMON PEZO ISMIÑO, CC.NN BELEN, DISTRITO RIO SANTIAGO PROVINCIA CONDORCANQUI AMAZONAS</v>
          </cell>
          <cell r="D170">
            <v>101326.63</v>
          </cell>
          <cell r="E170">
            <v>0.86761577540952</v>
          </cell>
          <cell r="F170" t="str">
            <v>NO</v>
          </cell>
          <cell r="G170" t="str">
            <v>Si</v>
          </cell>
          <cell r="H170" t="str">
            <v>PIP en ejecución</v>
          </cell>
          <cell r="I170">
            <v>101326.63</v>
          </cell>
          <cell r="J170">
            <v>0</v>
          </cell>
          <cell r="K170">
            <v>1</v>
          </cell>
        </row>
        <row r="171">
          <cell r="B171">
            <v>128240</v>
          </cell>
          <cell r="C171" t="str">
            <v>MEJORAMIENTO DE LA OFERTA DE LOS SERVICIOS EDUCATIVOS EN LA I.E. Nº 18432 CANAAN- LA MORADA CHUQUIBAMBA-CHACHAPOYAS</v>
          </cell>
          <cell r="D171">
            <v>92164.08000000002</v>
          </cell>
          <cell r="E171">
            <v>0.7942304146267835</v>
          </cell>
          <cell r="F171" t="str">
            <v>NO</v>
          </cell>
          <cell r="G171" t="str">
            <v>NO</v>
          </cell>
          <cell r="H171">
            <v>0</v>
          </cell>
          <cell r="I171">
            <v>92164.08000000002</v>
          </cell>
          <cell r="J171">
            <v>0</v>
          </cell>
          <cell r="K171">
            <v>0</v>
          </cell>
        </row>
        <row r="172">
          <cell r="B172">
            <v>82810</v>
          </cell>
          <cell r="C172" t="str">
            <v>REPOBLAMIENTO DE LA CUENCA DEL ALTO UTCUBAMBA Y EL MANEJO SOSTENIDO DE LOS RECURSOS HIDROBIOLOGICOS</v>
          </cell>
          <cell r="D172">
            <v>35471.600000000006</v>
          </cell>
          <cell r="E172">
            <v>0.8769296957469452</v>
          </cell>
          <cell r="F172" t="str">
            <v>NO</v>
          </cell>
          <cell r="G172" t="str">
            <v>Si</v>
          </cell>
          <cell r="H172" t="str">
            <v>PIP en ejecución</v>
          </cell>
          <cell r="I172">
            <v>35471.600000000006</v>
          </cell>
          <cell r="J172">
            <v>0</v>
          </cell>
          <cell r="K172">
            <v>1</v>
          </cell>
        </row>
        <row r="173">
          <cell r="B173">
            <v>50768</v>
          </cell>
          <cell r="C173" t="str">
            <v>FORTALECIMIENTO DE CAPACIDADES PARA MEJORAR LA CALIDAD PRODUCTIVA DEL CACAO EN LA CUENCA DEL ALTO MARAÑON DISTRITOS DE BALSAS COCABAMBA Y PISUQUIA EN LA REGION AMAZONAS</v>
          </cell>
          <cell r="D173">
            <v>0.3700000001117587</v>
          </cell>
          <cell r="E173">
            <v>0.8381543305137945</v>
          </cell>
          <cell r="F173" t="str">
            <v>NO</v>
          </cell>
          <cell r="G173" t="str">
            <v>No</v>
          </cell>
          <cell r="H173" t="str">
            <v>GR tiene PIM por el saldo para culminar PIP.</v>
          </cell>
          <cell r="I173">
            <v>0.3700000001117587</v>
          </cell>
          <cell r="J173">
            <v>0</v>
          </cell>
          <cell r="K173">
            <v>0</v>
          </cell>
        </row>
        <row r="174">
          <cell r="B174">
            <v>0</v>
          </cell>
          <cell r="C174">
            <v>0</v>
          </cell>
          <cell r="D174">
            <v>0</v>
          </cell>
          <cell r="E174">
            <v>0</v>
          </cell>
          <cell r="F174">
            <v>0</v>
          </cell>
          <cell r="G174">
            <v>0</v>
          </cell>
          <cell r="H174">
            <v>0</v>
          </cell>
          <cell r="I174">
            <v>0</v>
          </cell>
          <cell r="J174">
            <v>0</v>
          </cell>
          <cell r="K174">
            <v>0</v>
          </cell>
        </row>
        <row r="175">
          <cell r="B175">
            <v>227041</v>
          </cell>
          <cell r="C175" t="str">
            <v>MEJORAMIENTO DE LOS SERVICIOS DE EDUCACIÓN PRIMARIA Y SECUNDARIA EN LA IEPEBR N 62007 JOSÉ MARÍA ARGUEDAS - YURIMAGUAS - PROVINCIA DE ALTO AMAZONAS.LORETO</v>
          </cell>
          <cell r="D175">
            <v>3711445.65</v>
          </cell>
          <cell r="E175">
            <v>0.5103823824740589</v>
          </cell>
          <cell r="F175" t="str">
            <v>No</v>
          </cell>
          <cell r="G175">
            <v>0</v>
          </cell>
          <cell r="H175" t="str">
            <v>En ejecución y se espera su incorporación en el PIM</v>
          </cell>
          <cell r="I175">
            <v>3711445.65</v>
          </cell>
          <cell r="J175">
            <v>0</v>
          </cell>
          <cell r="K175">
            <v>0</v>
          </cell>
        </row>
        <row r="176">
          <cell r="B176">
            <v>192348</v>
          </cell>
          <cell r="C176" t="str">
            <v>REHABILITACION DEL PEQUEÑO SISTEMA ELECTRICO IQUITOS ZONA NORTE PUNCHANA, MAZAN INDIANA</v>
          </cell>
          <cell r="D176">
            <v>2123546.07</v>
          </cell>
          <cell r="E176">
            <v>0.5045481955539795</v>
          </cell>
          <cell r="F176" t="str">
            <v>No</v>
          </cell>
          <cell r="G176" t="str">
            <v>Si</v>
          </cell>
          <cell r="H176" t="str">
            <v>Se aprobaron adicionales y se reinició la ejecución. A la espera de incorporarlo en el PIM.</v>
          </cell>
          <cell r="I176">
            <v>2123546.07</v>
          </cell>
          <cell r="J176">
            <v>0</v>
          </cell>
          <cell r="K176">
            <v>0</v>
          </cell>
        </row>
        <row r="177">
          <cell r="B177">
            <v>7034</v>
          </cell>
          <cell r="C177" t="str">
            <v>MEJORAMIENTO CEPM N 64194 - CONTAMANA</v>
          </cell>
          <cell r="D177">
            <v>1526125.38</v>
          </cell>
          <cell r="E177">
            <v>0.5882571799849535</v>
          </cell>
          <cell r="F177" t="str">
            <v>No</v>
          </cell>
          <cell r="G177" t="str">
            <v>Si</v>
          </cell>
          <cell r="H177" t="str">
            <v>En ejecución y se espera su incorporación en el PIM</v>
          </cell>
          <cell r="I177">
            <v>1526125.38</v>
          </cell>
          <cell r="J177">
            <v>0</v>
          </cell>
          <cell r="K177">
            <v>0</v>
          </cell>
        </row>
        <row r="178">
          <cell r="B178">
            <v>256135</v>
          </cell>
          <cell r="C178" t="str">
            <v>|</v>
          </cell>
          <cell r="D178">
            <v>1219394.4800000004</v>
          </cell>
          <cell r="E178">
            <v>0.6806866865002105</v>
          </cell>
          <cell r="F178" t="str">
            <v>No</v>
          </cell>
          <cell r="G178" t="str">
            <v>Si</v>
          </cell>
          <cell r="H178" t="str">
            <v>En ejecución, tiene PIA y se le incrementará PIM próximamente.</v>
          </cell>
          <cell r="I178">
            <v>3055812.4800000004</v>
          </cell>
          <cell r="J178">
            <v>0</v>
          </cell>
          <cell r="K178">
            <v>0</v>
          </cell>
        </row>
        <row r="179">
          <cell r="B179">
            <v>100261</v>
          </cell>
          <cell r="C179" t="str">
            <v>CONSTRUCCIÓN  DE  LA  CARRETERA DOS DE  MAYO - SAN  CRISTÓBAL, DISTRITO  DE  SARAYACU.</v>
          </cell>
          <cell r="D179">
            <v>725217.0499999998</v>
          </cell>
          <cell r="E179">
            <v>0.8982544362316717</v>
          </cell>
          <cell r="F179" t="str">
            <v>No</v>
          </cell>
          <cell r="G179" t="str">
            <v>Si</v>
          </cell>
          <cell r="H179" t="str">
            <v>Paralizado por falta de aprobación de adicionales, se espera aprobación para la quincena de Febrero</v>
          </cell>
          <cell r="I179">
            <v>725217.0499999998</v>
          </cell>
          <cell r="J179">
            <v>0</v>
          </cell>
          <cell r="K179">
            <v>0</v>
          </cell>
        </row>
        <row r="180">
          <cell r="B180">
            <v>115395</v>
          </cell>
          <cell r="C180" t="str">
            <v>MEJORAR LA COMPETITIVIDAD DE LA CADENA  PRODUCTIVA DE LA TAPIOCA DE YUCA (MANIHOT ESCULENTA)  EN LA LOCALIDAD DE CONTAMANA, PROVINCIA DE UCAYALI, DEPARTAMENTO DE LORETO</v>
          </cell>
          <cell r="D180">
            <v>589373.0299999998</v>
          </cell>
          <cell r="E180">
            <v>0.6408320395016545</v>
          </cell>
          <cell r="F180" t="str">
            <v>No</v>
          </cell>
          <cell r="G180" t="str">
            <v>Si</v>
          </cell>
          <cell r="H180" t="str">
            <v>En ejecución</v>
          </cell>
          <cell r="I180">
            <v>589373.0299999998</v>
          </cell>
          <cell r="J180">
            <v>0</v>
          </cell>
          <cell r="K180">
            <v>1</v>
          </cell>
        </row>
        <row r="181">
          <cell r="B181">
            <v>114669</v>
          </cell>
          <cell r="C181" t="str">
            <v>ASISTENCIA TECNICA PARA MEJORAR LA PRODUCCION AGRICOLA DEL CULTIVO DE SACHA INCHI EN LA LOCALIDAD DE INAHUAYA - PROV. UCAYALI - DPTO. LORETO</v>
          </cell>
          <cell r="D181">
            <v>512945.52</v>
          </cell>
          <cell r="E181">
            <v>0.6822104522554935</v>
          </cell>
          <cell r="F181" t="str">
            <v>No</v>
          </cell>
          <cell r="G181" t="str">
            <v>Si</v>
          </cell>
          <cell r="H181" t="str">
            <v>En ejecución</v>
          </cell>
          <cell r="I181">
            <v>512945.52</v>
          </cell>
          <cell r="J181">
            <v>0</v>
          </cell>
          <cell r="K181">
            <v>1</v>
          </cell>
        </row>
        <row r="182">
          <cell r="B182">
            <v>72371</v>
          </cell>
          <cell r="C182" t="str">
            <v>CONSTRUCCION Y EQUIPAMIENTO DEL CENTRO HEMODADOR REGIONAL DE LORETO TIPO II, DISTRITO DE IQUITOS, PROVINCIA DE MAYNAS, DEPARTAMENTO DE LORETO</v>
          </cell>
          <cell r="D182">
            <v>506884.26999999955</v>
          </cell>
          <cell r="E182">
            <v>0.8989957617453875</v>
          </cell>
          <cell r="F182" t="str">
            <v>No</v>
          </cell>
          <cell r="G182" t="str">
            <v>Si</v>
          </cell>
          <cell r="H182" t="str">
            <v>Paralizado por falta de aprobación de adicionales, se espera aprobación para la quincena de Febrero</v>
          </cell>
          <cell r="I182">
            <v>506884.26999999955</v>
          </cell>
          <cell r="J182">
            <v>0</v>
          </cell>
          <cell r="K182">
            <v>0</v>
          </cell>
        </row>
        <row r="183">
          <cell r="B183">
            <v>6982</v>
          </cell>
          <cell r="C183" t="str">
            <v>MEJORAMIENTO DEL C.E.S.M. CARLOS CAVERO EGUSQUIZA - ORELLANA</v>
          </cell>
          <cell r="D183">
            <v>486125.8999999999</v>
          </cell>
          <cell r="E183">
            <v>0.7886713278335046</v>
          </cell>
          <cell r="F183" t="str">
            <v>No</v>
          </cell>
          <cell r="G183" t="str">
            <v>Si</v>
          </cell>
          <cell r="H183" t="str">
            <v>Se reinició ejecución y se estará incorporando PIM la 1° semana de febrero.</v>
          </cell>
          <cell r="I183">
            <v>495050.8999999999</v>
          </cell>
          <cell r="J183">
            <v>0</v>
          </cell>
          <cell r="K183">
            <v>0</v>
          </cell>
        </row>
        <row r="184">
          <cell r="B184">
            <v>114675</v>
          </cell>
          <cell r="C184" t="str">
            <v>ASISTENCIA TECNICA PARA MEJORAR LA PRODUCCION AGRICOLA DE MANI EN CONTAMANA - PROV. UCAYALI - DPTO. LORETO</v>
          </cell>
          <cell r="D184">
            <v>448141.8899999999</v>
          </cell>
          <cell r="E184">
            <v>0.7244408244208276</v>
          </cell>
          <cell r="F184" t="str">
            <v>No</v>
          </cell>
          <cell r="G184">
            <v>0</v>
          </cell>
          <cell r="H184">
            <v>0</v>
          </cell>
          <cell r="I184">
            <v>448141.8899999999</v>
          </cell>
          <cell r="J184">
            <v>0</v>
          </cell>
          <cell r="K184">
            <v>0</v>
          </cell>
        </row>
        <row r="185">
          <cell r="B185">
            <v>250441</v>
          </cell>
          <cell r="C185" t="str">
            <v>MEJORAMIENTO DEL SERVICIO DE EDUCACION INICIAL EN LA I.E.I.P.  N 62395 - SAN JUAN DE ARMANAYACU- DISTRITO DE BALSAPUERTO Y LA I.E.I.P. N 211- AA.HH. BUENA VISTA DISTRITO DE YURIMAGUAS, PROVINCIA DE ALTO AMAZONAS DEPARTAMENTO DE LORETO.</v>
          </cell>
          <cell r="D185">
            <v>360835.12</v>
          </cell>
          <cell r="E185">
            <v>0.7360144379024716</v>
          </cell>
          <cell r="F185" t="str">
            <v>NO</v>
          </cell>
          <cell r="G185" t="str">
            <v>SI</v>
          </cell>
          <cell r="H185" t="str">
            <v>Último pago se hizo en agosto</v>
          </cell>
          <cell r="I185">
            <v>360835.12</v>
          </cell>
          <cell r="J185">
            <v>0</v>
          </cell>
          <cell r="K185">
            <v>1</v>
          </cell>
        </row>
        <row r="186">
          <cell r="B186">
            <v>89910</v>
          </cell>
          <cell r="C186" t="str">
            <v>MEJORAMIENTO DE LA CAPACIDAD RESOLUTIVA DEL SERVICIO DE HEMODIALISIS DEL HOSPITAL REGIONAL DE LORETO FELIPE SANTIAGO ARRIOLA IGLESIAS - MAYNAS - LORETO</v>
          </cell>
          <cell r="D186">
            <v>208489.47999999998</v>
          </cell>
          <cell r="E186">
            <v>0.8833123598404389</v>
          </cell>
          <cell r="F186" t="str">
            <v>NO</v>
          </cell>
          <cell r="G186" t="str">
            <v>SI</v>
          </cell>
          <cell r="H186" t="str">
            <v>En ejecución</v>
          </cell>
          <cell r="I186">
            <v>208489.47999999998</v>
          </cell>
          <cell r="J186">
            <v>0</v>
          </cell>
          <cell r="K186">
            <v>1</v>
          </cell>
        </row>
        <row r="187">
          <cell r="B187">
            <v>328433</v>
          </cell>
          <cell r="C187" t="str">
            <v>MEJORAMIENTO DEL SERVICIO DE SALUD DE LA UNIDAD DE CUIDADOS INTENSIVOS NEONATAL DEL HOSPITAL REGIONAL DE LORETO FELIPE SANTIAGO ARRIOLA IGLESIAS, DISTRITO DE PUNCHANA, PROVINCIA DE MAYNAS, DEPARTAMENTO DE LORETO.</v>
          </cell>
          <cell r="D187">
            <v>185429.25</v>
          </cell>
          <cell r="E187">
            <v>0.8717594004360143</v>
          </cell>
          <cell r="F187" t="str">
            <v>NO</v>
          </cell>
          <cell r="G187" t="str">
            <v>SI</v>
          </cell>
          <cell r="H187" t="str">
            <v>En ejecución</v>
          </cell>
          <cell r="I187">
            <v>185429.25</v>
          </cell>
          <cell r="J187">
            <v>0</v>
          </cell>
          <cell r="K187">
            <v>1</v>
          </cell>
        </row>
        <row r="188">
          <cell r="B188">
            <v>327915</v>
          </cell>
          <cell r="C188" t="str">
            <v>INSTALACION DEL SERVICIO DE ENERGIA ELECTRICA RURAL EN LA COMUNIDAD NATIVA DE NUEVA NAZARET- RIO MACUSARI ALTO CORRIENTES DISTRITO DE TROMPETEROS PROVINCIA DE LORETO REGION LORETO</v>
          </cell>
          <cell r="D188">
            <v>157465.64</v>
          </cell>
          <cell r="E188">
            <v>0.514576248196604</v>
          </cell>
          <cell r="F188" t="str">
            <v>NO</v>
          </cell>
          <cell r="G188" t="str">
            <v>SI</v>
          </cell>
          <cell r="H188" t="str">
            <v>Último pago se hizo en agosto</v>
          </cell>
          <cell r="I188">
            <v>157465.64</v>
          </cell>
          <cell r="J188">
            <v>0</v>
          </cell>
          <cell r="K188">
            <v>1</v>
          </cell>
        </row>
        <row r="189">
          <cell r="B189">
            <v>328370</v>
          </cell>
          <cell r="C189" t="str">
            <v>INSTALACION DEL SERVICIO DE ENERGIA ELECTRICA RURAL EN LA COMUNIDAD DE NUEVA ALIANZA RIO CORRIENTES DISTRITO DE TROMPETEROS PROVINCIA DE LORETO -REGION LORETO</v>
          </cell>
          <cell r="D189">
            <v>98705.43</v>
          </cell>
          <cell r="E189">
            <v>0.7298347073507193</v>
          </cell>
          <cell r="F189" t="str">
            <v>NO</v>
          </cell>
          <cell r="G189" t="str">
            <v>SI</v>
          </cell>
          <cell r="H189" t="str">
            <v>En ejecución</v>
          </cell>
          <cell r="I189">
            <v>98705.43</v>
          </cell>
          <cell r="J189">
            <v>0</v>
          </cell>
          <cell r="K189">
            <v>1</v>
          </cell>
        </row>
        <row r="190">
          <cell r="B190">
            <v>328416</v>
          </cell>
          <cell r="C190" t="str">
            <v>MEJORAMIENTO DE LOS SERVICIOS DE EDUCACION INICIAL DE LA I.E.I. N° 408 EN LA COMUNIDAD DE BUENA VISTA, DISTRITO DE NAPO – MAYNAS - LORETO</v>
          </cell>
          <cell r="D190">
            <v>86517</v>
          </cell>
          <cell r="E190">
            <v>0.7677924782927957</v>
          </cell>
          <cell r="F190" t="str">
            <v>NO</v>
          </cell>
          <cell r="G190" t="str">
            <v>SI</v>
          </cell>
          <cell r="H190" t="str">
            <v>En ejecución</v>
          </cell>
          <cell r="I190">
            <v>86517</v>
          </cell>
          <cell r="J190">
            <v>0</v>
          </cell>
          <cell r="K190">
            <v>1</v>
          </cell>
        </row>
        <row r="191">
          <cell r="B191">
            <v>325273</v>
          </cell>
          <cell r="C191" t="str">
            <v>INSTALACION DEL SERVICIO DE ENERGIA ELECTRICA RURAL EN LA COMUNIDAD DE PUERTO AUXILIO, DISTRITO DE PARINARI - PROVINCIA DE LORETO - REGION LORETO</v>
          </cell>
          <cell r="D191">
            <v>86062.71000000002</v>
          </cell>
          <cell r="E191">
            <v>0.7763381301307777</v>
          </cell>
          <cell r="F191" t="str">
            <v>NO</v>
          </cell>
          <cell r="G191" t="str">
            <v>SI</v>
          </cell>
          <cell r="H191" t="str">
            <v>En ejecución</v>
          </cell>
          <cell r="I191">
            <v>86062.71000000002</v>
          </cell>
          <cell r="J191">
            <v>0</v>
          </cell>
          <cell r="K191">
            <v>1</v>
          </cell>
        </row>
        <row r="192">
          <cell r="B192">
            <v>325274</v>
          </cell>
          <cell r="C192" t="str">
            <v>INSTALACION DEL SERVICIO DE ENERGIA ELECTRICA RURAL EN LA COMUNIDAD DE NUEVA SANTA ROSA, DISTRITO DE PARINARI - PROVINCIA DE LORETO - REGION LORETO</v>
          </cell>
          <cell r="D192">
            <v>85063.89000000001</v>
          </cell>
          <cell r="E192">
            <v>0.77626688409466</v>
          </cell>
          <cell r="F192" t="str">
            <v>NO</v>
          </cell>
          <cell r="G192" t="str">
            <v>SI</v>
          </cell>
          <cell r="H192" t="str">
            <v>En ejecución</v>
          </cell>
          <cell r="I192">
            <v>85063.89000000001</v>
          </cell>
          <cell r="J192">
            <v>0</v>
          </cell>
          <cell r="K192">
            <v>1</v>
          </cell>
        </row>
        <row r="193">
          <cell r="B193">
            <v>327817</v>
          </cell>
          <cell r="C193" t="str">
            <v>MEJORAMIENTO DE LOS SERVICIOS DEL PUESTO DE SALUD I - 1 DE LA COMUNIDAD NATIVA SIWIN - LAGUNA SIWIN, RIO PASTAZA, DISTRITO DE ANDOAS, PROVINCIA DE DATEM DEL MARAÑON, DEPARTAMENTO DE LORETO</v>
          </cell>
          <cell r="D193">
            <v>84755.12</v>
          </cell>
          <cell r="E193">
            <v>0.7762711905568336</v>
          </cell>
          <cell r="F193" t="str">
            <v>NO</v>
          </cell>
          <cell r="G193" t="str">
            <v>SI</v>
          </cell>
          <cell r="H193" t="str">
            <v>En ejecución</v>
          </cell>
          <cell r="I193">
            <v>84755.12</v>
          </cell>
          <cell r="J193">
            <v>0</v>
          </cell>
          <cell r="K193">
            <v>1</v>
          </cell>
        </row>
        <row r="194">
          <cell r="B194">
            <v>327777</v>
          </cell>
          <cell r="C194" t="str">
            <v>INSTALACION DEL SERVICIO DE ENERGIA ELECTRICA RURAL EN LA COMUNIDAD NATIVA SAN JOSE DEL PORVENIR- RIO CORRIENTES DISTRITO DE TROMPETEROS,PROVINCIA DE LORETO,REGION LORETO</v>
          </cell>
          <cell r="D194">
            <v>77130.02000000002</v>
          </cell>
          <cell r="E194">
            <v>0.7762711821142533</v>
          </cell>
          <cell r="F194" t="str">
            <v>NO</v>
          </cell>
          <cell r="G194" t="str">
            <v>SI</v>
          </cell>
          <cell r="H194" t="str">
            <v>En ejecución</v>
          </cell>
          <cell r="I194">
            <v>77130.02000000002</v>
          </cell>
          <cell r="J194">
            <v>0</v>
          </cell>
          <cell r="K194">
            <v>1</v>
          </cell>
        </row>
        <row r="195">
          <cell r="B195">
            <v>157662</v>
          </cell>
          <cell r="C195" t="str">
            <v>INSTALACION DEL SISTEMA ELECTRICO DE LA COMUNIDAD DE PIHUICHO ISLA - DISTRITO DE FERNADO LORES</v>
          </cell>
          <cell r="D195">
            <v>61398.28999999998</v>
          </cell>
          <cell r="E195">
            <v>0.8623087178792782</v>
          </cell>
          <cell r="F195" t="str">
            <v>NO</v>
          </cell>
          <cell r="G195" t="str">
            <v>SI</v>
          </cell>
          <cell r="H195" t="str">
            <v>En ejecución</v>
          </cell>
          <cell r="I195">
            <v>61398.28999999998</v>
          </cell>
          <cell r="J195">
            <v>0</v>
          </cell>
          <cell r="K195">
            <v>1</v>
          </cell>
        </row>
        <row r="196">
          <cell r="B196">
            <v>220245</v>
          </cell>
          <cell r="C196" t="str">
            <v>MEJORAMIENTO DEL SERVICIOS DE CONTROL Y PROMOCION FORESTAL EN LA CUENCA DEL BAJO AMAZONAS, PROVINCIA DE MARISCAL RAMÓN CASTILLA, DEPARTAMENTO DE LORETO</v>
          </cell>
          <cell r="D196">
            <v>13579.340000000084</v>
          </cell>
          <cell r="E196">
            <v>0.7015117177639845</v>
          </cell>
          <cell r="F196" t="str">
            <v>NO</v>
          </cell>
          <cell r="G196" t="str">
            <v>NO</v>
          </cell>
          <cell r="H196" t="str">
            <v>UE según SOSEM es MINAG tiene un PIM 2016 por S/ 528 730.</v>
          </cell>
          <cell r="I196">
            <v>13579.340000000084</v>
          </cell>
          <cell r="J196">
            <v>0</v>
          </cell>
          <cell r="K196">
            <v>0</v>
          </cell>
        </row>
        <row r="197">
          <cell r="B197">
            <v>0</v>
          </cell>
          <cell r="C197">
            <v>0</v>
          </cell>
          <cell r="D197">
            <v>0</v>
          </cell>
          <cell r="E197">
            <v>0</v>
          </cell>
          <cell r="F197">
            <v>0</v>
          </cell>
          <cell r="G197">
            <v>0</v>
          </cell>
          <cell r="H197">
            <v>0</v>
          </cell>
          <cell r="I197">
            <v>0</v>
          </cell>
          <cell r="J197">
            <v>0</v>
          </cell>
          <cell r="K197">
            <v>0</v>
          </cell>
        </row>
        <row r="198">
          <cell r="B198">
            <v>66496</v>
          </cell>
          <cell r="C198" t="str">
            <v>MEJORAMIENTO DE LOS SERVICIOS DEL HOSPITAL II-2 TARAPOTO, DISTRITO DE TARAPOTO, PROVINCIA Y REGION SAN MARTIN</v>
          </cell>
          <cell r="D198">
            <v>20645092.919999987</v>
          </cell>
          <cell r="E198">
            <v>0.8023624725487716</v>
          </cell>
          <cell r="F198" t="str">
            <v>SI</v>
          </cell>
          <cell r="G198" t="str">
            <v>SI</v>
          </cell>
          <cell r="H198" t="str">
            <v>En ejecución requiere más financiamiento</v>
          </cell>
          <cell r="I198">
            <v>20589523.180000007</v>
          </cell>
          <cell r="J198">
            <v>0</v>
          </cell>
          <cell r="K198">
            <v>1</v>
          </cell>
        </row>
        <row r="199">
          <cell r="B199">
            <v>238512</v>
          </cell>
          <cell r="C199" t="str">
            <v>MEJORAMIENTO DE LA CARRETERA DEPARTAMENTAL RUTA SM-110 TRAMO EMP PE-5N (DV. YACUSISA) - LAS PALMAS - CALABAZA - TAMBO DE PAJA - METAL, DISTRITOS DE TOCACHE Y SHUNTE, PROVINCIA DE TOCACHE - SAN MARTÍN</v>
          </cell>
          <cell r="D199">
            <v>11373007.769999996</v>
          </cell>
          <cell r="E199">
            <v>0.6055280028886413</v>
          </cell>
          <cell r="F199" t="str">
            <v>SI</v>
          </cell>
          <cell r="G199" t="str">
            <v>SI</v>
          </cell>
          <cell r="H199" t="str">
            <v>En ejecución</v>
          </cell>
          <cell r="I199">
            <v>11366080.769999996</v>
          </cell>
          <cell r="J199">
            <v>0</v>
          </cell>
          <cell r="K199">
            <v>1</v>
          </cell>
        </row>
        <row r="200">
          <cell r="B200">
            <v>238509</v>
          </cell>
          <cell r="C200" t="str">
            <v>MEJORAMIENTO DE LA CARRETERA DEPARTAMENTAL, RUTA SM-111, EMP. PE-5N (TOCACHE) - NVA. ESPERANZA - JORGE CHÁVEZ - PALMA DE ESPINO - EMP. PE-12A (DV. PALMA DE ESPINO), DISTRITOS DE TOCACHE Y UCHIZA, PROVINCIA DE TOCACHE-SAN MARTIN</v>
          </cell>
          <cell r="D200">
            <v>1952626.830000002</v>
          </cell>
          <cell r="E200">
            <v>0.8683023932730535</v>
          </cell>
          <cell r="F200" t="str">
            <v>SI</v>
          </cell>
          <cell r="G200" t="str">
            <v>SI</v>
          </cell>
          <cell r="H200" t="str">
            <v>En ejecución</v>
          </cell>
          <cell r="I200">
            <v>4585103.830000002</v>
          </cell>
          <cell r="J200">
            <v>0</v>
          </cell>
          <cell r="K200">
            <v>1</v>
          </cell>
        </row>
        <row r="201">
          <cell r="B201">
            <v>144157</v>
          </cell>
          <cell r="C201" t="str">
            <v>MEJORAMIENTO DEL SISTEMA DE RIEGO ALTO PLANTANOYACU, DISTRITO NUEVA CAJAMARCA, PROVINCIA DE RIOJA - REGION SAN MARTIN</v>
          </cell>
          <cell r="D201">
            <v>1788231.4300000002</v>
          </cell>
          <cell r="E201">
            <v>0.5342884959428137</v>
          </cell>
          <cell r="F201" t="str">
            <v>NO</v>
          </cell>
          <cell r="G201">
            <v>0</v>
          </cell>
          <cell r="H201" t="str">
            <v>UE en proceso de liquidación</v>
          </cell>
          <cell r="I201">
            <v>1952626.830000002</v>
          </cell>
          <cell r="J201">
            <v>0</v>
          </cell>
          <cell r="K201">
            <v>0</v>
          </cell>
        </row>
        <row r="202">
          <cell r="B202">
            <v>151588</v>
          </cell>
          <cell r="C202" t="str">
            <v>INSTALACION DE LOS SERVICIOS DE PROTECCION DE LA ZONA URBANA DE LA LOCALIDAD  DE PAJARILLO - RIO HUALLAGA, DISTRITO DE PAJARILLO - MARISCAL CACERES -  SAN MARTIN.</v>
          </cell>
          <cell r="D202">
            <v>950245.96</v>
          </cell>
          <cell r="E202">
            <v>0.8195807147727365</v>
          </cell>
          <cell r="F202" t="str">
            <v>NO</v>
          </cell>
          <cell r="G202" t="str">
            <v>NO</v>
          </cell>
          <cell r="H202" t="str">
            <v>En ejecución por el psi</v>
          </cell>
          <cell r="I202">
            <v>1788231.4300000002</v>
          </cell>
          <cell r="J202">
            <v>0</v>
          </cell>
          <cell r="K202">
            <v>0</v>
          </cell>
        </row>
        <row r="203">
          <cell r="B203">
            <v>157407</v>
          </cell>
          <cell r="C203" t="str">
            <v>MEJORAMIENTO DE LAS CONDICIONES BASICAS DEL SERVICIO EDUCATIVO EN LA INSTITUCION EDUCATIVA INICIAL - PRIMARIA N 00789 - PACAYPITE - DISTRITO DE JEPELACIO, PROVINCIA DE MOYOBAMBA, REGIÓN SAN MARTÍN</v>
          </cell>
          <cell r="D203">
            <v>527210.54</v>
          </cell>
          <cell r="E203">
            <v>0.8532252605835682</v>
          </cell>
          <cell r="F203" t="str">
            <v>NO</v>
          </cell>
          <cell r="G203">
            <v>0</v>
          </cell>
          <cell r="H203" t="str">
            <v>En ejecución</v>
          </cell>
          <cell r="I203">
            <v>560878.19</v>
          </cell>
          <cell r="J203">
            <v>0</v>
          </cell>
          <cell r="K203">
            <v>0</v>
          </cell>
        </row>
        <row r="204">
          <cell r="B204">
            <v>103665</v>
          </cell>
          <cell r="C204" t="str">
            <v>MEJORAMIENTO DE LAS CONDICIONES BÁSICAS DEL SERVICIO EDUCATIVO EN EL COLEGIO NACIONAL SUGLLAQUIRO - DISTRITO Y PROVINCIA DE MOYOBAMBA, REGIÓN SAN MARTÍN</v>
          </cell>
          <cell r="D204">
            <v>479692.31000000006</v>
          </cell>
          <cell r="E204">
            <v>0.8175471253149298</v>
          </cell>
          <cell r="F204" t="str">
            <v>NO</v>
          </cell>
          <cell r="G204" t="str">
            <v>NO</v>
          </cell>
          <cell r="H204" t="str">
            <v>UE por convenio</v>
          </cell>
          <cell r="I204">
            <v>527210.54</v>
          </cell>
          <cell r="J204">
            <v>0</v>
          </cell>
          <cell r="K204">
            <v>0</v>
          </cell>
        </row>
        <row r="205">
          <cell r="B205">
            <v>194758</v>
          </cell>
          <cell r="C205" t="str">
            <v>INSTALACION DEL SERVICIO PUBLICO DE ELECTRICIDAD EN 08 LOCALIDADES DEL VALLE DE CAYNARACHI Y EL BAJO HUALLAGA, DISTRITOS DE BARRANQUITA Y EL PORVENIR, PROVINCIA DE LAMAS Y SAN MARTIN, DEPARTAMENTO DE SAN MARTIN</v>
          </cell>
          <cell r="D205">
            <v>372875.56000000006</v>
          </cell>
          <cell r="E205">
            <v>0.803998936089688</v>
          </cell>
          <cell r="F205" t="str">
            <v>SI</v>
          </cell>
          <cell r="G205" t="str">
            <v>SI</v>
          </cell>
          <cell r="H205" t="str">
            <v>FONIPREL</v>
          </cell>
          <cell r="I205">
            <v>479692.31000000006</v>
          </cell>
          <cell r="J205">
            <v>0</v>
          </cell>
          <cell r="K205">
            <v>0</v>
          </cell>
        </row>
        <row r="206">
          <cell r="B206">
            <v>108639</v>
          </cell>
          <cell r="C206" t="str">
            <v>REHABILITACIÓN Y MEJORAMIENTO DEL CANAL PRINCIPAL DEL SISTEMA DE RIEGO HUARO - YURACYACU - DISTRITO YURACYACU - PROVINCIA DE RIOJA - REGION SAN MARTIN</v>
          </cell>
          <cell r="D206">
            <v>321769.75</v>
          </cell>
          <cell r="E206">
            <v>0.8432170491030385</v>
          </cell>
          <cell r="F206" t="str">
            <v>NO</v>
          </cell>
          <cell r="G206" t="str">
            <v>NO</v>
          </cell>
          <cell r="H206" t="str">
            <v>UE en proceso de liquidación</v>
          </cell>
          <cell r="I206">
            <v>479692.31000000006</v>
          </cell>
          <cell r="J206">
            <v>0</v>
          </cell>
          <cell r="K206">
            <v>0</v>
          </cell>
        </row>
        <row r="207">
          <cell r="B207">
            <v>147572</v>
          </cell>
          <cell r="C207" t="str">
            <v>MEJORAMIENTO DE LA INFRAESTRUCTURA DE RIEGO DEL CANAL LATERAL N 35, KM 2+470 AL KM 4+916, MARGEN DERECHA IRRIGACIÓN SISA, PROVINCIA DE BELLAVISTA, REGIÓN SAN MARTÍN.</v>
          </cell>
          <cell r="D207">
            <v>182765.84000000008</v>
          </cell>
          <cell r="E207">
            <v>0.8624648531506127</v>
          </cell>
          <cell r="F207" t="str">
            <v>NO</v>
          </cell>
          <cell r="G207" t="str">
            <v>SI</v>
          </cell>
          <cell r="H207" t="str">
            <v>En ejecución</v>
          </cell>
          <cell r="I207">
            <v>372875.56000000006</v>
          </cell>
          <cell r="J207">
            <v>0</v>
          </cell>
          <cell r="K207">
            <v>1</v>
          </cell>
        </row>
        <row r="208">
          <cell r="B208">
            <v>320584</v>
          </cell>
          <cell r="C208" t="str">
            <v>MEJORAMIENTO DEL SERVICIO DE EMISION DE LICENCIAS DE CONDUCIR Y PERMISOS DE OPERACION VEHICULAR DE LA OFICINA ZONAL DE TRANSPORTES Y COMUNICACIONES BAJO MAYO  DRTC - SM TARAPOTO, SAN MARTIN - SAN MARTIN</v>
          </cell>
          <cell r="D208">
            <v>118055.68999999994</v>
          </cell>
          <cell r="E208">
            <v>0.8982465374892369</v>
          </cell>
          <cell r="F208" t="str">
            <v>NO</v>
          </cell>
          <cell r="G208" t="str">
            <v>SI</v>
          </cell>
          <cell r="H208" t="str">
            <v>En ejecución</v>
          </cell>
          <cell r="I208">
            <v>118055.68999999994</v>
          </cell>
          <cell r="J208">
            <v>0</v>
          </cell>
          <cell r="K208">
            <v>1</v>
          </cell>
        </row>
        <row r="209">
          <cell r="B209">
            <v>320671</v>
          </cell>
          <cell r="C209" t="str">
            <v>MEJORAMIENTO DEL SERVICIO DE EMISION DE LICENCIAS DE CONDUCIR Y PERMISOS DE OPERACION VEHICULAR DE LA OFICINA ZONAL DE TRANSPORTES Y COMUNICACIONES ALTO MAYO - DRTC SM MOYOBAMBA, MOYOBAMBA - REGION SAN MARTIN</v>
          </cell>
          <cell r="D209">
            <v>106093.81000000006</v>
          </cell>
          <cell r="E209">
            <v>0.8991118183944815</v>
          </cell>
          <cell r="F209" t="str">
            <v>NO</v>
          </cell>
          <cell r="G209" t="str">
            <v>SI</v>
          </cell>
          <cell r="H209" t="str">
            <v>En ejecución</v>
          </cell>
          <cell r="I209">
            <v>106093.81000000006</v>
          </cell>
          <cell r="J209">
            <v>0</v>
          </cell>
          <cell r="K209">
            <v>1</v>
          </cell>
        </row>
        <row r="210">
          <cell r="B210">
            <v>333552</v>
          </cell>
          <cell r="C210" t="str">
            <v>MEJORAMIENTO DEL SERVICIO DE EMISION DE LICENCIAS DE CONDUCIR Y PERMISOS DE OPERACION VEHICULAR DE LA OFICINA ZONAL DE TRANSPORTES Y COMUNICACIONES HUALLAGA CENTRAL  DRTC SM - JUANJUI, MARISCAL CACERES - SAN MARTIN</v>
          </cell>
          <cell r="D210">
            <v>97714.72999999998</v>
          </cell>
          <cell r="E210">
            <v>0.8869593419225884</v>
          </cell>
          <cell r="F210" t="str">
            <v>NO</v>
          </cell>
          <cell r="G210" t="str">
            <v>SI</v>
          </cell>
          <cell r="H210" t="str">
            <v>En ejecución</v>
          </cell>
          <cell r="I210">
            <v>97714.72999999998</v>
          </cell>
          <cell r="J210">
            <v>0</v>
          </cell>
          <cell r="K210">
            <v>1</v>
          </cell>
        </row>
        <row r="211">
          <cell r="B211">
            <v>202176</v>
          </cell>
          <cell r="C211" t="str">
            <v>AMPLIACION, MEJORAMIENTO DE LA ELECTRIFICACION RURAL EN BAJA TENSION EN LAS LOCALIDADES DE NAVARRO Y SAN PABLO TIPISHCA, DISTRITO DE CHIPURANA, PROVINCIA Y DEPARTAMENTO DE SAN MARTIN</v>
          </cell>
          <cell r="D211">
            <v>70994.79999999996</v>
          </cell>
          <cell r="E211">
            <v>0.7616426135256843</v>
          </cell>
          <cell r="F211" t="str">
            <v>NO</v>
          </cell>
          <cell r="G211" t="str">
            <v>SI</v>
          </cell>
          <cell r="H211" t="str">
            <v>En ejecución</v>
          </cell>
          <cell r="I211">
            <v>70994.79999999996</v>
          </cell>
          <cell r="J211">
            <v>0</v>
          </cell>
          <cell r="K211">
            <v>1</v>
          </cell>
        </row>
        <row r="212">
          <cell r="B212">
            <v>227684</v>
          </cell>
          <cell r="C212" t="str">
            <v>INSTALACION DEL SISTEMA DE ELECTRIFICACION RURAL EN LA LOCALIDAD DE LAS DELICIAS Y EL SECTOR NUEVO SANTA ROSA, DISTRITO Y PROVINCIA DE RIOJA, DEPARTAMENTO DE SAN MARTIN</v>
          </cell>
          <cell r="D212">
            <v>37317.17999999999</v>
          </cell>
          <cell r="E212">
            <v>0.8823143441020272</v>
          </cell>
          <cell r="F212" t="str">
            <v>NO</v>
          </cell>
          <cell r="G212" t="str">
            <v>SI</v>
          </cell>
          <cell r="H212">
            <v>0</v>
          </cell>
          <cell r="I212">
            <v>37317.17999999999</v>
          </cell>
          <cell r="J212">
            <v>0</v>
          </cell>
          <cell r="K212">
            <v>1</v>
          </cell>
        </row>
        <row r="213">
          <cell r="B213">
            <v>0</v>
          </cell>
          <cell r="C213">
            <v>0</v>
          </cell>
          <cell r="D213">
            <v>0</v>
          </cell>
          <cell r="E213">
            <v>0</v>
          </cell>
          <cell r="F213">
            <v>0</v>
          </cell>
          <cell r="G213">
            <v>0</v>
          </cell>
          <cell r="H213">
            <v>0</v>
          </cell>
          <cell r="I213">
            <v>0</v>
          </cell>
          <cell r="J213">
            <v>0</v>
          </cell>
          <cell r="K213">
            <v>0</v>
          </cell>
        </row>
        <row r="214">
          <cell r="B214">
            <v>138325</v>
          </cell>
          <cell r="C214" t="str">
            <v>MEJORAMIENTO DE LA VIA RUTA Nº PE-18 C DESDE LA AV. SAENZ PEÑA HASTA LA AV. AEROPUERTO (CODIGO TEMPORAL RUTA UC-107), DISTRITO DE CALLERIA Y YARINACOCHA, PROVINCIA CORONEL PORTILLO – UCAYALI</v>
          </cell>
          <cell r="D214">
            <v>25417446.439999998</v>
          </cell>
          <cell r="E214">
            <v>0.633231646252719</v>
          </cell>
          <cell r="F214" t="str">
            <v>SI</v>
          </cell>
          <cell r="G214" t="str">
            <v>SI</v>
          </cell>
          <cell r="H214" t="str">
            <v>Ejecución normal</v>
          </cell>
          <cell r="I214">
            <v>25417446.439999998</v>
          </cell>
          <cell r="J214">
            <v>0</v>
          </cell>
          <cell r="K214">
            <v>1</v>
          </cell>
        </row>
        <row r="215">
          <cell r="B215">
            <v>107180</v>
          </cell>
          <cell r="C215" t="str">
            <v>ACONDICIONAMIENTO TURISTICO DE LAGO YARINACOCHA - REGION UCAYALI</v>
          </cell>
          <cell r="D215">
            <v>8867211.54</v>
          </cell>
          <cell r="E215">
            <v>0.5415053594979021</v>
          </cell>
          <cell r="F215" t="str">
            <v>NO</v>
          </cell>
          <cell r="G215">
            <v>0</v>
          </cell>
          <cell r="H215" t="str">
            <v>Lo ejecuta el GN a través del PLAN COPESCO</v>
          </cell>
          <cell r="I215">
            <v>8867211.54</v>
          </cell>
          <cell r="J215">
            <v>0</v>
          </cell>
          <cell r="K215">
            <v>0</v>
          </cell>
        </row>
        <row r="216">
          <cell r="B216">
            <v>11557</v>
          </cell>
          <cell r="C216" t="str">
            <v>MEJORAMIENTO DEL SERVICIO DE SANEAMIENTO BASICO - AGUA Y DESAGUE DE CAMPO VERDE</v>
          </cell>
          <cell r="D216">
            <v>4388302.579999998</v>
          </cell>
          <cell r="E216">
            <v>0.8887141401235016</v>
          </cell>
          <cell r="F216" t="str">
            <v>NO</v>
          </cell>
          <cell r="G216" t="str">
            <v>NO</v>
          </cell>
          <cell r="H216" t="str">
            <v>Proyecto culminado. Falta pago de liquidación por 1.15 mill.</v>
          </cell>
          <cell r="I216">
            <v>4388302.579999998</v>
          </cell>
          <cell r="J216">
            <v>0</v>
          </cell>
          <cell r="K216">
            <v>0</v>
          </cell>
        </row>
        <row r="217">
          <cell r="B217">
            <v>156634</v>
          </cell>
          <cell r="C217" t="str">
            <v>MEJORAMIENTO DE LA AV. TUPAC AMARU ENTRE LA AV. BELLAVISTA Y EL JR. LOS TULIPANES , DISTRITO DE MANANTAY - CORONEL PORTILLO - UCAYALI</v>
          </cell>
          <cell r="D217">
            <v>1677478.6600000001</v>
          </cell>
          <cell r="E217">
            <v>0.8557814855805013</v>
          </cell>
          <cell r="F217" t="str">
            <v>NO</v>
          </cell>
          <cell r="G217" t="str">
            <v>NO</v>
          </cell>
          <cell r="H217" t="str">
            <v>Proyecto en proceso de culminación, se espera concluir hasta la primera semana de Feb.</v>
          </cell>
          <cell r="I217">
            <v>1677478.6600000001</v>
          </cell>
          <cell r="J217">
            <v>0</v>
          </cell>
          <cell r="K217">
            <v>0</v>
          </cell>
        </row>
        <row r="218">
          <cell r="B218">
            <v>65379</v>
          </cell>
          <cell r="C218" t="str">
            <v>MEJORAMIENTO DE LA INFRAESTRUCTURA TURISTICA DEL VELO DE LA NOVIA-PADRE ABAD - REGION UCAYALI</v>
          </cell>
          <cell r="D218">
            <v>1656366.0999999996</v>
          </cell>
          <cell r="E218">
            <v>0.7676496018634985</v>
          </cell>
          <cell r="F218" t="str">
            <v>NO</v>
          </cell>
          <cell r="G218" t="str">
            <v>NO</v>
          </cell>
          <cell r="H218" t="str">
            <v>Se ha rescindido el contrato, el 20% se va ejecutar por Adm. Directa.</v>
          </cell>
          <cell r="I218">
            <v>1656366.0999999996</v>
          </cell>
          <cell r="J218">
            <v>0</v>
          </cell>
          <cell r="K218">
            <v>0</v>
          </cell>
        </row>
        <row r="219">
          <cell r="B219">
            <v>143328</v>
          </cell>
          <cell r="C219" t="str">
            <v>MEJORAMIENTO DE LA INFRAESTRUCTURA EDUCATIVA Y COMPLEMENTARIA EN LA  I.E. N 64058-VICTOR MANUEL MALDONADO BEGAZO - DISTRITO DE CALLERIA - PROVINCIA DE CORONEL PORTILLO - REGIÓN UCAYALI</v>
          </cell>
          <cell r="D219">
            <v>1144241.3499999996</v>
          </cell>
          <cell r="E219">
            <v>0.7870074591696449</v>
          </cell>
          <cell r="F219" t="str">
            <v>NO</v>
          </cell>
          <cell r="G219">
            <v>0</v>
          </cell>
          <cell r="H219" t="str">
            <v>proyecto culminado</v>
          </cell>
          <cell r="I219">
            <v>1144241.3499999996</v>
          </cell>
          <cell r="J219">
            <v>0</v>
          </cell>
          <cell r="K219">
            <v>0</v>
          </cell>
        </row>
        <row r="220">
          <cell r="B220">
            <v>187677</v>
          </cell>
          <cell r="C220" t="str">
            <v>MEJORAMIENTO DE LA INFRAESTRUCTURA EDUCATIVA DE LA I.E N 64052 SANTA ROSA DE LIMA, DISTRITO DE CURIMANA, PROVINCIA DE PADRE ABAD - UCAYALI</v>
          </cell>
          <cell r="D220">
            <v>1001698.6200000006</v>
          </cell>
          <cell r="E220">
            <v>0.7695470938478478</v>
          </cell>
          <cell r="F220" t="str">
            <v>SI</v>
          </cell>
          <cell r="G220" t="str">
            <v>SI</v>
          </cell>
          <cell r="H220" t="str">
            <v>Ejecución Normal</v>
          </cell>
          <cell r="I220">
            <v>1001698.6200000006</v>
          </cell>
          <cell r="J220">
            <v>0</v>
          </cell>
          <cell r="K220">
            <v>1</v>
          </cell>
        </row>
        <row r="221">
          <cell r="B221">
            <v>151361</v>
          </cell>
          <cell r="C221" t="str">
            <v>MEJORAMIENTO DE LA INFRAESTRUCTURA  EDUCATIVA Y COMPLEMENTARIA  EN LA  I.E.I.  N 458 JAIME YOSHIYAMA TANAKA - DISTRITO DE MANANTAY, PROVINCIA DE CORONEL PORTILLO - REGION UCAYALI</v>
          </cell>
          <cell r="D221">
            <v>423699.27</v>
          </cell>
          <cell r="E221">
            <v>0.7800425988188749</v>
          </cell>
          <cell r="F221" t="str">
            <v>NO</v>
          </cell>
          <cell r="G221" t="str">
            <v>SI</v>
          </cell>
          <cell r="H221" t="str">
            <v>Se viene ejecutando por la fuente ROOC</v>
          </cell>
          <cell r="I221">
            <v>423699.27</v>
          </cell>
          <cell r="J221">
            <v>0</v>
          </cell>
          <cell r="K221">
            <v>0</v>
          </cell>
        </row>
        <row r="222">
          <cell r="B222">
            <v>62908</v>
          </cell>
          <cell r="C222" t="str">
            <v>MANEJO SOSTENIBLE DE LOS RECURSOS HIDRICOS EN 06 CUENCAS DE LOS DISTRITOS DE CAMPO VERDE Y NUEVA REQUENA</v>
          </cell>
          <cell r="D222">
            <v>356148.83999999985</v>
          </cell>
          <cell r="E222">
            <v>0.8556110815156447</v>
          </cell>
          <cell r="F222" t="str">
            <v>NO</v>
          </cell>
          <cell r="G222" t="str">
            <v>NO</v>
          </cell>
          <cell r="H222" t="str">
            <v>El PI está en culminación para su liquidación física financiera</v>
          </cell>
          <cell r="I222">
            <v>356148.83999999985</v>
          </cell>
          <cell r="J222">
            <v>0</v>
          </cell>
          <cell r="K222">
            <v>0</v>
          </cell>
        </row>
        <row r="223">
          <cell r="B223">
            <v>70406</v>
          </cell>
          <cell r="C223" t="str">
            <v>FORTALECIMIENTO  DEL ECO-TURISMO Y CONSERVACION DEL ECOSISTEMA DE ATALAYA</v>
          </cell>
          <cell r="D223">
            <v>329595.5900000003</v>
          </cell>
          <cell r="E223">
            <v>0.8779068314568159</v>
          </cell>
          <cell r="F223" t="str">
            <v>NO</v>
          </cell>
          <cell r="G223" t="str">
            <v>NO</v>
          </cell>
          <cell r="H223" t="str">
            <v>Proyecto culminado.</v>
          </cell>
          <cell r="I223">
            <v>329595.5900000003</v>
          </cell>
          <cell r="J223">
            <v>0</v>
          </cell>
          <cell r="K223">
            <v>0</v>
          </cell>
        </row>
        <row r="224">
          <cell r="B224">
            <v>167229</v>
          </cell>
          <cell r="C224" t="str">
            <v>MEJORAMIENTO DE LA INFRAESTRUCTURA EDUCATIVA Y COMPLEMENTARIA EN LA I.E.I. N 269 ELVIRA  GARCIA Y GARCIA - DISTRITO DE CALLERIA - PROVINCIA DE CORONEL PORTILLO - REGION UCAYALI</v>
          </cell>
          <cell r="D224">
            <v>217308.41999999993</v>
          </cell>
          <cell r="E224">
            <v>0.8840114098246898</v>
          </cell>
          <cell r="F224" t="str">
            <v>SI</v>
          </cell>
          <cell r="G224" t="str">
            <v>SI</v>
          </cell>
          <cell r="H224" t="str">
            <v>PIP inaugurado, pendiente de algunos pagos.</v>
          </cell>
          <cell r="I224">
            <v>217308.41999999993</v>
          </cell>
          <cell r="J224">
            <v>0</v>
          </cell>
          <cell r="K224">
            <v>0</v>
          </cell>
        </row>
        <row r="225">
          <cell r="B225">
            <v>170654</v>
          </cell>
          <cell r="C225" t="str">
            <v>MEJORAMIENTO E IMPLEMENTACIÓN DEL CENTRO DE EDUCACION TECNICO PRODUCTIVO (CETPRO) CESAR VALLEJO DISTRITO DE CALLERÍA- PROVINCIA DE CORONEL PORTILLO - REGION UCAYALI</v>
          </cell>
          <cell r="D225">
            <v>110035.88</v>
          </cell>
          <cell r="E225">
            <v>0.8550220603577987</v>
          </cell>
          <cell r="F225" t="str">
            <v>SI</v>
          </cell>
          <cell r="G225" t="str">
            <v>SI</v>
          </cell>
          <cell r="H225" t="str">
            <v>PIP culminado, pendiente de algunos pagos.</v>
          </cell>
          <cell r="I225">
            <v>110035.88</v>
          </cell>
          <cell r="J225">
            <v>0</v>
          </cell>
          <cell r="K225">
            <v>0</v>
          </cell>
        </row>
        <row r="226">
          <cell r="B226">
            <v>0</v>
          </cell>
          <cell r="C226">
            <v>0</v>
          </cell>
          <cell r="D226">
            <v>0</v>
          </cell>
          <cell r="E226">
            <v>0</v>
          </cell>
          <cell r="F226">
            <v>0</v>
          </cell>
          <cell r="G226">
            <v>0</v>
          </cell>
          <cell r="H226">
            <v>0</v>
          </cell>
          <cell r="I226">
            <v>0</v>
          </cell>
          <cell r="J226">
            <v>0</v>
          </cell>
          <cell r="K226">
            <v>0</v>
          </cell>
        </row>
        <row r="227">
          <cell r="B227">
            <v>171146</v>
          </cell>
          <cell r="C227" t="str">
            <v>MEJORAMIENTO EN LA AUTOMATIZACION Y TELECOMUNICACIONES DE LA INFRAESTRUCTURA HIDRÁULICA MAYOR DEL P. E. CHINECAS</v>
          </cell>
          <cell r="D227">
            <v>658608.3300000001</v>
          </cell>
          <cell r="E227">
            <v>0.8913503873718822</v>
          </cell>
          <cell r="F227" t="str">
            <v>NO</v>
          </cell>
          <cell r="G227" t="str">
            <v>SI</v>
          </cell>
          <cell r="H227" t="str">
            <v>EN PLENA EJECUCIÓN</v>
          </cell>
          <cell r="I227">
            <v>658608.3300000001</v>
          </cell>
          <cell r="J227" t="str">
            <v>No cuenta con PIM 2016.</v>
          </cell>
          <cell r="K227">
            <v>0</v>
          </cell>
        </row>
        <row r="228">
          <cell r="B228">
            <v>227523</v>
          </cell>
          <cell r="C228" t="str">
            <v>AMPLIACION DEL SERVICIO DE AGUA DEL SISTEMA DE RIEGO  RANCAYAN, DEL DISTRITO DE OCROS, PROVINCIA DE OCROS- REGION ANCASH</v>
          </cell>
          <cell r="D228">
            <v>1026283.4000000004</v>
          </cell>
          <cell r="E228">
            <v>0.8824406269514936</v>
          </cell>
          <cell r="F228" t="str">
            <v>NO</v>
          </cell>
          <cell r="G228" t="str">
            <v>SI</v>
          </cell>
          <cell r="H228" t="str">
            <v>EN PLENA EJECUCIÓN</v>
          </cell>
          <cell r="I228">
            <v>1026283.4000000004</v>
          </cell>
          <cell r="J228" t="str">
            <v>UE responsable es la PSI - MINAG</v>
          </cell>
          <cell r="K228">
            <v>1</v>
          </cell>
        </row>
        <row r="229">
          <cell r="B229">
            <v>212591</v>
          </cell>
          <cell r="C229" t="str">
            <v>CREACION DE UN COMPLEJO DEPORTIVO EN LA URB. BELLAMAR I ETAPA, DISTRITO DE NUEVO CHIMBOTE, PROVINCIA DEL SANTA, REGION ANCASH</v>
          </cell>
          <cell r="D229">
            <v>378134.8300000001</v>
          </cell>
          <cell r="E229">
            <v>0.8578152954901316</v>
          </cell>
          <cell r="F229" t="str">
            <v>NO</v>
          </cell>
          <cell r="G229" t="str">
            <v>SI</v>
          </cell>
          <cell r="H229">
            <v>0</v>
          </cell>
          <cell r="I229">
            <v>378134.8300000001</v>
          </cell>
          <cell r="J229" t="str">
            <v>Culminó su ejecución. Se tiene pago pendiente de valorización. Para incio del proceso de liquidación.</v>
          </cell>
          <cell r="K229">
            <v>0</v>
          </cell>
        </row>
        <row r="230">
          <cell r="B230">
            <v>189720</v>
          </cell>
          <cell r="C230" t="str">
            <v>INSTALACION DEL SERVICIO DE AGUA PARA RIEGO EN EL SISTEMA DE IRRIGACION LUCMA - LLUMPA, PROVINCIA DE MARISCAL LUZURIAGA, DEPARTAMENTO DE ANCASH</v>
          </cell>
          <cell r="D230">
            <v>9414159.090000002</v>
          </cell>
          <cell r="E230">
            <v>0.5658701736707712</v>
          </cell>
          <cell r="F230" t="str">
            <v>NO</v>
          </cell>
          <cell r="G230" t="str">
            <v>SI</v>
          </cell>
          <cell r="H230" t="str">
            <v>EN PLENA EJECUCIÓN</v>
          </cell>
          <cell r="I230">
            <v>9414159.090000002</v>
          </cell>
          <cell r="J230" t="str">
            <v>UE responsable es la PSI - MINAG</v>
          </cell>
          <cell r="K230">
            <v>1</v>
          </cell>
        </row>
        <row r="232">
          <cell r="B232">
            <v>42226</v>
          </cell>
          <cell r="C232" t="str">
            <v>IRRIGACIÓN PARIAHUANCA LLAQWAPAMPA, SAN MIGUEL,  AYACUCHO</v>
          </cell>
          <cell r="D232">
            <v>687394.9499999997</v>
          </cell>
          <cell r="E232">
            <v>0.779265999208685</v>
          </cell>
          <cell r="F232" t="str">
            <v>NO</v>
          </cell>
          <cell r="G232" t="str">
            <v>SI</v>
          </cell>
          <cell r="H232" t="str">
            <v>EN PLENA EJECUCIÓN</v>
          </cell>
          <cell r="I232">
            <v>687394.9499999997</v>
          </cell>
          <cell r="J232" t="str">
            <v>En ejecución por AD con RD</v>
          </cell>
          <cell r="K232">
            <v>1</v>
          </cell>
        </row>
        <row r="233">
          <cell r="B233">
            <v>122173</v>
          </cell>
          <cell r="C233" t="str">
            <v>FORTALECIMIENTO DE CAPACIDADES PARA LA PRODUCCION DE TUNA  EN LA REGION AYACUCHO.</v>
          </cell>
          <cell r="D233">
            <v>958903.8500000006</v>
          </cell>
          <cell r="E233">
            <v>0.706641765649118</v>
          </cell>
          <cell r="F233" t="str">
            <v>NO</v>
          </cell>
          <cell r="G233" t="str">
            <v>SI</v>
          </cell>
          <cell r="H233" t="str">
            <v>EN PLENA EJECUCIÓN</v>
          </cell>
          <cell r="I233">
            <v>958903.8500000006</v>
          </cell>
          <cell r="J233" t="str">
            <v>Considerado en el PIM 2016 por S/. 912,441
</v>
          </cell>
          <cell r="K233">
            <v>1</v>
          </cell>
        </row>
        <row r="234">
          <cell r="B234">
            <v>237896</v>
          </cell>
          <cell r="C234" t="str">
            <v>INSTALACION DEL SERVICIO EDUCATIVO DEL NIVEL INICIAL PARA LA INSTITUCION EDUCATIVA N 432-72MX-P DE SAN JUAN DE RAYAN, DISTRITO DE ACOCRO, PROVINCIA DE HUAMANGA - AYACUCHO</v>
          </cell>
          <cell r="D234">
            <v>100443.15000000002</v>
          </cell>
          <cell r="E234">
            <v>0.8917545329735538</v>
          </cell>
          <cell r="F234" t="str">
            <v>NO</v>
          </cell>
          <cell r="G234" t="str">
            <v>SI</v>
          </cell>
          <cell r="H234" t="str">
            <v>EN PLENA EJECUCIÓN</v>
          </cell>
          <cell r="I234">
            <v>100443.15000000002</v>
          </cell>
          <cell r="J234" t="str">
            <v>Solicitó continuidad de inversiones el 19/01 A DGPP
Proyecto que se ejecutan en Convenio con MINEDU (PRONIED)
D. S. Nº 070-2014-EF//PER-2014-2014-GRA/PRES
</v>
          </cell>
          <cell r="K234">
            <v>0</v>
          </cell>
        </row>
        <row r="235">
          <cell r="B235">
            <v>238732</v>
          </cell>
          <cell r="C235" t="str">
            <v>CREACION DEL SERVICIO EDUCATIVO DEL NIVEL INICIAL PARA LA INSTITUCIÓN EDUCATIVA Nº 432-44/MX-P DEL CENTRO POBLADO DE MURUNCANCHA, DISTRITO DE QUINUA, PROVINCIA DE HUAMANGA - AYACUCHO</v>
          </cell>
          <cell r="D235">
            <v>133602.32000000007</v>
          </cell>
          <cell r="E235">
            <v>0.8809523079703184</v>
          </cell>
          <cell r="F235" t="str">
            <v>NO</v>
          </cell>
          <cell r="G235" t="str">
            <v>SI</v>
          </cell>
          <cell r="H235" t="str">
            <v>EN PLENA EJECUCIÓN</v>
          </cell>
          <cell r="I235">
            <v>133602.32000000007</v>
          </cell>
          <cell r="J235" t="str">
            <v>Solicitó continuidad de inversiones el 19/01 A DGPP
Proyecto que se ejecutan en Convenio con MINEDU (PRONIED)
D. S. Nº 070-2014-EF//PER-2014-2014-GRA/PRES
</v>
          </cell>
          <cell r="K235">
            <v>0</v>
          </cell>
        </row>
        <row r="236">
          <cell r="B236">
            <v>288886</v>
          </cell>
          <cell r="C236" t="str">
            <v>MEJORAMIENTO DE LOS SERVICIOS EDUCATIVOS EN LA INSTITUCIÓN EDUCATIVA PÚBLICA SAN FRANCISCO DE ASÍS DE HUANTA, DISTRITO Y PROVINCIA DE HUANTA, AYACUCHO.</v>
          </cell>
          <cell r="D236">
            <v>2388085.8899999987</v>
          </cell>
          <cell r="E236">
            <v>0.8592011182255364</v>
          </cell>
          <cell r="F236" t="str">
            <v>NO</v>
          </cell>
          <cell r="G236" t="str">
            <v>SI</v>
          </cell>
          <cell r="H236" t="str">
            <v>EN PLENA EJECUCIÓN</v>
          </cell>
          <cell r="I236">
            <v>2388085.8899999987</v>
          </cell>
          <cell r="J236" t="str">
            <v>Solicitó continuidad de inversiones el 19/01 A DGPP</v>
          </cell>
          <cell r="K236">
            <v>0</v>
          </cell>
        </row>
        <row r="237">
          <cell r="B237">
            <v>236672</v>
          </cell>
          <cell r="C237" t="str">
            <v>MEJORAMIENTO DEL SERVICIO EDUCATIVO DEL NIVEL INICIAL PARA LA INSTITUCION EDUCATIVA N 432-52 MX U DEL CENTRO POBLADO DE SAN RAFAEL, DISTRITO DE SOCOS, PROVINCIA DE HUAMANGA - AYACUCHO</v>
          </cell>
          <cell r="D237">
            <v>161797.44999999995</v>
          </cell>
          <cell r="E237">
            <v>0.8554893451722472</v>
          </cell>
          <cell r="F237" t="str">
            <v>NO</v>
          </cell>
          <cell r="G237" t="str">
            <v>SI</v>
          </cell>
          <cell r="H237" t="str">
            <v>EN PLENA EJECUCIÓN</v>
          </cell>
          <cell r="I237">
            <v>161797.44999999995</v>
          </cell>
          <cell r="J237" t="str">
            <v>Solicitó continuidad de inversiones el 19/01 A DGPP
Proyecto que se ejecutan en Convenio con MINEDU (PRONIED)
D. S. Nº 070-2014-EF//PER-2014-2014-GRA/PRES
</v>
          </cell>
          <cell r="K237">
            <v>0</v>
          </cell>
        </row>
        <row r="238">
          <cell r="B238">
            <v>241943</v>
          </cell>
          <cell r="C238" t="str">
            <v> AMPLIACION Y MEJORAMIENTO DEL SERVICIO EN LA INSTITUCION EDUCATIVA INICIAL N 431MX-U DE VIZCACHAYOQ, DISTRITO DE VILCASHUAMAN, PROVINCIA DE VILCASHUAMAN, REGION DE AYACUCHO</v>
          </cell>
          <cell r="D238">
            <v>148939.06000000006</v>
          </cell>
          <cell r="E238">
            <v>0.8473514348507359</v>
          </cell>
          <cell r="F238" t="str">
            <v>NO</v>
          </cell>
          <cell r="G238" t="str">
            <v>SI</v>
          </cell>
          <cell r="H238" t="str">
            <v>EN PLENA EJECUCIÓN</v>
          </cell>
          <cell r="I238">
            <v>148939.06000000006</v>
          </cell>
          <cell r="J238" t="str">
            <v>Solicitó continuidad de inversiones el 19/01 A DGPP
Proyecto que se ejecutan en Convenio con MINEDU (PRONIED)
D. S. Nº 070-2014-EF//PER-2014-2014-GRA/PRES
</v>
          </cell>
          <cell r="K238">
            <v>0</v>
          </cell>
        </row>
        <row r="239">
          <cell r="B239">
            <v>177994</v>
          </cell>
          <cell r="C239" t="str">
            <v>FORTALECIMIENTO DE CAPACIDADES EN GESTION DE RIESGOS DE DESASTRES EN LA REGION AYACUCHO</v>
          </cell>
          <cell r="D239">
            <v>143275.90000000037</v>
          </cell>
          <cell r="E239">
            <v>0.8364477363532632</v>
          </cell>
          <cell r="F239" t="str">
            <v>NO</v>
          </cell>
          <cell r="G239" t="str">
            <v>SI</v>
          </cell>
          <cell r="H239" t="str">
            <v>EN PLENA EJECUCIÓN</v>
          </cell>
          <cell r="I239">
            <v>143275.90000000037</v>
          </cell>
          <cell r="J239" t="str">
            <v>Solicitó continuidad de inversiones el 19/01 A DGPP
Considerado en el PIM 2016 por S/. 1,000,000
</v>
          </cell>
          <cell r="K239">
            <v>0</v>
          </cell>
        </row>
        <row r="240">
          <cell r="B240">
            <v>247153</v>
          </cell>
          <cell r="C240" t="str">
            <v>AMPLIACION Y MEJORAMIENTO DEL SERVICIO EDUCATIVO DEL NIVEL INICIAL DE LA I.EI. N 432-110/MX-U WARI SUR, DISTRITO DE SAN JUAN BAUTISTA, PROVINCIA DE HUAMANGA - AYACUCHO</v>
          </cell>
          <cell r="D240">
            <v>246464.94999999995</v>
          </cell>
          <cell r="E240">
            <v>0.8362941080745383</v>
          </cell>
          <cell r="F240" t="str">
            <v>NO</v>
          </cell>
          <cell r="G240" t="str">
            <v>SI</v>
          </cell>
          <cell r="H240" t="str">
            <v>EN PLENA EJECUCIÓN</v>
          </cell>
          <cell r="I240">
            <v>246464.94999999995</v>
          </cell>
          <cell r="J240" t="str">
            <v>Solicitó continuidad de inversiones el 19/01 A DGPP
Proyecto que se ejecutan en Convenio con MINEDU (PRONIED)
D. S. Nº 070-2014-EF//PER-2014-2014-GRA/PRES
</v>
          </cell>
          <cell r="K240">
            <v>0</v>
          </cell>
        </row>
        <row r="241">
          <cell r="B241">
            <v>265371</v>
          </cell>
          <cell r="C241" t="str">
            <v>MEJORAMIENTO Y EQUIPAMIENTO E IMPLEMENTACIÓN DEL INSTITUTO SUPERIOR TECNOLÓGICO JOSE MARIA ARGUEDAS DISTRITO PUQUIO - LUCANAS - AYACUCHO.</v>
          </cell>
          <cell r="D241">
            <v>1335989.92</v>
          </cell>
          <cell r="E241">
            <v>0.8310147379091224</v>
          </cell>
          <cell r="F241" t="str">
            <v>NO</v>
          </cell>
          <cell r="G241" t="str">
            <v>SI</v>
          </cell>
          <cell r="H241" t="str">
            <v>EN PLENA EJECUCIÓN</v>
          </cell>
          <cell r="I241">
            <v>1335989.92</v>
          </cell>
          <cell r="J241" t="str">
            <v>Solicitó continuidad de inversiones el 19/01 A DGPP</v>
          </cell>
          <cell r="K241">
            <v>0</v>
          </cell>
        </row>
        <row r="242">
          <cell r="B242">
            <v>237732</v>
          </cell>
          <cell r="C242" t="str">
            <v>INSTALACION DEL SERVICIO EDUCATIVO DEL NIVEL INICIAL EN LAS I.E.I. N 24328/MX-U SAURICAY, N 24233/MX-P CONDORCCOCHA, N 946/MX-P HUILLCALLAMA, N 973/MX-P INCUYO Y N 939/MX-U PINAHUA, PROVINCIA DE PARINACOCHAS - AYACUCHO</v>
          </cell>
          <cell r="D242">
            <v>1122379.62</v>
          </cell>
          <cell r="E242">
            <v>0.7955042140671021</v>
          </cell>
          <cell r="F242" t="str">
            <v>NO</v>
          </cell>
          <cell r="G242" t="str">
            <v>SI</v>
          </cell>
          <cell r="H242" t="str">
            <v>EN PLENA EJECUCIÓN</v>
          </cell>
          <cell r="I242">
            <v>1122379.62</v>
          </cell>
          <cell r="J242" t="str">
            <v>Solicitó continuidad de inversiones el 19/01 A DGPP
Proyecto que se ejecutan en Convenio con MINEDU (PRONIED)
D. S. Nº 070-2014-EF//PER-2014-2014-GRA/PRES
</v>
          </cell>
          <cell r="K242">
            <v>0</v>
          </cell>
        </row>
        <row r="243">
          <cell r="B243">
            <v>244227</v>
          </cell>
          <cell r="C243" t="str">
            <v>INSTALACION DEL SERVICIO EDUCATIVO DEL NIVEL INICIAL EN LAS INSTITUCIONES EDUCATIVAS N 430-4/MX-U TINCA, N 228/MX-P HUANCARAYLLA Y N 430-5/MX-P TOMANGA EN LA JURISDICCIÓN DE LOS DISTRITOS DE HUAMANQUIQUIA, HUANCARAYLLA Y SARHUA, PROVINCIA DE VÍCTOR FAJARDO - AYACUCHO</v>
          </cell>
          <cell r="D243">
            <v>813083.7999999998</v>
          </cell>
          <cell r="E243">
            <v>0.7831548701383559</v>
          </cell>
          <cell r="F243" t="str">
            <v>NO</v>
          </cell>
          <cell r="G243" t="str">
            <v>SI</v>
          </cell>
          <cell r="H243" t="str">
            <v>EN PLENA EJECUCIÓN</v>
          </cell>
          <cell r="I243">
            <v>813083.7999999998</v>
          </cell>
          <cell r="J243" t="str">
            <v>Solicitó continuidad de inversiones el 19/01 A DGPP
Proyecto que se ejecutan en Convenio con MINEDU (PRONIED)
D. S. Nº 070-2014-EF//PER-2014-2014-GRA/PRES
</v>
          </cell>
          <cell r="K243">
            <v>0</v>
          </cell>
        </row>
        <row r="244">
          <cell r="B244">
            <v>237884</v>
          </cell>
          <cell r="C244" t="str">
            <v>MEJORAMIENTO DEL SERVICIO EDUCATIVO DEL NIVEL INICIAL PARA LA INSTITUCION Nº 336 DEL CENTRO POBLADO SUSO, DSTRITO DE QUINUA, PROVINCIA DE HUAMANGA - AYACUCHO</v>
          </cell>
          <cell r="D244">
            <v>189831.63</v>
          </cell>
          <cell r="E244">
            <v>0.768396290151095</v>
          </cell>
          <cell r="F244" t="str">
            <v>NO</v>
          </cell>
          <cell r="G244" t="str">
            <v>SI</v>
          </cell>
          <cell r="H244" t="str">
            <v>EN PLENA EJECUCIÓN</v>
          </cell>
          <cell r="I244">
            <v>189831.63</v>
          </cell>
          <cell r="J244" t="str">
            <v>Solicitó continuidad de inversiones el 19/01 A DGPP
Proyecto que se ejecutan en Convenio con MINEDU (PRONIED)
D. S. Nº 070-2014-EF//PER-2014-2014-GRA/PRES
</v>
          </cell>
          <cell r="K244">
            <v>0</v>
          </cell>
        </row>
        <row r="245">
          <cell r="B245">
            <v>245184</v>
          </cell>
          <cell r="C245" t="str">
            <v>MEJORAMIENTO DEL SERVICIO EDUCATIVO EN LA INSTITUCION EDUCATIVA INICIAL N 406MX-U DE CHIARA PROVINCIA DE HUAMANGA, REGION AYACUCHO</v>
          </cell>
          <cell r="D245">
            <v>46178.84</v>
          </cell>
          <cell r="E245">
            <v>0.7629426161956868</v>
          </cell>
          <cell r="F245" t="str">
            <v>NO</v>
          </cell>
          <cell r="G245" t="str">
            <v>SI</v>
          </cell>
          <cell r="H245" t="str">
            <v>EN PLENA EJECUCIÓN</v>
          </cell>
          <cell r="I245">
            <v>46178.84</v>
          </cell>
          <cell r="J245" t="str">
            <v>Solicitó continuidad de inversiones el 19/01 A DGPP
Proyecto que se ejecutan en Convenio con MINEDU (PRONIED)
D. S. Nº 070-2014-EF//PER-2014-2014-GRA/PRES
</v>
          </cell>
          <cell r="K245">
            <v>0</v>
          </cell>
        </row>
        <row r="246">
          <cell r="B246">
            <v>84816</v>
          </cell>
          <cell r="C246" t="str">
            <v>DESARROLLO Y FORTALECIMIENTO DE CAPACIDADES EN LA GERENCIA REGIONAL DE DESARROLLO ECONOMICO DE AYACUCHO PARA LA PROMOCION DE LA INVERSION DESCENTRALIZADA</v>
          </cell>
          <cell r="D246">
            <v>293892.8300000001</v>
          </cell>
          <cell r="E246">
            <v>0.7620855600159159</v>
          </cell>
          <cell r="F246" t="str">
            <v>NO</v>
          </cell>
          <cell r="G246" t="str">
            <v>NO</v>
          </cell>
          <cell r="H246" t="str">
            <v>EN PLENA EJECUCIÓN</v>
          </cell>
          <cell r="I246">
            <v>293892.8300000001</v>
          </cell>
          <cell r="J246" t="str">
            <v>Solicitó continuidad de inversiones el 19/01 A DGPP
Considerado en el PIM 2016 por S/. 250,000
</v>
          </cell>
          <cell r="K246">
            <v>0</v>
          </cell>
        </row>
        <row r="247">
          <cell r="B247">
            <v>170763</v>
          </cell>
          <cell r="C247" t="str">
            <v>GENERACIÓN DE MECANISMOS Y CAPACIDADES PARA LA EVALUACIÓN DE ESTUDIOS DE IMPACTO AMBIENTAL Y LA EVALUACIÓN AMBIENTAL ESTRATÉGICA EN LA REGIÓN AYACUCHO</v>
          </cell>
          <cell r="D247">
            <v>85841.5</v>
          </cell>
          <cell r="E247">
            <v>0.7278449691412685</v>
          </cell>
          <cell r="F247" t="str">
            <v>NO</v>
          </cell>
          <cell r="G247" t="str">
            <v>NO</v>
          </cell>
          <cell r="H247" t="str">
            <v>EN PLENA EJECUCIÓN</v>
          </cell>
          <cell r="I247">
            <v>85841.5</v>
          </cell>
          <cell r="J247" t="str">
            <v>Solicitó continuidad de inversiones el 19/01 A DGPP
Considerado en el PIM 2016 por S/. 210,948
</v>
          </cell>
          <cell r="K247">
            <v>0</v>
          </cell>
        </row>
        <row r="248">
          <cell r="B248">
            <v>155765</v>
          </cell>
          <cell r="C248" t="str">
            <v>MANEJO SOSTENIBLE Y CONSERVACION DEL RECURSO GENETICO DE LA ALPACA EN LAS COMUNIDADES ALTOANDINAS DE LA REGIÓN AYACUCHO</v>
          </cell>
          <cell r="D248">
            <v>661443.9899999998</v>
          </cell>
          <cell r="E248">
            <v>0.7129017672711581</v>
          </cell>
          <cell r="F248" t="str">
            <v>NO</v>
          </cell>
          <cell r="G248" t="str">
            <v>NO</v>
          </cell>
          <cell r="H248" t="str">
            <v>EN PLENA EJECUCIÓN</v>
          </cell>
          <cell r="I248">
            <v>661443.9899999998</v>
          </cell>
          <cell r="J248" t="str">
            <v>Considerado en el PIM 2016 por S/. 650,000</v>
          </cell>
          <cell r="K248">
            <v>0</v>
          </cell>
        </row>
        <row r="249">
          <cell r="B249">
            <v>159177</v>
          </cell>
          <cell r="C249" t="str">
            <v>DESARROLLO DE COMPETENCIAS INSTITUCIONALES PARA EL FORTALECIMIENTO EMPRESARIAL DE LAS MYPE DE LA REGION AYACUCHO</v>
          </cell>
          <cell r="D249">
            <v>319497.67999999993</v>
          </cell>
          <cell r="E249">
            <v>0.7051172400339868</v>
          </cell>
          <cell r="F249" t="str">
            <v>NO</v>
          </cell>
          <cell r="G249" t="str">
            <v>NO</v>
          </cell>
          <cell r="H249" t="str">
            <v>EN PLENA EJECUCIÓN</v>
          </cell>
          <cell r="I249">
            <v>319497.67999999993</v>
          </cell>
          <cell r="J249" t="str">
            <v>Considerado en el PIM 2016 por S/. 200,000</v>
          </cell>
          <cell r="K249">
            <v>0</v>
          </cell>
        </row>
        <row r="250">
          <cell r="B250">
            <v>213363</v>
          </cell>
          <cell r="C250" t="str">
            <v>MEJORAMIENTO DE LA TRANSFERENCIA DE TECNOLOGIA EN LA PRODUCCION Y COMERCIALIZACION EN LA CADENA DE PRODUCCION QUINUA EN LA REGION AYACUCHO</v>
          </cell>
          <cell r="D250">
            <v>2636404.91</v>
          </cell>
          <cell r="E250">
            <v>0.6731802512183508</v>
          </cell>
          <cell r="F250" t="str">
            <v>NO</v>
          </cell>
          <cell r="G250" t="str">
            <v>SI</v>
          </cell>
          <cell r="H250" t="str">
            <v>EN PLENA EJECUCIÓN</v>
          </cell>
          <cell r="I250">
            <v>2636854.91</v>
          </cell>
          <cell r="J250" t="str">
            <v>Solicitó continuidad de inversiones el 19/01 A DGPP</v>
          </cell>
          <cell r="K250">
            <v>0</v>
          </cell>
        </row>
        <row r="251">
          <cell r="B251">
            <v>0</v>
          </cell>
          <cell r="C251">
            <v>0</v>
          </cell>
          <cell r="D251">
            <v>0</v>
          </cell>
          <cell r="E251">
            <v>0</v>
          </cell>
          <cell r="F251">
            <v>0</v>
          </cell>
          <cell r="G251">
            <v>0</v>
          </cell>
          <cell r="H251">
            <v>0</v>
          </cell>
          <cell r="I251">
            <v>0</v>
          </cell>
          <cell r="J251">
            <v>0</v>
          </cell>
          <cell r="K251">
            <v>0</v>
          </cell>
        </row>
        <row r="252">
          <cell r="B252">
            <v>141996</v>
          </cell>
          <cell r="C252" t="str">
            <v>MEJORAMIENTO DEL CANAL DE RIEGO CALERA - GUADALUPE - PACASMAYO - LA LIBERTAD</v>
          </cell>
          <cell r="D252">
            <v>525473.8600000003</v>
          </cell>
          <cell r="E252">
            <v>0.8967714198722375</v>
          </cell>
          <cell r="F252" t="str">
            <v>SI</v>
          </cell>
          <cell r="G252" t="str">
            <v>SI</v>
          </cell>
          <cell r="H252" t="str">
            <v>EN PLENA EJECUCIÓN</v>
          </cell>
          <cell r="I252">
            <v>0</v>
          </cell>
          <cell r="J252">
            <v>0</v>
          </cell>
          <cell r="K252">
            <v>1</v>
          </cell>
        </row>
        <row r="253">
          <cell r="B253">
            <v>105697</v>
          </cell>
          <cell r="C253" t="str">
            <v>CONSTRUCCION DE LA CARRETERA TAYABAMBA - ONGÓN.TRAMO: CUMPÁN - UCTUBAMBA - ONGÓN, PROVINCIA DE PATAZ - LA LIBERTAD</v>
          </cell>
          <cell r="D253">
            <v>1729935.92</v>
          </cell>
          <cell r="E253">
            <v>0.8701728882083102</v>
          </cell>
          <cell r="F253" t="str">
            <v>NO</v>
          </cell>
          <cell r="G253" t="str">
            <v>NO</v>
          </cell>
          <cell r="H253" t="str">
            <v>EN PLENA EJECUCIÓN</v>
          </cell>
          <cell r="I253">
            <v>0</v>
          </cell>
          <cell r="J253">
            <v>0</v>
          </cell>
          <cell r="K253">
            <v>0</v>
          </cell>
        </row>
        <row r="254">
          <cell r="B254">
            <v>157238</v>
          </cell>
          <cell r="C254" t="str">
            <v>MEJORAMIENTO DEL SERVICIO EDUCATIVO EN LA I.E. FE Y ALEGRIA N 63-SANTA MARIA DE LA PROVIDENCIA-ALTO TRUJILLO-PROVINCIA TRUJILLO-REGION LA LIBERTAD</v>
          </cell>
          <cell r="D254">
            <v>497483.27</v>
          </cell>
          <cell r="E254">
            <v>0.8700930286880117</v>
          </cell>
          <cell r="F254" t="str">
            <v>NO</v>
          </cell>
          <cell r="G254" t="str">
            <v>NO</v>
          </cell>
          <cell r="H254">
            <v>0</v>
          </cell>
          <cell r="I254">
            <v>0</v>
          </cell>
          <cell r="J254" t="str">
            <v>PIP culminado</v>
          </cell>
          <cell r="K254">
            <v>0</v>
          </cell>
        </row>
        <row r="255">
          <cell r="B255">
            <v>203243</v>
          </cell>
          <cell r="C255" t="str">
            <v>MEJORAMIENTO DE LOS SERVICIOS DE LA  ALDEA INFANTIL VICTOR RAUL HAYA DE LA TORRE DEL DISTRITO DE LAREDO, PROVINCIA DE TRUJILLO, DEPARTAMENTO DE LA LIBERTAD</v>
          </cell>
          <cell r="D255">
            <v>315439.45999999996</v>
          </cell>
          <cell r="E255">
            <v>0.8443735126877275</v>
          </cell>
          <cell r="F255" t="str">
            <v>NO</v>
          </cell>
          <cell r="G255" t="str">
            <v>SI</v>
          </cell>
          <cell r="H255" t="str">
            <v>PARALIZADA</v>
          </cell>
          <cell r="I255">
            <v>0</v>
          </cell>
          <cell r="J255">
            <v>0</v>
          </cell>
          <cell r="K255">
            <v>0</v>
          </cell>
        </row>
        <row r="256">
          <cell r="B256">
            <v>112839</v>
          </cell>
          <cell r="C256" t="str">
            <v>MEJORAMIENTO DEL EQUIPAMIENTO DE LA COMPAÑIA DE BOMBEROS N 26 Y N 177-DISTRITO DE TRUJILLO-III COMANDANCIA DEPARTAMENTAL LA LIBERTAD</v>
          </cell>
          <cell r="D256">
            <v>18463.58999999985</v>
          </cell>
          <cell r="E256">
            <v>0.8244848610538293</v>
          </cell>
          <cell r="F256" t="str">
            <v>SI</v>
          </cell>
          <cell r="G256" t="str">
            <v>SI</v>
          </cell>
          <cell r="H256" t="str">
            <v>PARALIZADA</v>
          </cell>
          <cell r="I256">
            <v>0</v>
          </cell>
          <cell r="J256">
            <v>0</v>
          </cell>
          <cell r="K256">
            <v>0</v>
          </cell>
        </row>
        <row r="257">
          <cell r="B257">
            <v>173146</v>
          </cell>
          <cell r="C257" t="str">
            <v>MEJORAMIENTO DE LOS SERVICIOS DE EDUCACION INICIAL Y PRIMARIA DE LA I.E. PARROQUIAL MADRE DE CRISTO, DISTRITO LA ESPERANZA, PROVINCIA DE TRUJILLO, REGIÓN LA LIBERTAD</v>
          </cell>
          <cell r="D257">
            <v>948632.9600000004</v>
          </cell>
          <cell r="E257">
            <v>0.7891626560659987</v>
          </cell>
          <cell r="F257" t="str">
            <v>NO</v>
          </cell>
          <cell r="G257" t="str">
            <v>NO</v>
          </cell>
          <cell r="H257" t="str">
            <v>EN ARBITRAJE</v>
          </cell>
          <cell r="I257">
            <v>0</v>
          </cell>
          <cell r="J257">
            <v>0</v>
          </cell>
          <cell r="K257">
            <v>0</v>
          </cell>
        </row>
        <row r="258">
          <cell r="B258">
            <v>137294</v>
          </cell>
          <cell r="C258" t="str">
            <v>DEFENSA RIBEREÑA PARA EL RIO CHICAMA, TRAMO PUENTE MORENO-PAMPAS DE JAGUEY, MARGEN IZQUIERDA</v>
          </cell>
          <cell r="D258">
            <v>3555770.49</v>
          </cell>
          <cell r="E258">
            <v>0.763976610271623</v>
          </cell>
          <cell r="F258" t="str">
            <v>NO</v>
          </cell>
          <cell r="G258" t="str">
            <v>NO</v>
          </cell>
          <cell r="H258" t="str">
            <v>EN ARBITRAJE</v>
          </cell>
          <cell r="I258">
            <v>0</v>
          </cell>
          <cell r="J258">
            <v>0</v>
          </cell>
          <cell r="K258">
            <v>0</v>
          </cell>
        </row>
        <row r="259">
          <cell r="B259">
            <v>103937</v>
          </cell>
          <cell r="C259" t="str">
            <v>MEJORAMIENTO DE LOS SERVICIOS DE SALUD EN EL CENTRO DE SALUD MATERNO INFANTIL LAREDO-MICRORED LAREDO - RED TRUJILLO- LA LIBERTAD</v>
          </cell>
          <cell r="D259">
            <v>2490066.9899999993</v>
          </cell>
          <cell r="E259">
            <v>0.761866140582874</v>
          </cell>
          <cell r="F259" t="str">
            <v>SI</v>
          </cell>
          <cell r="G259" t="str">
            <v>SI</v>
          </cell>
          <cell r="H259" t="str">
            <v>EN PLENA EJECUCIÓN</v>
          </cell>
          <cell r="I259">
            <v>0</v>
          </cell>
          <cell r="J259">
            <v>0</v>
          </cell>
          <cell r="K259">
            <v>1</v>
          </cell>
        </row>
        <row r="260">
          <cell r="B260">
            <v>274122</v>
          </cell>
          <cell r="C260" t="str">
            <v>MEJORAMIENTO DE LOS SERVICIOS EDUCATIVOS PRIMARIA Y SECUNDARIA DE LA I.E. 81764 LA CANTERA Y EDUCACION INICIAL DE LA I.E. 102 VIRGEN DEL SOCORRO DEL DISTRITO DE HUANCHACO PROVINCIA DE TRUJILLO REGION LA LIBERTAD</v>
          </cell>
          <cell r="D260">
            <v>228590.38000000035</v>
          </cell>
          <cell r="E260">
            <v>0.751150253450457</v>
          </cell>
          <cell r="F260" t="str">
            <v>SI</v>
          </cell>
          <cell r="G260" t="str">
            <v>SI</v>
          </cell>
          <cell r="H260" t="str">
            <v>EN PLENA EJECUCIÓN</v>
          </cell>
          <cell r="I260">
            <v>0</v>
          </cell>
          <cell r="J260">
            <v>0</v>
          </cell>
          <cell r="K260">
            <v>1</v>
          </cell>
        </row>
        <row r="261">
          <cell r="B261">
            <v>234368</v>
          </cell>
          <cell r="C261" t="str">
            <v>MEJORAMIENTO Y AMPLIACION DE LOS SERVICIOS DE SALUD DEL CENTRO DE SALUD ARANJUEZ- MICRO RED TRUJILLO -RED TRUJILLO-REGION LA LIBERTAD</v>
          </cell>
          <cell r="D261">
            <v>782646.4600000002</v>
          </cell>
          <cell r="E261">
            <v>0.7025105151025696</v>
          </cell>
          <cell r="F261" t="str">
            <v>SI</v>
          </cell>
          <cell r="G261" t="str">
            <v>SI</v>
          </cell>
          <cell r="H261" t="str">
            <v>EN PLENA EJECUCIÓN</v>
          </cell>
          <cell r="I261">
            <v>0</v>
          </cell>
          <cell r="J261">
            <v>0</v>
          </cell>
          <cell r="K261">
            <v>1</v>
          </cell>
        </row>
        <row r="262">
          <cell r="B262">
            <v>103333</v>
          </cell>
          <cell r="C262" t="str">
            <v>FORTALECIMIENTO DE LA ATENCION INTEGRAL EN EL HOSPITAL JERUSALEN NIVEL II-1 DEL DISTRITO DE LA ESPERANZA, PROVINCIA DE TRUJILLO, REGION LA LIBERTAD</v>
          </cell>
          <cell r="D262">
            <v>4288069.34</v>
          </cell>
          <cell r="E262">
            <v>0.6923766575601108</v>
          </cell>
          <cell r="F262" t="str">
            <v>SI</v>
          </cell>
          <cell r="G262" t="str">
            <v>SI</v>
          </cell>
          <cell r="H262" t="str">
            <v>EN PLENA EJECUCIÓN</v>
          </cell>
          <cell r="I262">
            <v>0</v>
          </cell>
          <cell r="J262">
            <v>0</v>
          </cell>
          <cell r="K262">
            <v>1</v>
          </cell>
        </row>
        <row r="263">
          <cell r="B263">
            <v>0</v>
          </cell>
          <cell r="C263">
            <v>0</v>
          </cell>
          <cell r="D263">
            <v>0</v>
          </cell>
          <cell r="E263">
            <v>0</v>
          </cell>
          <cell r="F263">
            <v>0</v>
          </cell>
          <cell r="G263">
            <v>0</v>
          </cell>
          <cell r="H263">
            <v>0</v>
          </cell>
          <cell r="I263">
            <v>0</v>
          </cell>
          <cell r="J263">
            <v>0</v>
          </cell>
          <cell r="K263">
            <v>0</v>
          </cell>
        </row>
        <row r="264">
          <cell r="B264">
            <v>89225</v>
          </cell>
          <cell r="C264" t="str">
            <v>CONSTRUCCIÓN DE LA REPRESA ESCALERA</v>
          </cell>
          <cell r="D264">
            <v>508930.18999999994</v>
          </cell>
          <cell r="E264">
            <v>0.8437817704251115</v>
          </cell>
          <cell r="F264" t="str">
            <v>NO</v>
          </cell>
          <cell r="G264" t="str">
            <v>SI</v>
          </cell>
          <cell r="H264" t="str">
            <v>POR LIQUIDAR</v>
          </cell>
          <cell r="I264">
            <v>508930.18999999994</v>
          </cell>
          <cell r="J264" t="str">
            <v>Obra recepcionada, en elaboración de liquidación de obra.</v>
          </cell>
          <cell r="K264">
            <v>0</v>
          </cell>
        </row>
        <row r="265">
          <cell r="B265">
            <v>158353</v>
          </cell>
          <cell r="C265" t="str">
            <v>FORTALECIMIENTO DE CAPACIDADES PRODUCTIVAS, ASISTENCIA TÉCNICA Y PROMOCIÓN AGROECOLÓGICA EN EL VALLE MEDIO Y MEDIO ALTO DE LA CUENCA DEL RIO SUPE</v>
          </cell>
          <cell r="D265">
            <v>271752.18999999994</v>
          </cell>
          <cell r="E265">
            <v>0.8318539862102199</v>
          </cell>
          <cell r="F265" t="str">
            <v>NO</v>
          </cell>
          <cell r="G265" t="str">
            <v>SI</v>
          </cell>
          <cell r="H265" t="str">
            <v>CON E.T. APROBADO</v>
          </cell>
          <cell r="I265">
            <v>271752.18999999994</v>
          </cell>
          <cell r="J265" t="str">
            <v>Con E.T. aprobado el 2013 por S/. 1,616,167.90</v>
          </cell>
          <cell r="K265">
            <v>1</v>
          </cell>
        </row>
        <row r="266">
          <cell r="B266">
            <v>132330</v>
          </cell>
          <cell r="C266" t="str">
            <v>MEJORAMIENTO DEL CANAL HUANCA, TRAMO SAN TUSTIO-PUQUIO CASTILLA, DISTRITO DE SAN VICENTE DE CAÑETE - PROVINCIA DE CAÑETE - LIMA</v>
          </cell>
          <cell r="D266">
            <v>529060.6200000001</v>
          </cell>
          <cell r="E266">
            <v>0.8259976218935451</v>
          </cell>
          <cell r="F266" t="str">
            <v>NO</v>
          </cell>
          <cell r="G266" t="str">
            <v>SI</v>
          </cell>
          <cell r="H266" t="str">
            <v>CON E.T. APROBADO</v>
          </cell>
          <cell r="I266">
            <v>529060.6200000001</v>
          </cell>
          <cell r="J266" t="str">
            <v>La Dirección Regional de Agricultura elaboró E. T. de culminación de la obra, cuyo monto de inversión es de S/. 834,159.26</v>
          </cell>
          <cell r="K266">
            <v>1</v>
          </cell>
        </row>
        <row r="267">
          <cell r="B267">
            <v>77013</v>
          </cell>
          <cell r="C267" t="str">
            <v>AMPLIACION DE LA CAPACIDAD DE ALMACENAMIENTO DE LA LAGUNA CHUCHON</v>
          </cell>
          <cell r="D267">
            <v>5693775.059999999</v>
          </cell>
          <cell r="E267">
            <v>0.7138745388126997</v>
          </cell>
          <cell r="F267" t="str">
            <v>NO</v>
          </cell>
          <cell r="G267" t="str">
            <v>SI</v>
          </cell>
          <cell r="H267" t="str">
            <v>CON E.T. APROBADO</v>
          </cell>
          <cell r="I267">
            <v>5694279.809999999</v>
          </cell>
          <cell r="J267" t="str">
            <v>Ejecutada por Administración Directa, la meta I y la meta II se encuentran paralizadas. Se ha solicitado ampliación presupuestaria para continuar la ejecución. La GRI indica que entidad tiene previsto realizar peritaje, dado que se ha evidenciado deficiencias tecnicas en las metas ejecutadas.</v>
          </cell>
          <cell r="K267">
            <v>0</v>
          </cell>
        </row>
        <row r="268">
          <cell r="B268">
            <v>250779</v>
          </cell>
          <cell r="C268" t="str">
            <v>INSTALACION DEL SERVICIO DE ENERGIA ELECTRICA EN EL AA.HH. PUENTE TABLA , DISTRITO DE CERRO AZUL, PROVINCIA DE CAÑETE-LIMA</v>
          </cell>
          <cell r="D268">
            <v>88656.63</v>
          </cell>
          <cell r="E268">
            <v>0.8893823893962763</v>
          </cell>
          <cell r="F268" t="str">
            <v>NO</v>
          </cell>
          <cell r="G268" t="str">
            <v>NO</v>
          </cell>
          <cell r="H268" t="str">
            <v>EN CONTROVERSIA</v>
          </cell>
          <cell r="I268">
            <v>88656.63</v>
          </cell>
          <cell r="J268" t="str">
            <v>Obra liquidada (consentida), en proceso de pago. En conciliacion. </v>
          </cell>
          <cell r="K268">
            <v>0</v>
          </cell>
        </row>
        <row r="269">
          <cell r="B269">
            <v>121737</v>
          </cell>
          <cell r="C269" t="str">
            <v>AMPLIACION DE INFRAESTRUCTURA EDUCATIVA N 21007 FELIX B. CARDENAS EN EL DISTRITO DE SANTA MARIA - HUAURA</v>
          </cell>
          <cell r="D269">
            <v>207289.92999999993</v>
          </cell>
          <cell r="E269">
            <v>0.8989380865520086</v>
          </cell>
          <cell r="F269" t="str">
            <v>NO</v>
          </cell>
          <cell r="G269" t="str">
            <v>SI</v>
          </cell>
          <cell r="H269" t="str">
            <v>EN EJECUCION</v>
          </cell>
          <cell r="I269">
            <v>207289.92999999993</v>
          </cell>
          <cell r="J269" t="str">
            <v>Las metas I y II estan concluidas, la meta III esta con un avance del 3%, se desarrolla por contrato y no presenta ningun problema a la fecha</v>
          </cell>
          <cell r="K269">
            <v>1</v>
          </cell>
        </row>
        <row r="270">
          <cell r="B270">
            <v>331403</v>
          </cell>
          <cell r="C270" t="str">
            <v>RECUPERACION DEL MALECON ROCA EN LA CIUDAD DE HUACHO, DISTRITO DE HUACHO,PROVINCIA DE HUAURA,REGION LIMA</v>
          </cell>
          <cell r="D270">
            <v>126375.1000000001</v>
          </cell>
          <cell r="E270">
            <v>0.8927153723294882</v>
          </cell>
          <cell r="F270" t="str">
            <v>NO</v>
          </cell>
          <cell r="G270" t="str">
            <v>SI</v>
          </cell>
          <cell r="H270" t="str">
            <v>EN EJECUCION</v>
          </cell>
          <cell r="I270">
            <v>126375.1000000001</v>
          </cell>
          <cell r="J270" t="str">
            <v>Ejecutada por Admnistracion Directa, su avance es del 65% y se encuentra atrasada en comparacion con su cronograma de ejecucion de obra.</v>
          </cell>
          <cell r="K270">
            <v>1</v>
          </cell>
        </row>
        <row r="271">
          <cell r="B271">
            <v>116323</v>
          </cell>
          <cell r="C271" t="str">
            <v>MEJORA DE LA CAPACIDAD RESOLUTIVA DE LOS SERVICIOS DEL PUESTO DE SALUD DE TINTA MICRORED CHURIN OYON</v>
          </cell>
          <cell r="D271">
            <v>36824.41000000003</v>
          </cell>
          <cell r="E271">
            <v>0.8873279087902283</v>
          </cell>
          <cell r="F271" t="str">
            <v>NO</v>
          </cell>
          <cell r="G271" t="str">
            <v>NO</v>
          </cell>
          <cell r="H271" t="str">
            <v>CONCLUIDA</v>
          </cell>
          <cell r="I271">
            <v>36824.41000000003</v>
          </cell>
          <cell r="J271" t="str">
            <v>Concluido</v>
          </cell>
          <cell r="K271">
            <v>0</v>
          </cell>
        </row>
        <row r="272">
          <cell r="B272">
            <v>132983</v>
          </cell>
          <cell r="C272" t="str">
            <v>MEJORAMIENTO DEL SISTEMA DE REFERENCIA Y CONTRAREFERENCIA DEL CENTRO DE SALUD CAJATAMBO, PROVINCIA DE CAJATAMBO REGION LIMA</v>
          </cell>
          <cell r="D272">
            <v>32090.899999999994</v>
          </cell>
          <cell r="E272">
            <v>0.8719570196228643</v>
          </cell>
          <cell r="F272" t="str">
            <v>NO</v>
          </cell>
          <cell r="G272" t="str">
            <v>NO</v>
          </cell>
          <cell r="H272" t="str">
            <v>CONCLUIDA</v>
          </cell>
          <cell r="I272">
            <v>32090.899999999994</v>
          </cell>
          <cell r="J272">
            <v>0</v>
          </cell>
          <cell r="K272">
            <v>0</v>
          </cell>
        </row>
        <row r="273">
          <cell r="B273">
            <v>62652</v>
          </cell>
          <cell r="C273" t="str">
            <v>MEJORAMIENTO Y REHABILITACION DEL AGUA POTABLE Y ALCANTARILLADO DE LA CIUDAD DE CANTA - PLANTA DE TRATAMIENTO DE AGUAS RESIDUALES - CANTA - LIMA</v>
          </cell>
          <cell r="D273">
            <v>1110026.4399999995</v>
          </cell>
          <cell r="E273">
            <v>0.8377297483535017</v>
          </cell>
          <cell r="F273" t="str">
            <v>NO</v>
          </cell>
          <cell r="G273" t="str">
            <v>SI</v>
          </cell>
          <cell r="H273" t="str">
            <v>EN EJECUCION</v>
          </cell>
          <cell r="I273">
            <v>1110026.4399999995</v>
          </cell>
          <cell r="J273" t="str">
            <v>Meta I se encuentra con contrato resuelto. Saldo de obra por Administracion Directa se encuentra al 86% faltando el Cerco perimetrico. (GRI solicitó ampliación presupuestal por S/ 200,000 para culminar ejecucion de obra)</v>
          </cell>
          <cell r="K273">
            <v>1</v>
          </cell>
        </row>
        <row r="274">
          <cell r="B274">
            <v>206253</v>
          </cell>
          <cell r="C274" t="str">
            <v>MEJORAMIENTO DEL SERVICIO EDUCATIVO EN LA I.E. AUGUSTO B. LEGUIA, DISTRITO DE NUEVO IMPERIAL - CAÑETE - LIMA</v>
          </cell>
          <cell r="D274">
            <v>3261638.5600000005</v>
          </cell>
          <cell r="E274">
            <v>0.7270623566063465</v>
          </cell>
          <cell r="F274" t="str">
            <v>NO</v>
          </cell>
          <cell r="G274" t="str">
            <v>SI</v>
          </cell>
          <cell r="H274" t="str">
            <v>EN EJECUCION</v>
          </cell>
          <cell r="I274">
            <v>11151558.89</v>
          </cell>
          <cell r="J274" t="str">
            <v>Ejecutada por Administración Directa, su avance es del 3.75%. Reinició ejecución el 26.01.2016 (Paralizada el 17.12.2015).</v>
          </cell>
          <cell r="K274">
            <v>1</v>
          </cell>
        </row>
        <row r="275">
          <cell r="B275">
            <v>121860</v>
          </cell>
          <cell r="C275" t="str">
            <v>MEJORAMIENTO DEL CEO CAJAMARQUILLA DISTRITO DE HUANCAPON, CAJATAMBO</v>
          </cell>
          <cell r="D275">
            <v>392725.8500000001</v>
          </cell>
          <cell r="E275">
            <v>0.7012098977722757</v>
          </cell>
          <cell r="F275" t="str">
            <v>NO</v>
          </cell>
          <cell r="G275" t="str">
            <v>NO</v>
          </cell>
          <cell r="H275" t="str">
            <v>CONCLUIDA</v>
          </cell>
          <cell r="I275">
            <v>0</v>
          </cell>
          <cell r="J275" t="str">
            <v>PIP Concluido. Metas I, II, III y IV se encuentran transferidas el 17 de didiembre de 2015</v>
          </cell>
          <cell r="K275">
            <v>0</v>
          </cell>
        </row>
        <row r="276">
          <cell r="B276">
            <v>123736</v>
          </cell>
          <cell r="C276" t="str">
            <v>MEJORAMIENTO DEL SISTEMA DE RIEGO EL AHORCADO, LOCALIDAD IRRIGACION SANTA ROSA, DISTRITO SAYAN, PROVINCIA HUAURA, REGION LIMA</v>
          </cell>
          <cell r="D276">
            <v>2087368.8599999999</v>
          </cell>
          <cell r="E276">
            <v>0.5318850856410443</v>
          </cell>
          <cell r="F276" t="str">
            <v>NO</v>
          </cell>
          <cell r="G276" t="str">
            <v>NO</v>
          </cell>
          <cell r="H276" t="str">
            <v>CONCLUIDA</v>
          </cell>
          <cell r="I276">
            <v>2087368.8599999999</v>
          </cell>
          <cell r="J276" t="str">
            <v>Culminada el 2014. Registro de SOSEM con mayor monto.</v>
          </cell>
          <cell r="K276">
            <v>0</v>
          </cell>
        </row>
        <row r="277">
          <cell r="B277">
            <v>193501</v>
          </cell>
          <cell r="C277" t="str">
            <v>MEJORAMIENTO DEL CANAL DE REGADÍO  CHURCA- CORONA DEL ANEXO TAN TAN COMUNIDAD CAMPESINA DE SANTO DOMINGO DE  APACHE DEL DISTRITO LEONCIO PRADO PROVINCIA DE HUAURA - REGION LIMA</v>
          </cell>
          <cell r="D277">
            <v>1056606.02</v>
          </cell>
          <cell r="E277">
            <v>0.5282815316607754</v>
          </cell>
          <cell r="F277" t="str">
            <v>NO</v>
          </cell>
          <cell r="G277" t="str">
            <v>SI</v>
          </cell>
          <cell r="H277" t="str">
            <v>CON E.T. APROBADO</v>
          </cell>
          <cell r="I277">
            <v>1346985.02</v>
          </cell>
          <cell r="J277">
            <v>0</v>
          </cell>
          <cell r="K277">
            <v>1</v>
          </cell>
        </row>
        <row r="278">
          <cell r="B278">
            <v>153628</v>
          </cell>
          <cell r="C278" t="str">
            <v>MEJORAMIENTO DE LA CARRETERA ESCOMARCA - PUENTE CANYACA - HUAROCHIRÍ - SANGALLAYA, PROVINCIA DE HUAROCHIRI, REGION LIMA</v>
          </cell>
          <cell r="D278">
            <v>2703409.9800000004</v>
          </cell>
          <cell r="E278">
            <v>0.5227042857398758</v>
          </cell>
          <cell r="F278" t="str">
            <v>NO</v>
          </cell>
          <cell r="G278" t="str">
            <v>SI</v>
          </cell>
          <cell r="H278" t="str">
            <v>PENDIENTE PAGOS </v>
          </cell>
          <cell r="I278">
            <v>2703409.9800000004</v>
          </cell>
          <cell r="J278" t="str">
            <v>PIP Culminado. Meta I: Obra liquidada (Res 053-2014) que fue sometida a arbitraje y la gano el contratista. La Entidad interpuso demanda para anulacion de laudo. La meta II (Puente) fue ejecutada por administracion directa y se encuentra concluido (falta realizar la liquidacion de obra).</v>
          </cell>
          <cell r="K278">
            <v>0</v>
          </cell>
        </row>
        <row r="279">
          <cell r="B279">
            <v>0</v>
          </cell>
          <cell r="C279">
            <v>0</v>
          </cell>
          <cell r="D279">
            <v>0</v>
          </cell>
          <cell r="E279">
            <v>0</v>
          </cell>
          <cell r="F279">
            <v>0</v>
          </cell>
          <cell r="G279">
            <v>0</v>
          </cell>
          <cell r="H279">
            <v>0</v>
          </cell>
          <cell r="I279">
            <v>0</v>
          </cell>
          <cell r="J279">
            <v>0</v>
          </cell>
          <cell r="K279">
            <v>0</v>
          </cell>
        </row>
        <row r="280">
          <cell r="B280">
            <v>135365</v>
          </cell>
          <cell r="C280" t="str">
            <v>CONSTRUCCION Y REHABILITACION DE LA AV. ANDRES AVELINO CACERES, TRAMO CARRETERA CENTRAL - AV. JOSE CARLOS MARIATEGUI - HUAYCAN</v>
          </cell>
          <cell r="D280">
            <v>7622780.759999998</v>
          </cell>
          <cell r="E280">
            <v>0.5396130121369812</v>
          </cell>
          <cell r="F280" t="str">
            <v>SI</v>
          </cell>
          <cell r="G280" t="str">
            <v>SI</v>
          </cell>
          <cell r="H280" t="str">
            <v>POR INICIAR EJECUCION</v>
          </cell>
          <cell r="I280">
            <v>0</v>
          </cell>
          <cell r="J280" t="str">
            <v>Por iniciar ejecución.</v>
          </cell>
          <cell r="K280">
            <v>1</v>
          </cell>
        </row>
        <row r="281">
          <cell r="B281">
            <v>140034</v>
          </cell>
          <cell r="C281" t="str">
            <v>MEJORAMIENTO DE LA SEMAFORIZACION DE LA AV. SALAVERRY, TRAMO AV. 28 DE JULIO - AV. JAVIER PRADO. JESUS MARIA, LINCE, MAGDALENA, SAN ISIDRO, PROVINCIA DE LIMA  - LIMA</v>
          </cell>
          <cell r="D281">
            <v>62231.330000000075</v>
          </cell>
          <cell r="E281">
            <v>0.8484958275281245</v>
          </cell>
          <cell r="F281" t="str">
            <v>No</v>
          </cell>
          <cell r="G281" t="str">
            <v>NO</v>
          </cell>
          <cell r="H281" t="str">
            <v>FINALIZADA</v>
          </cell>
          <cell r="I281">
            <v>0</v>
          </cell>
          <cell r="J281" t="str">
            <v>Finalizada según informacion de INFOBRAS.</v>
          </cell>
          <cell r="K281">
            <v>0</v>
          </cell>
        </row>
        <row r="282">
          <cell r="B282">
            <v>0</v>
          </cell>
          <cell r="C282">
            <v>0</v>
          </cell>
          <cell r="D282">
            <v>0</v>
          </cell>
          <cell r="E282">
            <v>0</v>
          </cell>
          <cell r="F282">
            <v>0</v>
          </cell>
          <cell r="G282">
            <v>0</v>
          </cell>
          <cell r="H282">
            <v>0</v>
          </cell>
          <cell r="I282">
            <v>0</v>
          </cell>
          <cell r="J282">
            <v>0</v>
          </cell>
          <cell r="K282">
            <v>0</v>
          </cell>
        </row>
        <row r="283">
          <cell r="B283">
            <v>256011</v>
          </cell>
          <cell r="C283" t="str">
            <v>MEJORAMIENTO DE LA INFRAESTRUCTURA DEPORTIVA EN LA ZONA VENTANILLA SUR - DISTRITO DE VENTANILLA - CALLAO</v>
          </cell>
          <cell r="D283">
            <v>1323533.2699999996</v>
          </cell>
          <cell r="E283">
            <v>0.7310720703451453</v>
          </cell>
          <cell r="F283" t="str">
            <v>NO</v>
          </cell>
          <cell r="G283" t="str">
            <v>SI</v>
          </cell>
          <cell r="H283" t="str">
            <v>EN PLENA EJECUCIÓN</v>
          </cell>
          <cell r="I283">
            <v>1323533.2699999996</v>
          </cell>
          <cell r="J283" t="str">
            <v>Obra por culminar. Se hace a través de contratos para diversas losas deportivas.</v>
          </cell>
          <cell r="K283">
            <v>0</v>
          </cell>
        </row>
        <row r="284">
          <cell r="B284">
            <v>322998</v>
          </cell>
          <cell r="C284" t="str">
            <v>MEJORAMIENTO DE LA CAPACIDAD RESOLUTIVA DEL SERVICIO DE OFTALMOLOGÍA DEL HOSPITAL NACIONAL DANIEL ALCIDES CARRIÓN DEL CALLAO</v>
          </cell>
          <cell r="D284">
            <v>1287777.1600000001</v>
          </cell>
          <cell r="E284">
            <v>0.7527256898140494</v>
          </cell>
          <cell r="F284" t="str">
            <v>SI</v>
          </cell>
          <cell r="G284">
            <v>0</v>
          </cell>
          <cell r="H284" t="str">
            <v>EN PROCESO DE SELECCIÓN DE OBRA</v>
          </cell>
          <cell r="I284">
            <v>1287777.1600000001</v>
          </cell>
          <cell r="J284" t="str">
            <v>Solicitó continuidad de inversiones</v>
          </cell>
          <cell r="K284">
            <v>0</v>
          </cell>
        </row>
        <row r="285">
          <cell r="B285">
            <v>271282</v>
          </cell>
          <cell r="C285" t="str">
            <v>MEJORAMIENTO DE LA INFRAESTRUCTURA DEPORTIVA EN LA ZONA  VENTANILLA NORTE, DISTRITO DE VENTANILLA - CALLAO</v>
          </cell>
          <cell r="D285">
            <v>1210018.1999999997</v>
          </cell>
          <cell r="E285">
            <v>0.7329457559081249</v>
          </cell>
          <cell r="F285" t="str">
            <v>NO</v>
          </cell>
          <cell r="G285" t="str">
            <v>SI</v>
          </cell>
          <cell r="H285" t="str">
            <v>EN PLENA EJECUCIÓN</v>
          </cell>
          <cell r="I285">
            <v>1210018.1999999997</v>
          </cell>
          <cell r="J285" t="str">
            <v>Obra por culminar. Se hace a través de contratos para diversas losas deportivas.</v>
          </cell>
          <cell r="K285">
            <v>0</v>
          </cell>
        </row>
        <row r="286">
          <cell r="B286">
            <v>204418</v>
          </cell>
          <cell r="C286" t="str">
            <v>MEJORAMIENTO DEL SERVICIO DE EDUCACIÓN INICIAL DE LA I.E.I. N 099 CORAZÓN DE MARÍA - ANEXO, EN EL AA.HH. HIJOS DE VILLA LOS REYES, DISTRITO VENTANILLA, PROVINCIA CONSTITUCIONAL DEL CALLAO - REGIÓN CALLAO</v>
          </cell>
          <cell r="D286">
            <v>1020552.6099999999</v>
          </cell>
          <cell r="E286">
            <v>0.7777336513070134</v>
          </cell>
          <cell r="F286" t="str">
            <v>NO</v>
          </cell>
          <cell r="G286" t="str">
            <v>SI</v>
          </cell>
          <cell r="H286" t="str">
            <v>EN PLENA EJECUCIÓN</v>
          </cell>
          <cell r="I286">
            <v>1020552.6099999999</v>
          </cell>
          <cell r="J286" t="str">
            <v>Ejecutado por contrata. Obra por culminar.</v>
          </cell>
          <cell r="K286">
            <v>0</v>
          </cell>
        </row>
        <row r="287">
          <cell r="B287">
            <v>146243</v>
          </cell>
          <cell r="C287" t="str">
            <v>MEJORA DE LA CAPACIDAD RESOLUTIVA QUIRÚRGICA DEL DEPARTAMENTO DE CIRUGÍA DEL HOSPITAL NACIONAL DANIEL ALCIDES CARRIÓN DEL CALLAO</v>
          </cell>
          <cell r="D287">
            <v>716436</v>
          </cell>
          <cell r="E287">
            <v>0.7411210873813351</v>
          </cell>
          <cell r="F287" t="str">
            <v>SI</v>
          </cell>
          <cell r="G287" t="str">
            <v>SI</v>
          </cell>
          <cell r="H287" t="str">
            <v>EN PROCESO DE SELECCIÓN DE OBRA</v>
          </cell>
          <cell r="I287">
            <v>716436</v>
          </cell>
          <cell r="J287" t="str">
            <v>Solicitó continuidad de inversiones</v>
          </cell>
          <cell r="K287">
            <v>1</v>
          </cell>
        </row>
        <row r="288">
          <cell r="B288">
            <v>250011</v>
          </cell>
          <cell r="C288" t="str">
            <v>AMPLIACION Y MEJORAMIENTO DEL SERVICIO  EDUCATIVO EN LA I.E.I N 126- AA.HH. LOS LICENCIADOS ETAPA I, VENTANILLA- CALLAO-CALLAO</v>
          </cell>
          <cell r="D288">
            <v>710498.28</v>
          </cell>
          <cell r="E288">
            <v>0.6779282802443739</v>
          </cell>
          <cell r="F288" t="str">
            <v>NO</v>
          </cell>
          <cell r="G288" t="str">
            <v>SI</v>
          </cell>
          <cell r="H288" t="str">
            <v>EN PLENA EJECUCIÓN</v>
          </cell>
          <cell r="I288">
            <v>710498.28</v>
          </cell>
          <cell r="J288" t="str">
            <v>Ejecutado por contrata</v>
          </cell>
          <cell r="K288">
            <v>1</v>
          </cell>
        </row>
        <row r="289">
          <cell r="B289">
            <v>256053</v>
          </cell>
          <cell r="C289" t="str">
            <v>MEJORAMIENTO DE LOS SERVICIOS DE ATENCION DOMICILIARIA AL ADULTO MAYOR Y PACIENTE ONCOLOGICO EN SITUACION DE DEPENDENCIA EN LA REGION CALLAO</v>
          </cell>
          <cell r="D289">
            <v>487024.12</v>
          </cell>
          <cell r="E289">
            <v>0.5466172106556707</v>
          </cell>
          <cell r="F289" t="str">
            <v>NO</v>
          </cell>
          <cell r="G289" t="str">
            <v>SI</v>
          </cell>
          <cell r="H289" t="str">
            <v>EN PLENA EJECUCIÓN</v>
          </cell>
          <cell r="I289">
            <v>487024.12</v>
          </cell>
          <cell r="J289" t="str">
            <v>Ejecutado por admin. directa</v>
          </cell>
          <cell r="K289">
            <v>1</v>
          </cell>
        </row>
        <row r="290">
          <cell r="B290">
            <v>250023</v>
          </cell>
          <cell r="C290" t="str">
            <v>AMPLIACION Y MEJORAMIENTO  DEL SERVICIO EDUCATIVO EN LA INSTITUCION EDUCATIVA INICIAL  N 146- AA.HH. KEIKO SOFIA, VENTANILLA - CALLAO</v>
          </cell>
          <cell r="D290">
            <v>362046.96999999974</v>
          </cell>
          <cell r="E290">
            <v>0.7856983017382851</v>
          </cell>
          <cell r="F290" t="str">
            <v>NO</v>
          </cell>
          <cell r="G290" t="str">
            <v>SI</v>
          </cell>
          <cell r="H290" t="str">
            <v>EN PLENA EJECUCIÓN</v>
          </cell>
          <cell r="I290">
            <v>362046.96999999974</v>
          </cell>
          <cell r="J290" t="str">
            <v>Solicitó continuidad de inversiones</v>
          </cell>
          <cell r="K290">
            <v>1</v>
          </cell>
        </row>
        <row r="291">
          <cell r="B291">
            <v>277655</v>
          </cell>
          <cell r="C291" t="str">
            <v>RECUPERACION DEL SERVICIO MEDICO DE APOYO DE MEDICINA  FISICA Y REHABILITACION EN LA REGION CALLAO</v>
          </cell>
          <cell r="D291">
            <v>352151.89000000013</v>
          </cell>
          <cell r="E291">
            <v>0.6966003630661399</v>
          </cell>
          <cell r="F291" t="str">
            <v>NO</v>
          </cell>
          <cell r="G291" t="str">
            <v>SI</v>
          </cell>
          <cell r="H291" t="str">
            <v>EN PLENA EJECUCIÓN</v>
          </cell>
          <cell r="I291">
            <v>352151.89000000013</v>
          </cell>
          <cell r="J291" t="str">
            <v>Ejecutado por admin. directa</v>
          </cell>
          <cell r="K291">
            <v>1</v>
          </cell>
        </row>
        <row r="292">
          <cell r="B292">
            <v>195659</v>
          </cell>
          <cell r="C292" t="str">
            <v>MEJORAMIENTO DE LAS CAPACIDADES TECNICO PRODUCTIVAS DE LAS MICRO Y PEQUEÑA EMPRESAS DE LA INDUSTRIA PANIFICADORA DE LA PROVINCIA CONSTITUCIONAL DEL CALLAO</v>
          </cell>
          <cell r="D292">
            <v>136540.90999999992</v>
          </cell>
          <cell r="E292">
            <v>0.8918208426602638</v>
          </cell>
          <cell r="F292" t="str">
            <v>NO</v>
          </cell>
          <cell r="G292" t="str">
            <v>SI</v>
          </cell>
          <cell r="H292" t="str">
            <v>EN PLENA EJECUCIÓN</v>
          </cell>
          <cell r="I292">
            <v>136540.90999999992</v>
          </cell>
          <cell r="J292" t="str">
            <v>Ejecutado por admin. directa</v>
          </cell>
          <cell r="K292">
            <v>1</v>
          </cell>
        </row>
        <row r="293">
          <cell r="B293">
            <v>209681</v>
          </cell>
          <cell r="C293" t="str">
            <v>CREACION DE UNA CENTRAL REGULADORA DEL SISTEMA REGIONAL DE AMBULANCIAS DEL CALLAO</v>
          </cell>
          <cell r="D293">
            <v>83200</v>
          </cell>
          <cell r="E293">
            <v>0.8947366157037534</v>
          </cell>
          <cell r="F293" t="str">
            <v>NO</v>
          </cell>
          <cell r="G293" t="str">
            <v>SI</v>
          </cell>
          <cell r="H293" t="str">
            <v>EN PLENA EJECUCIÓN</v>
          </cell>
          <cell r="I293">
            <v>83200</v>
          </cell>
          <cell r="J293" t="str">
            <v>Culminado. En proceso de liquidación.</v>
          </cell>
          <cell r="K293">
            <v>0</v>
          </cell>
        </row>
        <row r="294">
          <cell r="B294">
            <v>0</v>
          </cell>
          <cell r="C294">
            <v>0</v>
          </cell>
          <cell r="D294">
            <v>0</v>
          </cell>
          <cell r="E294">
            <v>0</v>
          </cell>
          <cell r="F294">
            <v>0</v>
          </cell>
          <cell r="G294">
            <v>0</v>
          </cell>
          <cell r="H294">
            <v>0</v>
          </cell>
          <cell r="I294">
            <v>0</v>
          </cell>
          <cell r="J294">
            <v>0</v>
          </cell>
          <cell r="K294">
            <v>0</v>
          </cell>
        </row>
        <row r="295">
          <cell r="B295">
            <v>171152</v>
          </cell>
          <cell r="C295" t="str">
            <v>MEJORAMIENTO DE LA OFERTA DE SERVICIOS EDUCATIVOS  DEL NIVEL INICIAL DE LAS I.E I ,DE LAS C.C. DE ANTUYO, ALLAHUA,  CHULLUPATA HUALUYO,  LLACTACUNCA, OCRABAMBA, PAYANCCA   Y PUNAPAMPA,  DISTRITO DE TAMBOBAMBA PROVINCIA COTABAMBAS - REGION APURIMAC</v>
          </cell>
          <cell r="D295">
            <v>3065007.710000001</v>
          </cell>
          <cell r="E295">
            <v>0.7275873921296075</v>
          </cell>
          <cell r="F295" t="str">
            <v>Si</v>
          </cell>
          <cell r="G295" t="str">
            <v>Si</v>
          </cell>
          <cell r="H295" t="str">
            <v>Proyecto paralizado por falta de recursos
UE: Sub Region Sede Cotabambas
Avance físico acumulado de 95%
Pendiente de ejecutar el equipamiento y acabados</v>
          </cell>
          <cell r="I295">
            <v>3065007.710000001</v>
          </cell>
          <cell r="J295">
            <v>0</v>
          </cell>
          <cell r="K295">
            <v>1</v>
          </cell>
        </row>
        <row r="296">
          <cell r="B296">
            <v>175218</v>
          </cell>
          <cell r="C296" t="str">
            <v>CONSTRUCCION DE LA VIA VECINAL MARA - APUMARCA , DISTRITO DE MARA - COTABAMBAS - APURIMAC</v>
          </cell>
          <cell r="D296">
            <v>3064409.9000000004</v>
          </cell>
          <cell r="E296">
            <v>0.5982943989743972</v>
          </cell>
          <cell r="F296" t="str">
            <v>No</v>
          </cell>
          <cell r="G296" t="str">
            <v>Si</v>
          </cell>
          <cell r="H296" t="str">
            <v>Fuente de financiamiento: ROOC
Proyecto en ejecución
Avance físico acumulado de 60%</v>
          </cell>
          <cell r="I296">
            <v>3064409.9000000004</v>
          </cell>
          <cell r="J296">
            <v>0</v>
          </cell>
          <cell r="K296">
            <v>1</v>
          </cell>
        </row>
        <row r="297">
          <cell r="B297">
            <v>76148</v>
          </cell>
          <cell r="C297" t="str">
            <v>CONSTRUCCIÓN TROCHA CARROZABLE  PACHACONAS - RAMAL HUANCARAY - DISTRITO DE PACHACONAS, PROVINCIA DE ANTABAMBA, REGION APURIMAC.</v>
          </cell>
          <cell r="D297">
            <v>131868.61000000034</v>
          </cell>
          <cell r="E297">
            <v>0.5659877852326893</v>
          </cell>
          <cell r="F297" t="str">
            <v>No</v>
          </cell>
          <cell r="G297" t="str">
            <v>Si</v>
          </cell>
          <cell r="H297" t="str">
            <v>Proyecto en ejecución con PIA 2.8 mill.
Avance físico acumulado de 50%.</v>
          </cell>
          <cell r="I297">
            <v>131868.60999999987</v>
          </cell>
          <cell r="J297">
            <v>0</v>
          </cell>
          <cell r="K297">
            <v>1</v>
          </cell>
        </row>
        <row r="298">
          <cell r="B298">
            <v>162044</v>
          </cell>
          <cell r="C298" t="str">
            <v>REPRESAMIENTO LAGUNA QUEULLACCOCHA Y SISTEMA DE RIEGO POR ASPERSION CHAPIMARCA - COTAHUARCAY, DISTRITO DE CHUQUIBAMBILLA, PROVINCIA DE GRAU, REGION APURIMAC</v>
          </cell>
          <cell r="D298">
            <v>2286983.3200000003</v>
          </cell>
          <cell r="E298">
            <v>0.6916444584788213</v>
          </cell>
          <cell r="F298" t="str">
            <v>No</v>
          </cell>
          <cell r="G298" t="str">
            <v>No</v>
          </cell>
          <cell r="H298" t="str">
            <v>Fuente de financiamiento: ROOC
Proyecto paralizado por arbitraje con el contratista.</v>
          </cell>
          <cell r="I298">
            <v>2286983.3200000003</v>
          </cell>
          <cell r="J298">
            <v>0</v>
          </cell>
          <cell r="K298">
            <v>0</v>
          </cell>
        </row>
        <row r="299">
          <cell r="B299">
            <v>175397</v>
          </cell>
          <cell r="C299" t="str">
            <v>MEJORAMIENTO DE LA OFERTA DE SERVICIO EDUCATIVO EN LA I.E SECUNDARIA JOSE MANUEL OCAMPO -PAMPACHIRI-ANDAHUAYLAS -APURIMAC.</v>
          </cell>
          <cell r="D299">
            <v>1101825.5199999996</v>
          </cell>
          <cell r="E299">
            <v>0.7831960231633766</v>
          </cell>
          <cell r="F299" t="str">
            <v>No</v>
          </cell>
          <cell r="G299" t="str">
            <v>Si</v>
          </cell>
          <cell r="H299" t="str">
            <v>La UE es PRONASAR del MVCS</v>
          </cell>
          <cell r="I299">
            <v>1101825.5199999996</v>
          </cell>
          <cell r="J299">
            <v>0</v>
          </cell>
          <cell r="K299">
            <v>1</v>
          </cell>
        </row>
        <row r="300">
          <cell r="B300">
            <v>241732</v>
          </cell>
          <cell r="C300" t="str">
            <v>AMPLIACION Y MEJORAMIENTO DEL SISTEMA DE AGUA E INSTALACION DE UNIDADES BASICAS DE SANEAMIENTO DE LA LOCALIDAD DE PAUCHI MARCALLA , DISTRITO DE HAQUIRA - COTABAMBAS - APURIMAC</v>
          </cell>
          <cell r="D300">
            <v>812825.3300000001</v>
          </cell>
          <cell r="E300">
            <v>0.750752478368608</v>
          </cell>
          <cell r="F300" t="str">
            <v>No</v>
          </cell>
          <cell r="G300" t="str">
            <v>Si</v>
          </cell>
          <cell r="H300" t="str">
            <v>La UE es PRONASAR del MVCS</v>
          </cell>
          <cell r="I300">
            <v>812825.3300000001</v>
          </cell>
          <cell r="J300">
            <v>0</v>
          </cell>
          <cell r="K300">
            <v>1</v>
          </cell>
        </row>
        <row r="301">
          <cell r="B301">
            <v>102303</v>
          </cell>
          <cell r="C301" t="str">
            <v>MEJORAMIENTO DE LA OFERTA DEL SERVICIO EDUCATIVO EN LA I.E. N 54472 JULIO HECTOR VELARDE PALOMINO Y CEPED DE CARHUACAHUA, DISTRITO HUANCARAMA, PROVINCIA ANDAHUAYLAS, REGION APURIMAC</v>
          </cell>
          <cell r="D301">
            <v>701230.1900000004</v>
          </cell>
          <cell r="E301">
            <v>0.87493074846986</v>
          </cell>
          <cell r="F301" t="str">
            <v>No</v>
          </cell>
          <cell r="G301" t="str">
            <v>Si</v>
          </cell>
          <cell r="H301" t="str">
            <v>Componente Infraestructura culminado al 100%.
Proyecto paralizado por falta de recursos (se solicitarón modificaciones presupuestarias)
Pendiente equipamiento y mobiliario</v>
          </cell>
          <cell r="I301">
            <v>701230.1900000004</v>
          </cell>
          <cell r="J301">
            <v>0</v>
          </cell>
          <cell r="K301">
            <v>1</v>
          </cell>
        </row>
        <row r="302">
          <cell r="B302">
            <v>163828</v>
          </cell>
          <cell r="C302" t="str">
            <v>MEJORAMIENTO DE LA OFERTA DEL SERVICIO EDUCATIVO DE LA INSTITUCIÓN EDUCATIVA DEL NIVEL SECUNDARIO INMACULADA DE CURAHUASI, PROVINCIA DE ABANCAY, REGIÓN APURÍMAC.</v>
          </cell>
          <cell r="D302">
            <v>694000.0499999998</v>
          </cell>
          <cell r="E302">
            <v>0.8615049008103759</v>
          </cell>
          <cell r="F302" t="str">
            <v>No</v>
          </cell>
          <cell r="G302" t="str">
            <v>Si</v>
          </cell>
          <cell r="H302" t="str">
            <v>Fuente de financiamiento: ROOC
Proyecto en ejecución
Componente infraestructura culminada al 100%
Pendiente de ejecutar equipamiento y mobiliario</v>
          </cell>
          <cell r="I302">
            <v>694000.0499999998</v>
          </cell>
          <cell r="J302">
            <v>0</v>
          </cell>
          <cell r="K302">
            <v>1</v>
          </cell>
        </row>
        <row r="303">
          <cell r="B303">
            <v>242793</v>
          </cell>
          <cell r="C303" t="str">
            <v>AMPLIACION Y MEJORAMIENTO DEL SISTEMA DE AGUA E INSTALACION DE UNIDADES BASICAS DE SANEAMIENTO DE LA LOCALIDAD DE LAMBRASPATA , DISTRITO DE HUANCARAMA - ANDAHUAYLAS - APURIMAC</v>
          </cell>
          <cell r="D303">
            <v>634606.3</v>
          </cell>
          <cell r="E303">
            <v>0.7404993273331725</v>
          </cell>
          <cell r="F303" t="str">
            <v>No</v>
          </cell>
          <cell r="G303" t="str">
            <v>Si</v>
          </cell>
          <cell r="H303" t="str">
            <v>La UE es PRONASAR del MVCS</v>
          </cell>
          <cell r="I303">
            <v>634606.3</v>
          </cell>
          <cell r="J303">
            <v>0</v>
          </cell>
          <cell r="K303">
            <v>1</v>
          </cell>
        </row>
        <row r="304">
          <cell r="B304">
            <v>90742</v>
          </cell>
          <cell r="C304" t="str">
            <v>MEJORAMIENTO DE LA CAPACIDAD DE PRESTACIÓN DE SERVICIOS DE   LA I.E PALMIRA DEL DISTRITO DE CURAHUASI, PROVINCIA DE ABANCAY, REGIÓN APURÍMAC</v>
          </cell>
          <cell r="D304">
            <v>559351.98</v>
          </cell>
          <cell r="E304">
            <v>0.866177141744306</v>
          </cell>
          <cell r="F304" t="str">
            <v>No</v>
          </cell>
          <cell r="G304" t="str">
            <v>Si</v>
          </cell>
          <cell r="H304" t="str">
            <v>Componente Infraestructura culminado al 100%.
Proyecto paralizado por falta de recursos (se solicitarón modificaciones presupuestarias)
Pendiente equipamiento y mobiliario</v>
          </cell>
          <cell r="I304">
            <v>559351.98</v>
          </cell>
          <cell r="J304">
            <v>0</v>
          </cell>
          <cell r="K304">
            <v>1</v>
          </cell>
        </row>
        <row r="305">
          <cell r="B305">
            <v>243443</v>
          </cell>
          <cell r="C305" t="str">
            <v>AMPLIACION Y MEJORAMIENTO DEL SISTEMA DE AGUA E INSTALACION DE UNIDADES BASICAS DE SANEAMIENTO DE LA LOCALIDAD DE HUANCACALLA GRANDE , DISTRITO DE HAQUIRA - COTABAMBAS - APURIMAC</v>
          </cell>
          <cell r="D305">
            <v>509951.01</v>
          </cell>
          <cell r="E305">
            <v>0.8011005229218566</v>
          </cell>
          <cell r="F305" t="str">
            <v>No</v>
          </cell>
          <cell r="G305" t="str">
            <v>Si</v>
          </cell>
          <cell r="H305" t="str">
            <v>La UE es PRONASAR del MVCS</v>
          </cell>
          <cell r="I305">
            <v>509951.01</v>
          </cell>
          <cell r="J305">
            <v>0</v>
          </cell>
          <cell r="K305">
            <v>1</v>
          </cell>
        </row>
        <row r="306">
          <cell r="B306">
            <v>242099</v>
          </cell>
          <cell r="C306" t="str">
            <v>AMPLIACION Y MEJORAMIENTO DEL SISTEMA DE AGUA E INSTALACION DE UNIDADES BASICAS DE SANEAMIENTO DE LA LOCALIDAD DE PAMPA SAN JOSE , DISTRITO DE HAQUIRA - COTABAMBAS - APURIMAC</v>
          </cell>
          <cell r="D306">
            <v>458449.01</v>
          </cell>
          <cell r="E306">
            <v>0.7551970949316158</v>
          </cell>
          <cell r="F306" t="str">
            <v>No</v>
          </cell>
          <cell r="G306" t="str">
            <v>Si</v>
          </cell>
          <cell r="H306" t="str">
            <v>La UE es PRONASAR del MVCS</v>
          </cell>
          <cell r="I306">
            <v>458449.01</v>
          </cell>
          <cell r="J306">
            <v>0</v>
          </cell>
          <cell r="K306">
            <v>1</v>
          </cell>
        </row>
        <row r="307">
          <cell r="B307">
            <v>151274</v>
          </cell>
          <cell r="C307" t="str">
            <v>MEJORAMIENTO DE LA OFERTA DEL SERVICIO EDUCATIVO DE LA INSTITUCIÓN EDUCATIVA PRIMARIA N 54084 SAGRADO CORAZÓN DE JESÚS, LOCALIDAD DE HUANCARAMA, DISTRITO DE HUANCARAMA, PROVINCIA DE ANDAHUAYLAS, REGIÓN APURÍMAC</v>
          </cell>
          <cell r="D307">
            <v>407713.1299999999</v>
          </cell>
          <cell r="E307">
            <v>0.885379342560849</v>
          </cell>
          <cell r="F307" t="str">
            <v>No</v>
          </cell>
          <cell r="G307" t="str">
            <v>Si</v>
          </cell>
          <cell r="H307" t="str">
            <v>Componente Infraestructura culminado al 100%.
Proyecto paralizado por falta de recursos (se solicitarón modificaciones presupuestarias)
Pendiente equipamiento y mobiliario</v>
          </cell>
          <cell r="I307">
            <v>407713.1299999999</v>
          </cell>
          <cell r="J307">
            <v>0</v>
          </cell>
          <cell r="K307">
            <v>1</v>
          </cell>
        </row>
        <row r="308">
          <cell r="B308">
            <v>264584</v>
          </cell>
          <cell r="C308" t="str">
            <v>MEJORAMIENTO DE LA IDENTIDAD CULTURAL A TRAVÉS DE LAS EXPRESIONES  CULTURALES DE LA POBLACION, EN LA REGIÓN APURIMAC</v>
          </cell>
          <cell r="D308">
            <v>2625.589999999851</v>
          </cell>
          <cell r="E308">
            <v>0.8466750629349691</v>
          </cell>
          <cell r="F308" t="str">
            <v>No</v>
          </cell>
          <cell r="G308" t="str">
            <v>Si</v>
          </cell>
          <cell r="H308" t="str">
            <v>No se logró la comunicación con el reponsable de Desarrollo Económico</v>
          </cell>
          <cell r="I308">
            <v>2625.5899999999965</v>
          </cell>
          <cell r="J308">
            <v>0</v>
          </cell>
          <cell r="K308">
            <v>1</v>
          </cell>
        </row>
        <row r="309">
          <cell r="B309">
            <v>0</v>
          </cell>
          <cell r="C309">
            <v>0</v>
          </cell>
          <cell r="D309">
            <v>0</v>
          </cell>
          <cell r="E309">
            <v>0</v>
          </cell>
          <cell r="F309">
            <v>0</v>
          </cell>
          <cell r="G309">
            <v>0</v>
          </cell>
          <cell r="H309">
            <v>0</v>
          </cell>
          <cell r="I309">
            <v>0</v>
          </cell>
          <cell r="J309">
            <v>0</v>
          </cell>
          <cell r="K309">
            <v>0</v>
          </cell>
        </row>
        <row r="310">
          <cell r="B310">
            <v>94221</v>
          </cell>
          <cell r="C310" t="str">
            <v>INSTALACION Y MANEJO DE RECURSOS FORESTALES EN LAS PROVINCIAS DE CHUMBIVILCAS Y PARURO</v>
          </cell>
          <cell r="D310">
            <v>436797.3099999996</v>
          </cell>
          <cell r="E310">
            <v>0.8263125444263314</v>
          </cell>
          <cell r="F310" t="str">
            <v>No</v>
          </cell>
          <cell r="G310" t="str">
            <v>Si</v>
          </cell>
          <cell r="H310" t="str">
            <v>En ejecucion</v>
          </cell>
          <cell r="I310">
            <v>436797.3099999996</v>
          </cell>
          <cell r="J310">
            <v>0</v>
          </cell>
          <cell r="K310">
            <v>1</v>
          </cell>
        </row>
        <row r="311">
          <cell r="B311">
            <v>29351</v>
          </cell>
          <cell r="C311" t="str">
            <v>EQUIPAMIENTO Y CAPACITACIÓN INSTITUCIONAL DEL PLAN MERISS INKA</v>
          </cell>
          <cell r="D311">
            <v>721082.4500000002</v>
          </cell>
          <cell r="E311">
            <v>0.8093082053135946</v>
          </cell>
          <cell r="F311" t="str">
            <v>No</v>
          </cell>
          <cell r="G311" t="str">
            <v>Si</v>
          </cell>
          <cell r="H311" t="str">
            <v>En ejecucion</v>
          </cell>
          <cell r="I311">
            <v>721082.4500000002</v>
          </cell>
          <cell r="J311">
            <v>0</v>
          </cell>
          <cell r="K311">
            <v>1</v>
          </cell>
        </row>
        <row r="312">
          <cell r="B312">
            <v>42121</v>
          </cell>
          <cell r="C312" t="str">
            <v>MEJORAMIENTO DE LA PRODUCCION DE HABA GRANO SECO EN LAS PROVINCIAS DE ANTA, ACOMAYO, CANCHIS Y PAUCARTAMBO DE LA REGION CUSCO</v>
          </cell>
          <cell r="D312">
            <v>643610.7800000003</v>
          </cell>
          <cell r="E312">
            <v>0.7985369753536122</v>
          </cell>
          <cell r="F312" t="str">
            <v>No</v>
          </cell>
          <cell r="G312" t="str">
            <v>Si</v>
          </cell>
          <cell r="H312" t="str">
            <v>En ejecucion</v>
          </cell>
          <cell r="I312">
            <v>643610.7800000003</v>
          </cell>
          <cell r="J312">
            <v>0</v>
          </cell>
          <cell r="K312">
            <v>1</v>
          </cell>
        </row>
        <row r="313">
          <cell r="B313">
            <v>143474</v>
          </cell>
          <cell r="C313" t="str">
            <v>INSTALACION DEL SISTEMA ELECTRICO EN EL  DISTRITO DE KOSÑIPATA DE LA PROVINCIA DE PAUCARTAMBO.</v>
          </cell>
          <cell r="D313">
            <v>1481999.0100000007</v>
          </cell>
          <cell r="E313">
            <v>0.835256824943574</v>
          </cell>
          <cell r="F313" t="str">
            <v>No</v>
          </cell>
          <cell r="G313" t="str">
            <v>Si</v>
          </cell>
          <cell r="H313" t="str">
            <v>En ejecucion</v>
          </cell>
          <cell r="I313">
            <v>1481999.0100000007</v>
          </cell>
          <cell r="J313">
            <v>0</v>
          </cell>
          <cell r="K313">
            <v>1</v>
          </cell>
        </row>
        <row r="314">
          <cell r="B314">
            <v>187233</v>
          </cell>
          <cell r="C314" t="str">
            <v>MEJORAMIENTO DEL PUENTE CARROZABLE DE AUTUCHACA, DISTRITO DE ACOMAYO, PROVINCIA DE ACOMAYO, DEPARTAMENTO DEL CUSCO</v>
          </cell>
          <cell r="D314">
            <v>268690.41000000003</v>
          </cell>
          <cell r="E314">
            <v>0.7054010887501302</v>
          </cell>
          <cell r="F314" t="str">
            <v>No</v>
          </cell>
          <cell r="G314" t="str">
            <v>Si</v>
          </cell>
          <cell r="H314" t="str">
            <v>En ejecucion</v>
          </cell>
          <cell r="I314">
            <v>268690.41000000003</v>
          </cell>
          <cell r="J314">
            <v>0</v>
          </cell>
          <cell r="K314">
            <v>1</v>
          </cell>
        </row>
        <row r="315">
          <cell r="B315">
            <v>234426</v>
          </cell>
          <cell r="C315" t="str">
            <v>MEJORAMIENTO DE LA COMPETITIVIDAD DE LA CADENA PRODUCTIVAS DE LA PIÑA EN LA REGION AMAZONICA DE LA REGION CUSCO</v>
          </cell>
          <cell r="D315">
            <v>764635.8099999996</v>
          </cell>
          <cell r="E315">
            <v>0.7727477729391034</v>
          </cell>
          <cell r="F315" t="str">
            <v>No</v>
          </cell>
          <cell r="G315" t="str">
            <v>Si</v>
          </cell>
          <cell r="H315" t="str">
            <v>En ejecucion</v>
          </cell>
          <cell r="I315">
            <v>764635.8099999996</v>
          </cell>
          <cell r="J315">
            <v>0</v>
          </cell>
          <cell r="K315">
            <v>1</v>
          </cell>
        </row>
        <row r="316">
          <cell r="B316">
            <v>48291</v>
          </cell>
          <cell r="C316" t="str">
            <v>MEJORAMIENTO DE LA CAPACIDAD RESOLUTIVA DEL CENTRO DE SALUD DE URUBAMBA, MICRO RED URUBAMBA, RED  CUSCO NORTE, DIRESA - CUSCO</v>
          </cell>
          <cell r="D316">
            <v>4314824.18</v>
          </cell>
          <cell r="E316">
            <v>0.7663135055893223</v>
          </cell>
          <cell r="F316" t="str">
            <v>No</v>
          </cell>
          <cell r="G316" t="str">
            <v>Si</v>
          </cell>
          <cell r="H316" t="str">
            <v>En ejecucion - equipamiento,Financiado por MINSA</v>
          </cell>
          <cell r="I316">
            <v>4314824.18</v>
          </cell>
          <cell r="J316">
            <v>0</v>
          </cell>
          <cell r="K316">
            <v>1</v>
          </cell>
        </row>
        <row r="317">
          <cell r="B317">
            <v>157352</v>
          </cell>
          <cell r="C317" t="str">
            <v>PROTECCIÓN Y CONSERVACIÓN  DE LAS MICROCUENCAS DEL RÍO QUESERMAYO, DISTRITOS TARAY, CUSCO Y SAN SEBASTIÁN -  PROVINCIAS CALCA Y CUSCO</v>
          </cell>
          <cell r="D317">
            <v>2117997.549999999</v>
          </cell>
          <cell r="E317">
            <v>0.7254207617177566</v>
          </cell>
          <cell r="F317" t="str">
            <v>No</v>
          </cell>
          <cell r="G317" t="str">
            <v>Si</v>
          </cell>
          <cell r="H317" t="str">
            <v>En ejecucion</v>
          </cell>
          <cell r="I317">
            <v>2117997.549999999</v>
          </cell>
          <cell r="J317">
            <v>0</v>
          </cell>
          <cell r="K317">
            <v>1</v>
          </cell>
        </row>
        <row r="318">
          <cell r="B318">
            <v>159830</v>
          </cell>
          <cell r="C318" t="str">
            <v>INSTALACION Y MEJORAMIENTO DE LOS SERVICIOS DE PROTECCION ANTE ALUVIONES EN LA MICROCUENCA DE RAMUSCHACA DEL DISTRITO DE ZURITE, PROVINCIA DE ANTA - REGIÓN CUSCO</v>
          </cell>
          <cell r="D318">
            <v>1810740.6600000001</v>
          </cell>
          <cell r="E318">
            <v>0.7108716278225952</v>
          </cell>
          <cell r="F318" t="str">
            <v>No</v>
          </cell>
          <cell r="G318" t="str">
            <v>Si</v>
          </cell>
          <cell r="H318" t="str">
            <v>En ejecucion</v>
          </cell>
          <cell r="I318">
            <v>1810740.6600000001</v>
          </cell>
          <cell r="J318">
            <v>0</v>
          </cell>
          <cell r="K318">
            <v>1</v>
          </cell>
        </row>
        <row r="319">
          <cell r="B319">
            <v>213485</v>
          </cell>
          <cell r="C319" t="str">
            <v>INSTALACION, MEJORAMIENTO Y AMPLIACIÓN DE SERV. EDUCATIVOS DEL NIVEL INICIAL ESCOLARIZADO CICLO II DE LAS I.E.I. CREADAS LOS AÑOS 2011-2012 DE LOS DISTRITOS DE LIVITACA,CHAMACA,VELILLE,CCAPACMARCA Y COLQUEMARCA DE LA PROVINCIA DE CHUMBIVILCAS - CUSCO</v>
          </cell>
          <cell r="D319">
            <v>1290990.8900000043</v>
          </cell>
          <cell r="E319">
            <v>0.708051701458742</v>
          </cell>
          <cell r="F319" t="str">
            <v>Si</v>
          </cell>
          <cell r="G319" t="str">
            <v>Si</v>
          </cell>
          <cell r="H319" t="str">
            <v> Ejecuta por AI, con avance financiero de 48 %.20 I.E. con contrato y un avance físico  promedio del 49%. Devengará en Enero  S/ 0.200 mill. hasta el  31/01. Las valorizaciones de enero se pagaron con el presupuesto Diciembre que ya fue devengado. Contrato de la I.E. Cruzpampa se resuelve debido a que la empresa no presentó avance físico, se realizará inspección técnica en la 1era semana de febrero y se dará buena pro al  2do postor. </v>
          </cell>
          <cell r="I319">
            <v>1290990.8900000043</v>
          </cell>
          <cell r="J319">
            <v>0</v>
          </cell>
          <cell r="K319">
            <v>0</v>
          </cell>
        </row>
        <row r="320">
          <cell r="B320">
            <v>144248</v>
          </cell>
          <cell r="C320" t="str">
            <v>CONSTRUCCIÓN  DEL SISTEMA DE RIEGO POR ASPERSIÓN EN  EL SECTOR  LIVITACA  DE LA COMUNIDAD CAMPESINA HURINSAYA CCOLLANA, DISTRITO LAYO, PROVINCIA DE CANAS</v>
          </cell>
          <cell r="D320">
            <v>146121.02999999997</v>
          </cell>
          <cell r="E320">
            <v>0.6899582706973675</v>
          </cell>
          <cell r="F320" t="str">
            <v>No</v>
          </cell>
          <cell r="G320" t="str">
            <v>Si</v>
          </cell>
          <cell r="H320" t="str">
            <v>En ejecucion</v>
          </cell>
          <cell r="I320">
            <v>146121.02999999997</v>
          </cell>
          <cell r="J320">
            <v>0</v>
          </cell>
          <cell r="K320">
            <v>1</v>
          </cell>
        </row>
        <row r="321">
          <cell r="B321">
            <v>200302</v>
          </cell>
          <cell r="C321" t="str">
            <v>MEJORAMIENTO DE LA COMPETITIVIDAD DE LA CADENA PRODUCTIVA DE LA QUINUA Y CAÑIHUA ORGÁNICA EN LAS PROVINCIAS DE ACOMAYO, ANTA, CALCA, CANAS, CANCHIS, CHUMBIVILCAS, ESPINAR, PARURO, QUISPICANCHI Y URUBAMBA DEL DEPARTAMENTO DEL CUSCO</v>
          </cell>
          <cell r="D321">
            <v>1995819.4900000002</v>
          </cell>
          <cell r="E321">
            <v>0.6421829478770452</v>
          </cell>
          <cell r="F321" t="str">
            <v>No</v>
          </cell>
          <cell r="G321" t="str">
            <v>Si</v>
          </cell>
          <cell r="H321" t="str">
            <v>En ejecucion</v>
          </cell>
          <cell r="I321">
            <v>1995819.4900000002</v>
          </cell>
          <cell r="J321">
            <v>0</v>
          </cell>
          <cell r="K321">
            <v>1</v>
          </cell>
        </row>
        <row r="322">
          <cell r="B322">
            <v>200473</v>
          </cell>
          <cell r="C322" t="str">
            <v>INSTALACION IRRIGACION  MARAMPAKI DISTRITO DE OCONGATE, PROVINCIA DE QUISPICANCHIS, DEPARTAMENTO DE CUSCO</v>
          </cell>
          <cell r="D322">
            <v>4317943.9399999995</v>
          </cell>
          <cell r="E322">
            <v>0.5966752626833558</v>
          </cell>
          <cell r="F322" t="str">
            <v>Si</v>
          </cell>
          <cell r="G322" t="str">
            <v>Si</v>
          </cell>
          <cell r="H322" t="str">
            <v>En ejecucion, Sera necesario mayor pto para la conclusion del PIP</v>
          </cell>
          <cell r="I322">
            <v>4317943.9399999995</v>
          </cell>
          <cell r="J322">
            <v>0</v>
          </cell>
          <cell r="K322">
            <v>0</v>
          </cell>
        </row>
        <row r="323">
          <cell r="B323">
            <v>82943</v>
          </cell>
          <cell r="C323" t="str">
            <v>IRRIGACION UPIS</v>
          </cell>
          <cell r="D323">
            <v>4672354.1</v>
          </cell>
          <cell r="E323">
            <v>0.5816844286572683</v>
          </cell>
          <cell r="F323" t="str">
            <v>Si</v>
          </cell>
          <cell r="G323" t="str">
            <v>Si</v>
          </cell>
          <cell r="H323" t="str">
            <v>En ejecucion,Sera necesario mayor pto para la conclusion del PIP</v>
          </cell>
          <cell r="I323">
            <v>4672354.1</v>
          </cell>
          <cell r="J323">
            <v>0</v>
          </cell>
          <cell r="K323">
            <v>0</v>
          </cell>
        </row>
        <row r="324">
          <cell r="B324">
            <v>53357</v>
          </cell>
          <cell r="C324" t="str">
            <v>DESARROLLO GANADERO DE LAS CUENCAS LECHERAS DEL ALTO APURIMAC, ALTO VILCANOTA Y VALLE SAGRADO DE LA REGION CUSCO</v>
          </cell>
          <cell r="D324">
            <v>2578846.5999999996</v>
          </cell>
          <cell r="E324">
            <v>0.5736091077737759</v>
          </cell>
          <cell r="F324" t="str">
            <v>No</v>
          </cell>
          <cell r="G324" t="str">
            <v>Si</v>
          </cell>
          <cell r="H324" t="str">
            <v>En ejecucion</v>
          </cell>
          <cell r="I324">
            <v>2578846.5999999996</v>
          </cell>
          <cell r="J324">
            <v>0</v>
          </cell>
          <cell r="K324">
            <v>1</v>
          </cell>
        </row>
        <row r="325">
          <cell r="B325">
            <v>0</v>
          </cell>
          <cell r="C325">
            <v>0</v>
          </cell>
          <cell r="D325">
            <v>0</v>
          </cell>
          <cell r="E325">
            <v>0</v>
          </cell>
          <cell r="F325">
            <v>0</v>
          </cell>
          <cell r="G325">
            <v>0</v>
          </cell>
          <cell r="H325">
            <v>0</v>
          </cell>
          <cell r="I325">
            <v>0</v>
          </cell>
          <cell r="J325">
            <v>0</v>
          </cell>
          <cell r="K325">
            <v>0</v>
          </cell>
        </row>
        <row r="326">
          <cell r="B326">
            <v>130910</v>
          </cell>
          <cell r="C326" t="str">
            <v>AMPLIACION DEL SISTEMA DE DISTRIBUCION ELÉCTRICA EN EL CENTRO POBLADO SANTO DOMINGO DE GUZMAN DISTRITO DE LABERINTO PROVINCIA DE TAMBOPATA DEPARTAMENTO DE MADRE DE DIOS</v>
          </cell>
          <cell r="D326">
            <v>148936.57999999996</v>
          </cell>
          <cell r="E326">
            <v>0.7599441131131146</v>
          </cell>
          <cell r="F326" t="str">
            <v>No</v>
          </cell>
          <cell r="G326" t="str">
            <v>Si</v>
          </cell>
          <cell r="H326" t="str">
            <v>La nueva UE es la M.D. Laberinto</v>
          </cell>
          <cell r="I326">
            <v>148936.57999999996</v>
          </cell>
          <cell r="J326">
            <v>0</v>
          </cell>
          <cell r="K326">
            <v>1</v>
          </cell>
        </row>
        <row r="327">
          <cell r="B327">
            <v>225273</v>
          </cell>
          <cell r="C327" t="str">
            <v>MEJORAMIENTO VIAL DE LA AVENIDA MADRE DE DIOS DE LA LOCALIDAD DE BOCA COLORADO , DISTRITO DE MADRE DE DIOS - MANU - MADRE DE DIOS</v>
          </cell>
          <cell r="D327">
            <v>876747.9799999995</v>
          </cell>
          <cell r="E327">
            <v>0.8401133011822858</v>
          </cell>
          <cell r="F327" t="str">
            <v>No</v>
          </cell>
          <cell r="G327" t="str">
            <v>Si</v>
          </cell>
          <cell r="H327" t="str">
            <v>PIP culminado por la UE M.D. Madre de Dios.</v>
          </cell>
          <cell r="I327">
            <v>876747.9799999995</v>
          </cell>
          <cell r="J327">
            <v>0</v>
          </cell>
          <cell r="K327">
            <v>0</v>
          </cell>
        </row>
        <row r="328">
          <cell r="B328">
            <v>167800</v>
          </cell>
          <cell r="C328" t="str">
            <v>REHABILITACION DEL CAMINO VECINAL NUEVO PACARAN, DISTRITO DE TAHUAMANU , PROVINCIA DE TAHUAMANU - MADRE DE DIOS</v>
          </cell>
          <cell r="D328">
            <v>325239.30000000005</v>
          </cell>
          <cell r="E328">
            <v>0.8317092025625542</v>
          </cell>
          <cell r="F328" t="str">
            <v>No</v>
          </cell>
          <cell r="G328" t="str">
            <v>Si</v>
          </cell>
          <cell r="H328" t="str">
            <v>PIP culminado. Pendiente recursos de continuidad para la liquidación.</v>
          </cell>
          <cell r="I328">
            <v>325239.30000000005</v>
          </cell>
          <cell r="J328">
            <v>0</v>
          </cell>
          <cell r="K328">
            <v>0</v>
          </cell>
        </row>
        <row r="329">
          <cell r="B329">
            <v>143607</v>
          </cell>
          <cell r="C329" t="str">
            <v>MEJORAMIENTO VIAL DEL JIRON PUNO EN LA CIUDAD DE PUERTO MALDONADO-REGION MADRE DE DIOS</v>
          </cell>
          <cell r="D329">
            <v>1246709.92</v>
          </cell>
          <cell r="E329">
            <v>0.8120375663582432</v>
          </cell>
          <cell r="F329" t="str">
            <v>No</v>
          </cell>
          <cell r="G329" t="str">
            <v>Si</v>
          </cell>
          <cell r="H329" t="str">
            <v>PIP culminado y esta a la espera del recurso de continuidad para culminar la liquidación.</v>
          </cell>
          <cell r="I329">
            <v>1246709.92</v>
          </cell>
          <cell r="J329">
            <v>0</v>
          </cell>
          <cell r="K329">
            <v>0</v>
          </cell>
        </row>
        <row r="330">
          <cell r="B330">
            <v>170127</v>
          </cell>
          <cell r="C330" t="str">
            <v>CONSTRUCCION DEL CAMINO VECINAL EN LA COMUNIDAD DE FITZCARRALD DESVIO KM 25 MARGEN IZQUIERDA - CARRETERA INTEROCEANICA PUERTO MALDONADO - CUSCO , PROVINCIA DE TAMBOPATA - MADRE DE DIOS</v>
          </cell>
          <cell r="D330">
            <v>1043271.5700000003</v>
          </cell>
          <cell r="E330">
            <v>0.788466989528271</v>
          </cell>
          <cell r="F330" t="str">
            <v>Si</v>
          </cell>
          <cell r="G330" t="str">
            <v>Si</v>
          </cell>
          <cell r="H330" t="str">
            <v>PIP en ejecución. Sin presupuesto en el PIM 2016 y esta a la espera del recursos de continuidad.</v>
          </cell>
          <cell r="I330">
            <v>1043271.5700000003</v>
          </cell>
          <cell r="J330">
            <v>0</v>
          </cell>
          <cell r="K330">
            <v>1</v>
          </cell>
        </row>
        <row r="331">
          <cell r="B331">
            <v>200919</v>
          </cell>
          <cell r="C331" t="str">
            <v>CONSTRUCCION DEL CAMINO VECINAL SANTO DOMINGO - COMUNIDAD QUISPICANCHINO, EN EL DISTRITO DE LABERINTO, PROVINCIA TAMBOPATA - MADRE DE DIOS</v>
          </cell>
          <cell r="D331">
            <v>948373.5200000005</v>
          </cell>
          <cell r="E331">
            <v>0.7747663464527651</v>
          </cell>
          <cell r="F331" t="str">
            <v>No</v>
          </cell>
          <cell r="G331" t="str">
            <v>Si</v>
          </cell>
          <cell r="H331" t="str">
            <v>PIP culminado. Pendiente recursos de continuidad para la liquidación y otros pagos pendientes.</v>
          </cell>
          <cell r="I331">
            <v>948373.5200000005</v>
          </cell>
          <cell r="J331">
            <v>0</v>
          </cell>
          <cell r="K331">
            <v>0</v>
          </cell>
        </row>
        <row r="332">
          <cell r="B332">
            <v>254841</v>
          </cell>
          <cell r="C332" t="str">
            <v>MEJORAMIENTO VIAL DE LA ZONA NORESTE DEL AA.HH. 2 DE MAYO DE LA CIUDAD DE PUERTO MALDONADO , PROVINCIA DE TAMBOPATA - MADRE DE DIOS</v>
          </cell>
          <cell r="D332">
            <v>741670.1199999996</v>
          </cell>
          <cell r="E332">
            <v>0.7491869136955074</v>
          </cell>
          <cell r="F332" t="str">
            <v>No</v>
          </cell>
          <cell r="G332" t="str">
            <v>Si</v>
          </cell>
          <cell r="H332" t="str">
            <v>PIP en ejecución. Sin presupuesto en el PIM 2016 y esta a la espera del recursos de continuidad.</v>
          </cell>
          <cell r="I332">
            <v>741670.1199999996</v>
          </cell>
          <cell r="J332">
            <v>0</v>
          </cell>
          <cell r="K332">
            <v>1</v>
          </cell>
        </row>
        <row r="333">
          <cell r="B333">
            <v>329666</v>
          </cell>
          <cell r="C333" t="str">
            <v>INSTALACION DEL SERVICIO EDUCATIVO ESPECIALIZADO EN LAS I.E.B.R. EN LA REGION MADRE DE DIOS</v>
          </cell>
          <cell r="D333">
            <v>485756.56000000006</v>
          </cell>
          <cell r="E333">
            <v>0.8793388229391002</v>
          </cell>
          <cell r="F333" t="str">
            <v>Si</v>
          </cell>
          <cell r="G333" t="str">
            <v>Si</v>
          </cell>
          <cell r="H333" t="str">
            <v>PIP en ejecución. Sin presupuesto en el PIM 2016 y esta a la espera del recursos de continuidad.</v>
          </cell>
          <cell r="I333">
            <v>485756.56000000006</v>
          </cell>
          <cell r="J333">
            <v>0</v>
          </cell>
          <cell r="K333">
            <v>1</v>
          </cell>
        </row>
        <row r="334">
          <cell r="B334">
            <v>153197</v>
          </cell>
          <cell r="C334" t="str">
            <v>MEJORA DEL SERVICIO  DE ATENCIÓN A LAS PERSONAS CON DISCAPACIDAD EN LA SUB GERENCIA DE PROGRAMAS SOCIALES DEL GOBIERNO REGIONAL DE MADRE DE DIOS - EN LA PROVINCIA DE TAMBOPATA</v>
          </cell>
          <cell r="D334">
            <v>461136.8800000001</v>
          </cell>
          <cell r="E334">
            <v>0.785053180167267</v>
          </cell>
          <cell r="F334" t="str">
            <v>No</v>
          </cell>
          <cell r="G334" t="str">
            <v>Si</v>
          </cell>
          <cell r="H334" t="str">
            <v>PIP paralizado y esta a la espera de recurso de continuidad y de mayor presupuesto.</v>
          </cell>
          <cell r="I334">
            <v>461136.8800000001</v>
          </cell>
          <cell r="J334">
            <v>0</v>
          </cell>
          <cell r="K334">
            <v>1</v>
          </cell>
        </row>
        <row r="335">
          <cell r="B335">
            <v>243622</v>
          </cell>
          <cell r="C335" t="str">
            <v>MEJORAMIENTO, AMPLIACION SERVICIO EDUCATIVO EN LA I.E.I N 384 SAN PEDRO SAN PEDRO, DISTRITO Y PROVINCIA DE TAHUAMANU  DEPARTAMENTO DE MADRE DE DIOS.</v>
          </cell>
          <cell r="D335">
            <v>190840.92999999993</v>
          </cell>
          <cell r="E335">
            <v>0.7767482362213951</v>
          </cell>
          <cell r="F335" t="str">
            <v>No</v>
          </cell>
          <cell r="G335" t="str">
            <v>Si</v>
          </cell>
          <cell r="H335" t="str">
            <v>Contrato resuelto el 2015 y el 2016 se retomara por A.D. A la espera de recurso de continuidad.</v>
          </cell>
          <cell r="I335">
            <v>190840.92999999993</v>
          </cell>
          <cell r="J335">
            <v>0</v>
          </cell>
          <cell r="K335">
            <v>1</v>
          </cell>
        </row>
        <row r="336">
          <cell r="B336">
            <v>146732</v>
          </cell>
          <cell r="C336" t="str">
            <v>MEJORAMIENTO DE LOS NIVELES DE PRODUCTIVIDAD HORTOFRUTICOLA MEDIANTE LA APLICACIÓN DE RIEGO POR GOTEO EN EL SECTOR ALTA PASTORA, DEL DISTRITO Y PROVINCIA DE TAMBOPATA, REGION MADRE DE DIOS</v>
          </cell>
          <cell r="D336">
            <v>727641.7399999998</v>
          </cell>
          <cell r="E336">
            <v>0.5344305657009318</v>
          </cell>
          <cell r="F336" t="str">
            <v>No</v>
          </cell>
          <cell r="G336" t="str">
            <v>Si</v>
          </cell>
          <cell r="H336" t="str">
            <v>PIP paralizado. Cuenta con PIM 2016 y esta a la espera de recurso de continuidad.</v>
          </cell>
          <cell r="I336">
            <v>727641.7399999998</v>
          </cell>
          <cell r="J336">
            <v>0</v>
          </cell>
          <cell r="K336">
            <v>1</v>
          </cell>
        </row>
        <row r="337">
          <cell r="B337">
            <v>243098</v>
          </cell>
          <cell r="C337" t="str">
            <v>CONSTRUCCION Y MEJORAMIENTO DEL CAMINO VECINAL BELLO HORIZONTE - BAJO LOBOYOC DISTRITO DE LAS PIEDRAS, PROVINCIA DE TAMBOPATA - REGION MADRE DE DIOS</v>
          </cell>
          <cell r="D337">
            <v>2602983.26</v>
          </cell>
          <cell r="E337">
            <v>0.6652108419342954</v>
          </cell>
          <cell r="F337" t="str">
            <v>No</v>
          </cell>
          <cell r="G337" t="str">
            <v>Si</v>
          </cell>
          <cell r="H337" t="str">
            <v>PIP paralizado. A la espera del recurso de continuidad para culminar la ejecución y liquidación.</v>
          </cell>
          <cell r="I337">
            <v>2602983.26</v>
          </cell>
          <cell r="J337">
            <v>0</v>
          </cell>
          <cell r="K337">
            <v>1</v>
          </cell>
        </row>
        <row r="338">
          <cell r="B338">
            <v>191780</v>
          </cell>
          <cell r="C338" t="str">
            <v>MEJORAMIENTO DE LAS CAPACIDADES REGIONALES PARA FORTALECER  LA GESTION TERRITORIAL  EN EL DEPARTAMENTO DE MADRE DE DIOS</v>
          </cell>
          <cell r="D338">
            <v>1732376.7200000007</v>
          </cell>
          <cell r="E338">
            <v>0.6474470907786695</v>
          </cell>
          <cell r="F338" t="str">
            <v>No</v>
          </cell>
          <cell r="G338" t="str">
            <v>Si</v>
          </cell>
          <cell r="H338" t="str">
            <v>Se ejecuta con normalidad, tienen asignado presupuesto en el PIM 2016 pero estan la espera del recurso de continuidad.</v>
          </cell>
          <cell r="I338">
            <v>1729765.460000001</v>
          </cell>
          <cell r="J338">
            <v>0</v>
          </cell>
          <cell r="K338">
            <v>0</v>
          </cell>
        </row>
        <row r="339">
          <cell r="B339">
            <v>136286</v>
          </cell>
          <cell r="C339" t="str">
            <v>MEJORAMIENTO DE LA I.E.B.R. JUAN QUIROZ CHECA EN EL DISTRITO DE TAHUAMANU, PROV. DE TAHUAMANU-REGION MADRE DE DIOS</v>
          </cell>
          <cell r="D339">
            <v>537545.96</v>
          </cell>
          <cell r="E339">
            <v>0.5466801745267881</v>
          </cell>
          <cell r="F339" t="str">
            <v>No</v>
          </cell>
          <cell r="G339" t="str">
            <v>Si</v>
          </cell>
          <cell r="H339" t="str">
            <v>PIP paralizado y resuelto el contrato. Probablemente se ira a arbitraje y se continuara la ejecución por A.D. Pendiente recurso de continuidad.</v>
          </cell>
          <cell r="I339">
            <v>537545.96</v>
          </cell>
          <cell r="J339">
            <v>0</v>
          </cell>
          <cell r="K339">
            <v>0</v>
          </cell>
        </row>
        <row r="340">
          <cell r="B340">
            <v>0</v>
          </cell>
          <cell r="C340">
            <v>0</v>
          </cell>
          <cell r="D340">
            <v>0</v>
          </cell>
          <cell r="E340">
            <v>0</v>
          </cell>
          <cell r="F340">
            <v>0</v>
          </cell>
          <cell r="G340">
            <v>0</v>
          </cell>
          <cell r="H340">
            <v>0</v>
          </cell>
          <cell r="I340">
            <v>0</v>
          </cell>
          <cell r="J340">
            <v>0</v>
          </cell>
          <cell r="K340">
            <v>0</v>
          </cell>
        </row>
        <row r="341">
          <cell r="B341">
            <v>222886</v>
          </cell>
          <cell r="C341" t="str">
            <v>MEJORAMIENTO Y AMPLIACION DEL SERVICIO DE AGUA PARA EL SISTEMA DE RIEGO CANAL N, EN LOS SECTORES DE CORANI, AQUESAYA, INCALARKA, CHALLAPATA Y MELGAR, DE LOS DISTRITOS DE CUPI Y UMACHIRI, PROVINCIA DE MELGAR, REGION PUNO</v>
          </cell>
          <cell r="D341">
            <v>3786511.8699999973</v>
          </cell>
          <cell r="E341">
            <v>0.8825619656635619</v>
          </cell>
          <cell r="F341" t="str">
            <v>NO</v>
          </cell>
          <cell r="G341" t="str">
            <v>SI</v>
          </cell>
          <cell r="H341" t="str">
            <v>En ejecución por el MINAG - BINACIONAL LAGO TITICACA
</v>
          </cell>
          <cell r="I341">
            <v>3786511.8699999973</v>
          </cell>
          <cell r="J341">
            <v>0</v>
          </cell>
          <cell r="K341">
            <v>1</v>
          </cell>
        </row>
        <row r="342">
          <cell r="B342">
            <v>181218</v>
          </cell>
          <cell r="C342" t="str">
            <v>MEJORAMIENTO DE CAPACIDADES TECNICO PRODUCTIVO DE LOS PRODUCTORES DE GANADO VACUNO LECHERO EN LA REGIÓN PUNO</v>
          </cell>
          <cell r="D342">
            <v>3218557.8200000003</v>
          </cell>
          <cell r="E342">
            <v>0.8565314489679235</v>
          </cell>
          <cell r="F342" t="str">
            <v>NO</v>
          </cell>
          <cell r="G342" t="str">
            <v>NO</v>
          </cell>
          <cell r="H342" t="str">
            <v>Ejecutado desde el año 2011 al 2015, se viene concluyendo su ejecución</v>
          </cell>
          <cell r="I342">
            <v>3218557.8200000003</v>
          </cell>
          <cell r="J342">
            <v>0</v>
          </cell>
          <cell r="K342">
            <v>0</v>
          </cell>
        </row>
        <row r="343">
          <cell r="B343">
            <v>208134</v>
          </cell>
          <cell r="C343" t="str">
            <v>MEJORAMIENTO DE LA PRODUCTIVIDAD DE LECHE, CARNE Y LANA EN EL GANADO OVINO DE LA ZONA NORTE DE LA REGIÓN PUNO</v>
          </cell>
          <cell r="D343">
            <v>686368.370000001</v>
          </cell>
          <cell r="E343">
            <v>0.7642372691028865</v>
          </cell>
          <cell r="F343" t="str">
            <v>NO</v>
          </cell>
          <cell r="G343" t="str">
            <v>SI</v>
          </cell>
          <cell r="H343" t="str">
            <v>Ejecutado por etapas por la UE: PRADERA, se tiene programado en el PIM 2016</v>
          </cell>
          <cell r="I343">
            <v>686368.370000001</v>
          </cell>
          <cell r="J343">
            <v>0</v>
          </cell>
          <cell r="K343">
            <v>1</v>
          </cell>
        </row>
        <row r="344">
          <cell r="B344">
            <v>138739</v>
          </cell>
          <cell r="C344" t="str">
            <v>FORTALECIMIENTO DE CAPACIDADES PRODUCTIVAS PARA MEJORAR LA COMPETITIVIDAD DE LA CRIANZA DE ALPACAS (PRIMER ESLABON DE LA CADENA PRODUCTIVA) EN LA REGION PUNO</v>
          </cell>
          <cell r="D344">
            <v>2861811.469999999</v>
          </cell>
          <cell r="E344">
            <v>0.7614081094695826</v>
          </cell>
          <cell r="F344" t="str">
            <v>NO</v>
          </cell>
          <cell r="G344" t="str">
            <v>NO</v>
          </cell>
          <cell r="H344" t="str">
            <v>Ejecutado desde el año 2011 al 2015, se viene concluyendo su ejecución</v>
          </cell>
          <cell r="I344">
            <v>2861811.469999999</v>
          </cell>
          <cell r="J344">
            <v>0</v>
          </cell>
          <cell r="K344">
            <v>0</v>
          </cell>
        </row>
        <row r="345">
          <cell r="B345">
            <v>227718</v>
          </cell>
          <cell r="C345" t="str">
            <v>MEJORAMIENTO DE LOS SERVICIOS EDUCATIVOS DE LA I.E.I. N° 625 CCORPA ACCOPATA DE LA C.C. DE CCORPA ACCOPATA, DISTRITO ASILLO - AZANGARO - PUNO</v>
          </cell>
          <cell r="D345">
            <v>115936.69999999995</v>
          </cell>
          <cell r="E345">
            <v>0.8962417409645812</v>
          </cell>
          <cell r="F345" t="str">
            <v>NO</v>
          </cell>
          <cell r="G345" t="str">
            <v>SI</v>
          </cell>
          <cell r="H345" t="str">
            <v>En ejecución, se encuentra pendiente concluir su ejecución en el 2016 (se solicitará continuidad de inversiones)</v>
          </cell>
          <cell r="I345">
            <v>115936.69999999995</v>
          </cell>
          <cell r="J345">
            <v>0</v>
          </cell>
          <cell r="K345">
            <v>1</v>
          </cell>
        </row>
        <row r="346">
          <cell r="B346">
            <v>233309</v>
          </cell>
          <cell r="C346" t="str">
            <v>MEJORAMIENTO DE LOS SERVICIOS EDUCATIVOS EN LA I.E.S. AGROPECUARIO PACAYSUIZO DEL CENTRO POBLADO DE PACAYSUIZO,  DISTRITO DE ALTO INAMBARI - SANDIA -  PUNO</v>
          </cell>
          <cell r="D346">
            <v>304061.2799999998</v>
          </cell>
          <cell r="E346">
            <v>0.8837264031145193</v>
          </cell>
          <cell r="F346" t="str">
            <v>NO</v>
          </cell>
          <cell r="G346" t="str">
            <v>NO</v>
          </cell>
          <cell r="H346" t="str">
            <v>Se ejecutó entre el año 2014 y 2015, se viene concluyendo su ejecución</v>
          </cell>
          <cell r="I346">
            <v>304061.2799999998</v>
          </cell>
          <cell r="J346">
            <v>0</v>
          </cell>
          <cell r="K346">
            <v>0</v>
          </cell>
        </row>
        <row r="347">
          <cell r="B347">
            <v>243284</v>
          </cell>
          <cell r="C347" t="str">
            <v>MEJORAMIENTO DE LA DEFENSA RIBEREÑA MARGEN IZQUIERDO DEL RIO ILAVE DEL C.C. CCACCATA DISTRITO DE ILAVE - EL COLLAO - PUNO</v>
          </cell>
          <cell r="D347">
            <v>148142.45000000007</v>
          </cell>
          <cell r="E347">
            <v>0.8574784955211621</v>
          </cell>
          <cell r="F347" t="str">
            <v>NO</v>
          </cell>
          <cell r="G347" t="str">
            <v>NO</v>
          </cell>
          <cell r="H347" t="str">
            <v>En ejecución hasta el 2015, se encuentra pendiente concluir su ejecución, presenta problemas de arbitraje desde el año 2014 (por adquisición de mallas para gaviones)</v>
          </cell>
          <cell r="I347">
            <v>148142.45000000007</v>
          </cell>
          <cell r="J347">
            <v>0</v>
          </cell>
          <cell r="K347">
            <v>0</v>
          </cell>
        </row>
        <row r="348">
          <cell r="B348">
            <v>226038</v>
          </cell>
          <cell r="C348" t="str">
            <v>MEJORAMIENTO DE LOS SERVICIOS EDUCATIVOS EN LA I.E.I. QUIRIQUIRI DE LA  COMUNIDAD QUIRIQUIRI, DISTRITO MOHO - MOHO - PUNO</v>
          </cell>
          <cell r="D348">
            <v>160381.17000000004</v>
          </cell>
          <cell r="E348">
            <v>0.8387396271590449</v>
          </cell>
          <cell r="F348" t="str">
            <v>NO</v>
          </cell>
          <cell r="G348" t="str">
            <v>SI</v>
          </cell>
          <cell r="H348" t="str">
            <v>En ejecución, se encuentra pendiente concluir su ejecución en el 2016 (se solicitará continuidad de inversiones)</v>
          </cell>
          <cell r="I348">
            <v>160381.17000000004</v>
          </cell>
          <cell r="J348">
            <v>0</v>
          </cell>
          <cell r="K348">
            <v>1</v>
          </cell>
        </row>
        <row r="349">
          <cell r="B349">
            <v>226418</v>
          </cell>
          <cell r="C349" t="str">
            <v>MEJORAMIENTO DE LOS SERVICIOS EDUCATIVOS EN LA I.E.I. LLAQUEPA PILA DEL C.P. LLAQUEPA, DISTRITO POMATA - CHUCUITO - PUNO</v>
          </cell>
          <cell r="D349">
            <v>103615.07</v>
          </cell>
          <cell r="E349">
            <v>0.8314356907706715</v>
          </cell>
          <cell r="F349" t="str">
            <v>NO</v>
          </cell>
          <cell r="G349" t="str">
            <v>SI</v>
          </cell>
          <cell r="H349" t="str">
            <v>En ejecución, se encuentra pendiente concluir su ejecución en el 2016 (se solicitará continuidad de inversiones)</v>
          </cell>
          <cell r="I349">
            <v>103615.07</v>
          </cell>
          <cell r="J349">
            <v>0</v>
          </cell>
          <cell r="K349">
            <v>1</v>
          </cell>
        </row>
        <row r="350">
          <cell r="B350">
            <v>226047</v>
          </cell>
          <cell r="C350" t="str">
            <v>MEJORAMIENTO DE LOS SERVICIOS EDUCATIVOS DE LA IEI QUELLAHUYO POMAOCA DEL C.P. QUELLAHUYO POMAOCA, DISTRITO MOHO - MOHO - PUNO</v>
          </cell>
          <cell r="D350">
            <v>172239.01</v>
          </cell>
          <cell r="E350">
            <v>0.8141223633989548</v>
          </cell>
          <cell r="F350" t="str">
            <v>NO</v>
          </cell>
          <cell r="G350" t="str">
            <v>SI</v>
          </cell>
          <cell r="H350" t="str">
            <v>En ejecución, se encuentra pendiente concluir su ejecución en el 2016 (se solicitará continuidad de inversiones)</v>
          </cell>
          <cell r="I350">
            <v>609159.4100000001</v>
          </cell>
          <cell r="J350">
            <v>0</v>
          </cell>
          <cell r="K350">
            <v>1</v>
          </cell>
        </row>
        <row r="351">
          <cell r="B351">
            <v>149807</v>
          </cell>
          <cell r="C351" t="str">
            <v>FORTALECIMIENTO DE CAPACIDADES PARA EL SANEAMIENTO Y DELIMITACION TERRITORIAL DE LAS PROVINCIAS DE CARABAYA, CHUCUITO, HUANCANE, LAMPA, MELGAR, PUNO, SAN ROMAN Y SANDIA DE LA REGION PUNO</v>
          </cell>
          <cell r="D351">
            <v>609159.4100000001</v>
          </cell>
          <cell r="E351">
            <v>0.8092686609564311</v>
          </cell>
          <cell r="F351" t="str">
            <v>NO</v>
          </cell>
          <cell r="G351" t="str">
            <v>SI</v>
          </cell>
          <cell r="H351" t="str">
            <v>En ejecución por etapas desde el año 2010 al 2015, requiere asignación presupuestal el 2016 </v>
          </cell>
          <cell r="I351">
            <v>609159.4100000001</v>
          </cell>
          <cell r="J351">
            <v>0</v>
          </cell>
          <cell r="K351">
            <v>1</v>
          </cell>
        </row>
        <row r="352">
          <cell r="B352">
            <v>225459</v>
          </cell>
          <cell r="C352" t="str">
            <v>MEJORAMIENTO DE LOS SERVICIOS EDUCATIVOS DE LA I.E.I. N 638 DE CHUCARIPO, DEL DISTRITO DE SAMAN -  AZANGARO - PUNO</v>
          </cell>
          <cell r="D352">
            <v>147119.54000000004</v>
          </cell>
          <cell r="E352">
            <v>0.7996758693144029</v>
          </cell>
          <cell r="F352" t="str">
            <v>NO</v>
          </cell>
          <cell r="G352" t="str">
            <v>SI</v>
          </cell>
          <cell r="H352" t="str">
            <v>En ejecución, se encuentra pendiente concluir su ejecución en el 2016 (se solicitará continuidad de inversiones)</v>
          </cell>
          <cell r="I352">
            <v>147119.54000000004</v>
          </cell>
          <cell r="J352">
            <v>0</v>
          </cell>
          <cell r="K352">
            <v>1</v>
          </cell>
        </row>
        <row r="353">
          <cell r="B353">
            <v>300055</v>
          </cell>
          <cell r="C353" t="str">
            <v>MEJORAMIENTO DEL SERVICIO PUBLICO EN LAS MUNICIPALIDADES DE LOS CENTROS POBLADOS EN LA REGION PUNO</v>
          </cell>
          <cell r="D353">
            <v>828368.4699999997</v>
          </cell>
          <cell r="E353">
            <v>0.7974687421238498</v>
          </cell>
          <cell r="F353" t="str">
            <v>NO</v>
          </cell>
          <cell r="G353" t="str">
            <v>NO</v>
          </cell>
          <cell r="H353">
            <v>0</v>
          </cell>
          <cell r="I353">
            <v>828368.4699999997</v>
          </cell>
          <cell r="J353">
            <v>0</v>
          </cell>
          <cell r="K353">
            <v>0</v>
          </cell>
        </row>
        <row r="354">
          <cell r="B354">
            <v>235074</v>
          </cell>
          <cell r="C354" t="str">
            <v>MEJORAMIENTO DE LOS SERVICIOS EDUCATIVOS DE LA I.E.I. DE ANCOCALA, DISTRITO DE CUYOCUYO - SANDIA - PUNO</v>
          </cell>
          <cell r="D354">
            <v>257780.79000000015</v>
          </cell>
          <cell r="E354">
            <v>0.758900715211008</v>
          </cell>
          <cell r="F354" t="str">
            <v>NO</v>
          </cell>
          <cell r="G354" t="str">
            <v>SI</v>
          </cell>
          <cell r="H354" t="str">
            <v>En ejecución, se encuentra pendiente concluir su ejecución en el 2016 (se solicitará continuidad de inversiones)</v>
          </cell>
          <cell r="I354">
            <v>257780.79000000015</v>
          </cell>
          <cell r="J354">
            <v>0</v>
          </cell>
          <cell r="K354">
            <v>1</v>
          </cell>
        </row>
        <row r="355">
          <cell r="B355">
            <v>272770</v>
          </cell>
          <cell r="C355" t="str">
            <v>MEJORAMIENTO DEL SERVICIO EDUCATIVO DEL NIVEL INICIAL ESCOLARIZADO CICLO II EN LA INSTITUCION EDUCATIVA INICIAL NRO. 91, DISTRITO DE CUPI, PROVINCIA DE MELGAR - PUNO.</v>
          </cell>
          <cell r="D355">
            <v>183300.15000000002</v>
          </cell>
          <cell r="E355">
            <v>0.7415221120037498</v>
          </cell>
          <cell r="F355" t="str">
            <v>NO</v>
          </cell>
          <cell r="G355" t="str">
            <v>SI</v>
          </cell>
          <cell r="H355" t="str">
            <v>En ejecución, se encuentra pendiente concluir su ejecución en el 2016 (se solicitará continuidad de inversiones)</v>
          </cell>
          <cell r="I355">
            <v>183300.15000000002</v>
          </cell>
          <cell r="J355">
            <v>0</v>
          </cell>
          <cell r="K355">
            <v>1</v>
          </cell>
        </row>
        <row r="356">
          <cell r="B356">
            <v>221955</v>
          </cell>
          <cell r="C356" t="str">
            <v>MEJORAMIENTO DE SERVICIOS EDUCATIVOS EN LA I.E.I. JALLUYO - COMPUYO - HUILACOLLO, DISTRITO PILCUYO - EL COLLAO - PUNO</v>
          </cell>
          <cell r="D356">
            <v>180223.71999999997</v>
          </cell>
          <cell r="E356">
            <v>0.7354984927159532</v>
          </cell>
          <cell r="F356" t="str">
            <v>NO</v>
          </cell>
          <cell r="G356" t="str">
            <v>SI</v>
          </cell>
          <cell r="H356" t="str">
            <v>En ejecución, se encuentra pendiente concluir su ejecución en el 2016 (se solicitará continuidad de inversiones)</v>
          </cell>
          <cell r="I356">
            <v>180223.71999999997</v>
          </cell>
          <cell r="J356">
            <v>0</v>
          </cell>
          <cell r="K356">
            <v>1</v>
          </cell>
        </row>
        <row r="357">
          <cell r="B357">
            <v>186799</v>
          </cell>
          <cell r="C357" t="str">
            <v>MEJORAMIENTO DE LA DEFENSA RIBEREÑA EN LAS MÁRGENES DERECHA E IZQUIERDA DEL RÍO RAMIS EN LOS TRAMOS DE SACASCO, COLLANA, CHACAMARCA, PATASCACHI, YANAOCO, TUNI GRANDE, RAMIS Y BALSAPATA DE LAS PROVINCIAS DE HUANCANÉ Y AZANGARO - REGIÓN PUNO</v>
          </cell>
          <cell r="D357">
            <v>2424477.66</v>
          </cell>
          <cell r="E357">
            <v>0.7198676274356984</v>
          </cell>
          <cell r="F357" t="str">
            <v>NO</v>
          </cell>
          <cell r="G357" t="str">
            <v>SI</v>
          </cell>
          <cell r="H357" t="str">
            <v>En ejecución por etapas (2015), se encuentra pendiente concluir el tramo II (en el 2015 se llegó a un avance aprox. de 35%), no cuenta con asiganción presup. en el 2016</v>
          </cell>
          <cell r="I357">
            <v>2498823.29</v>
          </cell>
          <cell r="J357">
            <v>0</v>
          </cell>
          <cell r="K357">
            <v>1</v>
          </cell>
        </row>
        <row r="358">
          <cell r="B358">
            <v>276208</v>
          </cell>
          <cell r="C358" t="str">
            <v>MEJORAMIENTO DE LAS CAPACIDADES CULTURALES Y ARTISTICAS EN LA REGION PUNO</v>
          </cell>
          <cell r="D358">
            <v>374617.92000000004</v>
          </cell>
          <cell r="E358">
            <v>0.7100074438441686</v>
          </cell>
          <cell r="F358" t="str">
            <v>NO</v>
          </cell>
          <cell r="G358" t="str">
            <v>SI</v>
          </cell>
          <cell r="H358" t="str">
            <v>El proyecto fue observado por sus componentes, no se encuentra priorizado el 2016</v>
          </cell>
          <cell r="I358">
            <v>374617.92000000004</v>
          </cell>
          <cell r="J358">
            <v>0</v>
          </cell>
          <cell r="K358">
            <v>0</v>
          </cell>
        </row>
        <row r="359">
          <cell r="B359">
            <v>176028</v>
          </cell>
          <cell r="C359" t="str">
            <v>CONSTRUCCIÓN DEL SISTEMA DE RIEGO TECNIFICADO PUCARA</v>
          </cell>
          <cell r="D359">
            <v>4858885.959999999</v>
          </cell>
          <cell r="E359">
            <v>0.6802223053518954</v>
          </cell>
          <cell r="F359" t="str">
            <v>NO</v>
          </cell>
          <cell r="G359" t="str">
            <v>SI</v>
          </cell>
          <cell r="H359" t="str">
            <v>Se cuenta con ET, en el mes de febrero se asignará presupuesto por aprox. S/.4 mill.</v>
          </cell>
          <cell r="I359">
            <v>4858885.959999999</v>
          </cell>
          <cell r="J359">
            <v>0</v>
          </cell>
          <cell r="K359">
            <v>0</v>
          </cell>
        </row>
        <row r="360">
          <cell r="B360">
            <v>10312</v>
          </cell>
          <cell r="C360" t="str">
            <v>CONSTRUCCION Y MEJORAMIENTO DE LA CARRETERA DESVIO VILQUECHICO-COJATA-SINA-YANAHUAYA.</v>
          </cell>
          <cell r="D360">
            <v>16770030.909999996</v>
          </cell>
          <cell r="E360">
            <v>0.6829122385695375</v>
          </cell>
          <cell r="F360" t="str">
            <v>SI</v>
          </cell>
          <cell r="G360" t="str">
            <v>SI</v>
          </cell>
          <cell r="H360" t="str">
            <v>En ejecución, se encuentra programado en el PIM 2016</v>
          </cell>
          <cell r="I360">
            <v>28770030.909999996</v>
          </cell>
          <cell r="J360">
            <v>0</v>
          </cell>
          <cell r="K360">
            <v>1</v>
          </cell>
        </row>
        <row r="361">
          <cell r="B361">
            <v>222904</v>
          </cell>
          <cell r="C361" t="str">
            <v>MEJORAMIENTO DE LA CARRETERA (PU 116) HUANCANÉ - ACOCOLLO, DISTRITO DE HUANCANÉ, PROVINCIA DE HUANCANÉ - PUNO.</v>
          </cell>
          <cell r="D361">
            <v>8740436.95</v>
          </cell>
          <cell r="E361">
            <v>0.5399568079460878</v>
          </cell>
          <cell r="F361" t="str">
            <v>NO</v>
          </cell>
          <cell r="G361" t="str">
            <v>NO</v>
          </cell>
          <cell r="H361" t="str">
            <v>Se ejecutó en el año 2013 y 2014, físicamente se encuentra concluido a 100%. Registra un saldo debido a errores en el registro por etapas</v>
          </cell>
          <cell r="I361">
            <v>8740436.95</v>
          </cell>
          <cell r="J361">
            <v>0</v>
          </cell>
          <cell r="K361">
            <v>0</v>
          </cell>
        </row>
        <row r="362">
          <cell r="B362">
            <v>230178</v>
          </cell>
          <cell r="C362" t="str">
            <v>MEJORAMIENTO DE LOS SERVICIOS DE SEGURIDAD CIUDADANA RURAL EN LAS PROVINCIAS DE MAYOR INCIDENCIA DE INSEGURIDAD SOCIAL DE LA REGIÓN PUNO</v>
          </cell>
          <cell r="D362">
            <v>339360.23999999976</v>
          </cell>
          <cell r="E362">
            <v>0.6844814558687421</v>
          </cell>
          <cell r="F362" t="str">
            <v>NO</v>
          </cell>
          <cell r="G362" t="str">
            <v>NO</v>
          </cell>
          <cell r="H362">
            <v>0</v>
          </cell>
          <cell r="I362">
            <v>1639360.2399999998</v>
          </cell>
          <cell r="J362">
            <v>0</v>
          </cell>
          <cell r="K362">
            <v>0</v>
          </cell>
        </row>
        <row r="363">
          <cell r="B363">
            <v>227383</v>
          </cell>
          <cell r="C363" t="str">
            <v>MEJORAMIENTO DE LOS SERVICIOS DE EDUCACION INICIAL DE LA I.E.I. Nº 597 DEL CENTRO POBLADO DE PALCA, DISTRITO OLLACHEA - CARABAYA - PUNO</v>
          </cell>
          <cell r="D363">
            <v>360725.04999999993</v>
          </cell>
          <cell r="E363">
            <v>0.6603523647998044</v>
          </cell>
          <cell r="F363" t="str">
            <v>NO</v>
          </cell>
          <cell r="G363" t="str">
            <v>SI</v>
          </cell>
          <cell r="H363" t="str">
            <v>En ejecución, se encuentra pendiente concluir su ejecución en el 2016 (se solicitará continuidad de inversiones)</v>
          </cell>
          <cell r="I363">
            <v>363461.04999999993</v>
          </cell>
          <cell r="J363">
            <v>0</v>
          </cell>
          <cell r="K363">
            <v>1</v>
          </cell>
        </row>
        <row r="364">
          <cell r="B364">
            <v>0</v>
          </cell>
          <cell r="C364">
            <v>0</v>
          </cell>
          <cell r="D364">
            <v>0</v>
          </cell>
          <cell r="E364">
            <v>0</v>
          </cell>
          <cell r="F364">
            <v>0</v>
          </cell>
          <cell r="G364">
            <v>0</v>
          </cell>
          <cell r="H364">
            <v>0</v>
          </cell>
          <cell r="I364">
            <v>0</v>
          </cell>
          <cell r="J364">
            <v>0</v>
          </cell>
          <cell r="K364">
            <v>0</v>
          </cell>
        </row>
        <row r="365">
          <cell r="B365">
            <v>57564</v>
          </cell>
          <cell r="C365" t="str">
            <v>AMPLIACIÓN DEL SERVICIO DE ENERGIA ELECTRICA MEDIANTE SISTEMA CONVENCIONAL EN LOS SECTORES RURALES AGRICOLAS DEL CENTRO POBLADO DE LOS ANGELES, DEL DISTRITO DE MOQUEGUA, PROVINCIA DE MARISCAL NIETO, REGIÓN MOQUEGUA</v>
          </cell>
          <cell r="D365">
            <v>347159.8799999999</v>
          </cell>
          <cell r="E365">
            <v>0.869916800793935</v>
          </cell>
          <cell r="F365" t="str">
            <v>NO</v>
          </cell>
          <cell r="G365" t="str">
            <v>NO</v>
          </cell>
          <cell r="H365" t="str">
            <v>PARALIZADA: La UE de la Sede Central del GR reiniciara ejecucion la primera semana de febrero, este PIP ejecuto hasta diciembre 2015.</v>
          </cell>
          <cell r="I365">
            <v>2.66875263</v>
          </cell>
          <cell r="J365">
            <v>2.66875263</v>
          </cell>
          <cell r="K365">
            <v>0</v>
          </cell>
        </row>
        <row r="366">
          <cell r="B366">
            <v>72437</v>
          </cell>
          <cell r="C366" t="str">
            <v>CONSTRUCCION DE LA CARRETERA A NIVEL DE TROCHA CARROZABLE, RUTA TRAMO QUINISTAQUILLA EMP MO-100 (CHIMPAPAMPA)-YARAGUA-YOJO EMP. MO-102 (CUCHUMBAYA), DE LOS DIST. DE QUINISTAQUILLAS-CUCHUMBAYA DE LA PROV. GRAL SÁNCHEZ CERRO-MCAL NIETO, REGIÓN MOQUEGUA</v>
          </cell>
          <cell r="D366">
            <v>1688440.4400000004</v>
          </cell>
          <cell r="E366">
            <v>0.7010576614523634</v>
          </cell>
          <cell r="F366" t="str">
            <v>NO</v>
          </cell>
          <cell r="G366" t="str">
            <v>NO</v>
          </cell>
          <cell r="H366" t="str">
            <v>PARALIZADA: La UE de la Sede Central del GR reiniciara ejecucion la primera semana de febrero, este PIP ejecuto hasta diciembre 2015.</v>
          </cell>
          <cell r="I366">
            <v>7.9169095</v>
          </cell>
          <cell r="J366">
            <v>7.9169095</v>
          </cell>
          <cell r="K366">
            <v>0</v>
          </cell>
        </row>
        <row r="367">
          <cell r="B367">
            <v>140805</v>
          </cell>
          <cell r="C367" t="str">
            <v>AMPLIACIÓN Y MEJORAMIENTO DEL SERVICIO EDUCATIVO EN LA INSTITUCIÓN EDUCATIVA  N  43181  SEÑOR DE LOS MILAGROS DEL  CENTRO POBLADO  DE CHEN CHEN, DISTRITO DE MOQUEGUA, PROVINCIA MARISCAL NIETO, REGIÓN  MOQUEGUA</v>
          </cell>
          <cell r="D367">
            <v>1272327.1600000001</v>
          </cell>
          <cell r="E367">
            <v>0.8842493225757292</v>
          </cell>
          <cell r="F367" t="str">
            <v>NO</v>
          </cell>
          <cell r="G367" t="str">
            <v>NO</v>
          </cell>
          <cell r="H367" t="str">
            <v>PARALIZADA: La UE de la Sede Central del GR reiniciara ejecucion la primera semana de febrero, este PIP ejecuto hasta diciembre 2015.</v>
          </cell>
          <cell r="I367">
            <v>10.99196297</v>
          </cell>
          <cell r="J367">
            <v>10.99196297</v>
          </cell>
          <cell r="K367">
            <v>0</v>
          </cell>
        </row>
        <row r="368">
          <cell r="B368">
            <v>292817</v>
          </cell>
          <cell r="C368" t="str">
            <v>MEJORAMIENTO DEL  SERVICIO EDUCATIVO EN LA INSTITUCION EDUCATIVA EMBLEMATICA ALMIRANTE MIGUEL GRAU SEMINARIO, SECTOR PAMPA INALAMBRICA , DISTRITO ILO, PROVINCIA ILO, DEPARTAMENTO MOQUEGUA</v>
          </cell>
          <cell r="D368">
            <v>1167794.13</v>
          </cell>
          <cell r="E368">
            <v>0.8714629434316985</v>
          </cell>
          <cell r="F368" t="str">
            <v>SI</v>
          </cell>
          <cell r="G368" t="str">
            <v>NO</v>
          </cell>
          <cell r="H368" t="str">
            <v>EN PROCESO DE SELECCIÓN DE OBRA: Elaboracion de bases para convocar a proceso para elaboracion de ET (2da y 3ra etapa) y ejecucion (2da etapa) a traves de OIM. No tiene financiamiento.</v>
          </cell>
          <cell r="I368">
            <v>9.08527207</v>
          </cell>
          <cell r="J368">
            <v>9.08527207</v>
          </cell>
          <cell r="K368">
            <v>0</v>
          </cell>
        </row>
        <row r="369">
          <cell r="B369">
            <v>90364</v>
          </cell>
          <cell r="C369" t="str">
            <v>MEJORAMIENTO DEL SERVICIO EDUCATIVO DE LA I.E.I. NO. 303 ALMIRANTE MIGUEL GRAU DE LA UPIS ALTO ILO SECTOR ARENAL, DISTRITO DE ILO, PROVINCIA DE ILO, DEPARTAMENTO DE MOQUEGUA.</v>
          </cell>
          <cell r="D369">
            <v>837971.7699999996</v>
          </cell>
          <cell r="E369">
            <v>0.8488801188715127</v>
          </cell>
          <cell r="F369" t="str">
            <v>NO</v>
          </cell>
          <cell r="G369" t="str">
            <v>SI</v>
          </cell>
          <cell r="H369" t="str">
            <v>EN PLENA EJECUCION</v>
          </cell>
          <cell r="I369">
            <v>4.5450796</v>
          </cell>
          <cell r="J369">
            <v>5.5450796</v>
          </cell>
          <cell r="K369">
            <v>1</v>
          </cell>
        </row>
        <row r="370">
          <cell r="B370">
            <v>238020</v>
          </cell>
          <cell r="C370" t="str">
            <v>MEJORAMIENTO DE LAS CAPACIDADES COMPETITIVAS DE LOS PRODUCTORES VITIVINICOLAS EN LOS DISTRITOS DE EL ALGARROBAL, ILO, QUINISTAQUILLAS Y OMATE DEPARTAMENTO DE MOQUEGUA</v>
          </cell>
          <cell r="D370">
            <v>188956.59999999986</v>
          </cell>
          <cell r="E370">
            <v>0.8419561999186667</v>
          </cell>
          <cell r="F370" t="str">
            <v>NO</v>
          </cell>
          <cell r="G370" t="str">
            <v>NO</v>
          </cell>
          <cell r="H370" t="str">
            <v>PARALIZADA: La UE de la Sede Central del GR reiniciara ejecucion la primera semana de febrero, este PIP ejecuto hasta diciembre 2015.</v>
          </cell>
          <cell r="I370">
            <v>1.19559641</v>
          </cell>
          <cell r="J370">
            <v>1.19559641</v>
          </cell>
          <cell r="K370">
            <v>0</v>
          </cell>
        </row>
        <row r="371">
          <cell r="B371">
            <v>116870</v>
          </cell>
          <cell r="C371" t="str">
            <v>MEJORAMIENTO DEL SERVICIO EDUCATIVO EN LAS AREAS DE CIENCIA - AMBIENTE Y PERSONAL SOCIAL DE LOS NIVELES DE INICIAL  3  A  5 AÑOS ESCOLARIZADO Y PRIMARIA DE LAS INSTITUCIONES PUBLICAS DE LA REGION MOQUEGUA</v>
          </cell>
          <cell r="D371">
            <v>1035313.0300000003</v>
          </cell>
          <cell r="E371">
            <v>0.8376075941632427</v>
          </cell>
          <cell r="F371" t="str">
            <v>NO</v>
          </cell>
          <cell r="G371" t="str">
            <v>NO</v>
          </cell>
          <cell r="H371" t="str">
            <v>PARALIZADA: La UE de la Sede Central del GR reiniciara ejecucion la primera semana de febrero, este PIP ejecuto hasta diciembre 2015.</v>
          </cell>
          <cell r="I371">
            <v>6.37537836</v>
          </cell>
          <cell r="J371">
            <v>6.37537836</v>
          </cell>
          <cell r="K371">
            <v>0</v>
          </cell>
        </row>
        <row r="372">
          <cell r="B372">
            <v>229412</v>
          </cell>
          <cell r="C372" t="str">
            <v>CREACION E IMPLEMENTACION DE LA CASA HOGAR (CAR) PARA NIÑAS Y NIÑOS DE 6 A 12 AÑOS  EN SITUACION DE ABANDONO Y RIESGO SOCIAL DE LA REGION MOQUEGUA</v>
          </cell>
          <cell r="D372">
            <v>771543.2399999998</v>
          </cell>
          <cell r="E372">
            <v>0.7757588857500768</v>
          </cell>
          <cell r="F372" t="str">
            <v>NO</v>
          </cell>
          <cell r="G372" t="str">
            <v>NO</v>
          </cell>
          <cell r="H372" t="str">
            <v>PARALIZADA: La UE de la Sede Central del GR reiniciara ejecucion la primera semana de febrero, este PIP ejecuto hasta diciembre 2015.</v>
          </cell>
          <cell r="I372">
            <v>3.4406859</v>
          </cell>
          <cell r="J372">
            <v>3.4406859</v>
          </cell>
          <cell r="K372">
            <v>0</v>
          </cell>
        </row>
        <row r="373">
          <cell r="B373">
            <v>67018</v>
          </cell>
          <cell r="C373" t="str">
            <v>MEJORAMIENTO DEL SERVICIO EDUCATIVO DE LA INSTITUCIÓN EDUCATIVA CORONEL FRANCISCO BOLOGNESI CERVANTES, URB. MIRAMAR, DISTRITO DE ILO, PROVINCIA DE ILO, REGION MOQUEGUA</v>
          </cell>
          <cell r="D373">
            <v>1646931.5199999996</v>
          </cell>
          <cell r="E373">
            <v>0.7558500600898664</v>
          </cell>
          <cell r="F373" t="str">
            <v>NO</v>
          </cell>
          <cell r="G373" t="str">
            <v>NO</v>
          </cell>
          <cell r="H373" t="str">
            <v>EN PLENA EJECUCION</v>
          </cell>
          <cell r="I373">
            <v>8.793496</v>
          </cell>
          <cell r="J373">
            <v>8.793496</v>
          </cell>
          <cell r="K373">
            <v>0</v>
          </cell>
        </row>
        <row r="374">
          <cell r="B374">
            <v>147001</v>
          </cell>
          <cell r="C374" t="str">
            <v>MEJORAMIENTO DE LAS REDES Y CONEXIONES DE AGUA POTABLE Y ALCANTARILLADO EN LA ASOCIACION DE VIVIENDA VILLA LA LIBERTAD, DISTRITO Y PROVINCIA DE ILO – MOQUEGUA</v>
          </cell>
          <cell r="D374">
            <v>559182.1599999999</v>
          </cell>
          <cell r="E374">
            <v>0.7392698010364618</v>
          </cell>
          <cell r="F374" t="str">
            <v>NO</v>
          </cell>
          <cell r="G374" t="str">
            <v>NO</v>
          </cell>
          <cell r="H374" t="str">
            <v>CULMINADO: El proyecto fue culminado, la UE de la Sub Region Ilo tiene previsto elaborar el informe de culminacion.</v>
          </cell>
          <cell r="I374">
            <v>2.14467738</v>
          </cell>
          <cell r="J374">
            <v>2.14467738</v>
          </cell>
          <cell r="K374">
            <v>0</v>
          </cell>
        </row>
        <row r="375">
          <cell r="B375">
            <v>284101</v>
          </cell>
          <cell r="C375" t="str">
            <v>MEJORAMIENTO DEL SERVICIO EDUCATIVO CON METODOLOGIAS PEDAGOGICAS DE ENSEÑANZA Y APRENDIZAJE EN LAS ÁREAS CURRICULARES DE COMUNICACIÓN Y MATEMATICA DEL NIVEL PRIMARIA EN LAS II.EE DE LA REGIÓN MOQUEGUA</v>
          </cell>
          <cell r="D375">
            <v>1955258.08</v>
          </cell>
          <cell r="E375">
            <v>0.6154320544023235</v>
          </cell>
          <cell r="F375" t="str">
            <v>NO</v>
          </cell>
          <cell r="G375" t="str">
            <v>NO</v>
          </cell>
          <cell r="H375" t="str">
            <v>PARALIZADA: La UE de la Sede Central del GR reiniciara ejecucion la primera semana de febrero, este PIP ejecuto hasta diciembre 2015.</v>
          </cell>
          <cell r="I375">
            <v>7.68461884</v>
          </cell>
          <cell r="J375">
            <v>7.68461884</v>
          </cell>
          <cell r="K375">
            <v>0</v>
          </cell>
        </row>
        <row r="376">
          <cell r="B376">
            <v>36777</v>
          </cell>
          <cell r="C376" t="str">
            <v>MEJORAMIENTO DE LOS SERVICIOS DEL AREA DE EDUCACION FISICA EN LAS INSTITUCIONES EDUCATIVAS DEL AMBITO RURAL DE LA UGEL GENERAL SANCHEZ CERRO DE LA REGION MOQUEGUA</v>
          </cell>
          <cell r="D376">
            <v>999709.9000000001</v>
          </cell>
          <cell r="E376">
            <v>0.5758258931695898</v>
          </cell>
          <cell r="F376" t="str">
            <v>NO</v>
          </cell>
          <cell r="G376" t="str">
            <v>NO</v>
          </cell>
          <cell r="H376" t="str">
            <v>PARALIZADA: La UE de la Sede Central del GR reiniciara ejecucion la primera semana de febrero, este PIP ejecuto hasta diciembre 2015.</v>
          </cell>
          <cell r="I376">
            <v>3.53559983</v>
          </cell>
          <cell r="J376">
            <v>3.53559983</v>
          </cell>
          <cell r="K376">
            <v>0</v>
          </cell>
        </row>
        <row r="377">
          <cell r="B377">
            <v>71957</v>
          </cell>
          <cell r="C377" t="str">
            <v>AMPLIACION Y MEJORAMIENTO DEL HOSPITAL DE MOQUEGUA</v>
          </cell>
          <cell r="D377">
            <v>72520000</v>
          </cell>
          <cell r="E377">
            <v>0.94</v>
          </cell>
          <cell r="F377" t="str">
            <v>SI</v>
          </cell>
          <cell r="G377" t="str">
            <v>SI</v>
          </cell>
          <cell r="H377" t="str">
            <v>EN PLENA EJECUCION</v>
          </cell>
          <cell r="I377">
            <v>218.42237183</v>
          </cell>
          <cell r="J377">
            <v>219.42237183</v>
          </cell>
          <cell r="K377">
            <v>1</v>
          </cell>
        </row>
        <row r="378">
          <cell r="B378">
            <v>0</v>
          </cell>
          <cell r="C378">
            <v>0</v>
          </cell>
          <cell r="D378">
            <v>0</v>
          </cell>
          <cell r="E378">
            <v>0</v>
          </cell>
          <cell r="F378">
            <v>0</v>
          </cell>
          <cell r="G378">
            <v>0</v>
          </cell>
          <cell r="H378">
            <v>0</v>
          </cell>
          <cell r="I378">
            <v>0</v>
          </cell>
          <cell r="J378">
            <v>0</v>
          </cell>
          <cell r="K378">
            <v>0</v>
          </cell>
        </row>
        <row r="379">
          <cell r="B379">
            <v>175412</v>
          </cell>
          <cell r="C379" t="str">
            <v>INSTALACION DE LOS SERVICIOS DE PROTECCION EN EL RIO OCOÑA, SECTOR PLATANAL, DISTRITO DE MARIANO NICOLAS VALCARCEL, PROVINCIA CAMANA - AREQUIPA</v>
          </cell>
          <cell r="D379">
            <v>195721.92000000004</v>
          </cell>
          <cell r="E379">
            <v>0.7980716339732042</v>
          </cell>
          <cell r="F379" t="str">
            <v>NO</v>
          </cell>
          <cell r="G379" t="str">
            <v>SI</v>
          </cell>
          <cell r="H379" t="str">
            <v>EN PLENA EJECUCIÓN</v>
          </cell>
          <cell r="I379">
            <v>0</v>
          </cell>
          <cell r="J379">
            <v>0</v>
          </cell>
          <cell r="K379">
            <v>1</v>
          </cell>
        </row>
        <row r="380">
          <cell r="B380">
            <v>265688</v>
          </cell>
          <cell r="C380" t="str">
            <v>INSTALACIÓN DEL SERVICIO EDUCATIVO INICIAL ESCOLARIZADO EN LA I.E.I  E - 7 II RAMAL - DISTRITO DE MAJES -   PROVINCIA DE CAYLLOMA - REGIÓN AREQUIPA</v>
          </cell>
          <cell r="D380">
            <v>221920.7899999998</v>
          </cell>
          <cell r="E380">
            <v>0.8977177709011497</v>
          </cell>
          <cell r="F380" t="str">
            <v>NO</v>
          </cell>
          <cell r="G380" t="str">
            <v>SI</v>
          </cell>
          <cell r="H380" t="str">
            <v>EN PLENA EJECUCIÓN</v>
          </cell>
          <cell r="I380">
            <v>0</v>
          </cell>
          <cell r="J380">
            <v>0</v>
          </cell>
          <cell r="K380">
            <v>1</v>
          </cell>
        </row>
        <row r="381">
          <cell r="B381">
            <v>78058</v>
          </cell>
          <cell r="C381" t="str">
            <v>INSTALACION DE LA PLANTA DE TRATAMIENTO Y MEJORAMIENTO DEL SISTEMA DE ABASTECIMIENTO DE AGUA POTABLE Y DESAGUE EN LA LOCALIDAD DE LA JOYA NUEVA, DISTRITO DE LA JOYA, PROVINCIA Y REGION AREQUIPA</v>
          </cell>
          <cell r="D381">
            <v>7336565.799999997</v>
          </cell>
          <cell r="E381">
            <v>0.8970830297042239</v>
          </cell>
          <cell r="F381" t="str">
            <v>SI</v>
          </cell>
          <cell r="G381" t="str">
            <v>SI</v>
          </cell>
          <cell r="H381" t="str">
            <v>EN PLENA EJECUCIÓN</v>
          </cell>
          <cell r="I381">
            <v>0</v>
          </cell>
          <cell r="J381">
            <v>0</v>
          </cell>
          <cell r="K381">
            <v>1</v>
          </cell>
        </row>
        <row r="382">
          <cell r="B382">
            <v>265444</v>
          </cell>
          <cell r="C382" t="str">
            <v>AMPLIACION DE LOS SERVICIOS DE EDUCACION INICIAL ESCOLARIZADA EN LA I.E.I. N 40350 DEL ANEXO NAHUIRA, DISTRITO DE CHACHAS, PROVINCIA CASTILLA, REGION AREQUIPA.</v>
          </cell>
          <cell r="D382">
            <v>215575</v>
          </cell>
          <cell r="E382">
            <v>0.8962980453873642</v>
          </cell>
          <cell r="F382" t="str">
            <v>NO</v>
          </cell>
          <cell r="G382" t="str">
            <v>SI</v>
          </cell>
          <cell r="H382" t="str">
            <v>EN PLENA EJECUCIÓN</v>
          </cell>
          <cell r="I382">
            <v>0</v>
          </cell>
          <cell r="J382">
            <v>0</v>
          </cell>
          <cell r="K382">
            <v>1</v>
          </cell>
        </row>
        <row r="383">
          <cell r="B383">
            <v>109072</v>
          </cell>
          <cell r="C383" t="str">
            <v>MEJORAMIENTO DEL SERVICIO EDUCATIVO EN LA  INSTITUCIÓN EDUCATIVA  40492 DANIEL ALCIDES CARRIÓN, PPJJ.  ALTO INCLÁN,  DISTRITO  MOLLENDO, PROVINCIA ISLAY,  DEPARTAMENTO AREQUIPA</v>
          </cell>
          <cell r="D383">
            <v>263712.8699999999</v>
          </cell>
          <cell r="E383">
            <v>0.8832412480702209</v>
          </cell>
          <cell r="F383" t="str">
            <v>SI</v>
          </cell>
          <cell r="G383" t="str">
            <v>SI</v>
          </cell>
          <cell r="H383" t="str">
            <v>EN PLENA EJECUCIÓN</v>
          </cell>
          <cell r="I383">
            <v>0</v>
          </cell>
          <cell r="J383">
            <v>0</v>
          </cell>
          <cell r="K383">
            <v>1</v>
          </cell>
        </row>
        <row r="384">
          <cell r="B384">
            <v>74511</v>
          </cell>
          <cell r="C384" t="str">
            <v>AMPLIACIÓN Y MEJORAMIENTO DEL SISTEMA DE AGUA POTABLE Y ALCANTARILLADO EN LOS DISTRITOS DE APLAO Y HUANCARQUI DE LA PROVINCIA DE CASTILLA - AREQUIPA</v>
          </cell>
          <cell r="D384">
            <v>6011128.829999998</v>
          </cell>
          <cell r="E384">
            <v>0.8788895017823171</v>
          </cell>
          <cell r="F384" t="str">
            <v>SI</v>
          </cell>
          <cell r="G384" t="str">
            <v>SI</v>
          </cell>
          <cell r="H384" t="str">
            <v>EN PLENA EJECUCIÓN</v>
          </cell>
          <cell r="I384">
            <v>0</v>
          </cell>
          <cell r="J384">
            <v>0</v>
          </cell>
          <cell r="K384">
            <v>1</v>
          </cell>
        </row>
        <row r="385">
          <cell r="B385">
            <v>265460</v>
          </cell>
          <cell r="C385" t="str">
            <v>AMPLIACION DE LOS SERVICIOS DE EDUCACION INICIAL ESCOLARIZADA EN LA I.E.I. N 40702 ALBERTO BENAVIDES DE LA QUINTANA  DEL ANEXO VISTA ALEGRE, DISTRITO ORCOPAMPA, PROVINCIA CASTILLA, REGION AREQUIPA</v>
          </cell>
          <cell r="D385">
            <v>272148.48</v>
          </cell>
          <cell r="E385">
            <v>0.860296080331183</v>
          </cell>
          <cell r="F385" t="str">
            <v>NO</v>
          </cell>
          <cell r="G385" t="str">
            <v>SI</v>
          </cell>
          <cell r="H385" t="str">
            <v>EN PLENA EJECUCIÓN</v>
          </cell>
          <cell r="I385">
            <v>0</v>
          </cell>
          <cell r="J385">
            <v>0</v>
          </cell>
          <cell r="K385">
            <v>1</v>
          </cell>
        </row>
        <row r="386">
          <cell r="B386">
            <v>185012</v>
          </cell>
          <cell r="C386" t="str">
            <v>INSTALACION DE LOS SERVICIOS DE SALUD DEL PUESTO DE SALUD EN EL CENTRO POBLADO HORACIO ZEBALLOS GAMEZ, DEL DISTRITO DE SOCABAYA, PROVINCIA AREQUIPA - AREQUIPA</v>
          </cell>
          <cell r="D386">
            <v>175636.2300000001</v>
          </cell>
          <cell r="E386">
            <v>0.8509644666001858</v>
          </cell>
          <cell r="F386" t="str">
            <v>NO</v>
          </cell>
          <cell r="G386" t="str">
            <v>SI</v>
          </cell>
          <cell r="H386" t="str">
            <v>EN PLENA EJECUCIÓN</v>
          </cell>
          <cell r="I386">
            <v>0</v>
          </cell>
          <cell r="J386">
            <v>0</v>
          </cell>
          <cell r="K386">
            <v>1</v>
          </cell>
        </row>
        <row r="387">
          <cell r="B387">
            <v>277739</v>
          </cell>
          <cell r="C387" t="str">
            <v>MEJORAMIENTO DEL SERVICIO DEL CENTRO QUIRURGICO DEL HOSPITAL REGIONAL HONORIO DELGADO, DISTRITO AREQUIPA - PROVINCIA AREQUIPA - DEPARTAMENTO AREQUIPA</v>
          </cell>
          <cell r="D387">
            <v>214833.80000000005</v>
          </cell>
          <cell r="E387">
            <v>0.8330356997136096</v>
          </cell>
          <cell r="F387" t="str">
            <v>SI</v>
          </cell>
          <cell r="G387" t="str">
            <v>SI</v>
          </cell>
          <cell r="H387" t="str">
            <v>EN PLENA EJECUCIÓN</v>
          </cell>
          <cell r="I387">
            <v>0</v>
          </cell>
          <cell r="J387">
            <v>0</v>
          </cell>
          <cell r="K387">
            <v>1</v>
          </cell>
        </row>
        <row r="388">
          <cell r="B388">
            <v>37637</v>
          </cell>
          <cell r="C388" t="str">
            <v>CONSTRUCCION DEL HOSPITAL CENTRAL DEL DISTRITO DE MAJES-AREQUIPA</v>
          </cell>
          <cell r="D388">
            <v>6439736.079999998</v>
          </cell>
          <cell r="E388">
            <v>0.8227050975933646</v>
          </cell>
          <cell r="F388" t="str">
            <v>SI</v>
          </cell>
          <cell r="G388" t="str">
            <v>SI</v>
          </cell>
          <cell r="H388" t="str">
            <v>EN PLENA EJECUCIÓN</v>
          </cell>
          <cell r="I388">
            <v>0</v>
          </cell>
          <cell r="J388">
            <v>0</v>
          </cell>
          <cell r="K388">
            <v>1</v>
          </cell>
        </row>
        <row r="389">
          <cell r="B389">
            <v>49537</v>
          </cell>
          <cell r="C389" t="str">
            <v>MEJORAMIENTO Y AMPLIACIÓN DEL SISTEMA DE ALCANTARILLADO DE LA CIUDAD DE CAMANÁ, CAMANÁ - AREQUIPA</v>
          </cell>
          <cell r="D389">
            <v>6633507.550000001</v>
          </cell>
          <cell r="E389">
            <v>0.8059195844994034</v>
          </cell>
          <cell r="F389" t="str">
            <v>NO</v>
          </cell>
          <cell r="G389" t="str">
            <v>SI</v>
          </cell>
          <cell r="H389" t="str">
            <v>EN PLENA EJECUCIÓN</v>
          </cell>
          <cell r="I389">
            <v>0</v>
          </cell>
          <cell r="J389">
            <v>0</v>
          </cell>
          <cell r="K389">
            <v>1</v>
          </cell>
        </row>
        <row r="390">
          <cell r="B390">
            <v>134242</v>
          </cell>
          <cell r="C390" t="str">
            <v>MEJORAMIENTO DE LOS SERVICIOS EDUCATIVOS EN LA INSTITUCIÓN EDUCATIVA 40055 ROMEO LUNA VICTORIA, DISTRITO DE CERRO COLORADO - AREQUIPA</v>
          </cell>
          <cell r="D390">
            <v>819288.1000000001</v>
          </cell>
          <cell r="E390">
            <v>0.7968898231150672</v>
          </cell>
          <cell r="F390" t="str">
            <v>NO</v>
          </cell>
          <cell r="G390" t="str">
            <v>SI</v>
          </cell>
          <cell r="H390" t="str">
            <v>EN PLENA EJECUCIÓN</v>
          </cell>
          <cell r="I390">
            <v>0</v>
          </cell>
          <cell r="J390">
            <v>0</v>
          </cell>
          <cell r="K390">
            <v>1</v>
          </cell>
        </row>
        <row r="391">
          <cell r="B391">
            <v>129064</v>
          </cell>
          <cell r="C391" t="str">
            <v>MEJORAMIENTO DEL SERVICIO EDUCATIVO EN LA IE SECUNDARIO NUESTRA SEÑORA DEL ROSARIO,HUANCARQUI, PROVINCIA CASTILLA, AREQUIPA</v>
          </cell>
          <cell r="D391">
            <v>645897.7200000002</v>
          </cell>
          <cell r="E391">
            <v>0.7827177100035699</v>
          </cell>
          <cell r="F391" t="str">
            <v>NO</v>
          </cell>
          <cell r="G391" t="str">
            <v>SI</v>
          </cell>
          <cell r="H391" t="str">
            <v>EN PLENA EJECUCIÓN</v>
          </cell>
          <cell r="I391">
            <v>0</v>
          </cell>
          <cell r="J391">
            <v>0</v>
          </cell>
          <cell r="K391">
            <v>1</v>
          </cell>
        </row>
        <row r="392">
          <cell r="B392">
            <v>265720</v>
          </cell>
          <cell r="C392" t="str">
            <v>INSTALACIÓN  DE LOS SERVICIOS DE EDUCACIÓN INICIAL ESCOLARIZADA DE LA I.E.I. EL PIONERO, DISTRITO DE MAJES - PROVINCIA CAYLLOMA - REGION AREQUIPA.</v>
          </cell>
          <cell r="D392">
            <v>546555.1100000001</v>
          </cell>
          <cell r="E392">
            <v>0.7773688734476629</v>
          </cell>
          <cell r="F392" t="str">
            <v>NO</v>
          </cell>
          <cell r="G392" t="str">
            <v>SI</v>
          </cell>
          <cell r="H392" t="str">
            <v>EN PLENA EJECUCIÓN</v>
          </cell>
          <cell r="I392">
            <v>0</v>
          </cell>
          <cell r="J392">
            <v>0</v>
          </cell>
          <cell r="K392">
            <v>1</v>
          </cell>
        </row>
        <row r="393">
          <cell r="B393">
            <v>12713</v>
          </cell>
          <cell r="C393" t="str">
            <v>MEJORAMIENTO Y AMPLIACIÓN DEL SISTEMA DE AGUA POTABLE Y ALCANTARILLADO EN EL CONO NORTE DEL DISTRITO MARISCAL CÁCERES, PROVINCIA DE CAMANÁ - AREQUIPA</v>
          </cell>
          <cell r="D393">
            <v>3833271.5299999993</v>
          </cell>
          <cell r="E393">
            <v>0.7714510347925042</v>
          </cell>
          <cell r="F393" t="str">
            <v>SI</v>
          </cell>
          <cell r="G393" t="str">
            <v>SI</v>
          </cell>
          <cell r="H393" t="str">
            <v>EN PLENA EJECUCIÓN</v>
          </cell>
          <cell r="I393">
            <v>0</v>
          </cell>
          <cell r="J393">
            <v>0</v>
          </cell>
          <cell r="K393">
            <v>1</v>
          </cell>
        </row>
        <row r="394">
          <cell r="B394">
            <v>144929</v>
          </cell>
          <cell r="C394" t="str">
            <v>MEJORAMIENTO DEL SANTUARIO DE CHAPI, COMO ATRACTIVO TURISTICO DEL CIRCUITO TURISTICO DE LA RUTA DEL LONCCO AREQUIPEÑO, DISTRITO DE POLOBAYA, AREQUIPA- AREQUIPA</v>
          </cell>
          <cell r="D394">
            <v>140644.74999999814</v>
          </cell>
          <cell r="E394">
            <v>0.7485944696248557</v>
          </cell>
          <cell r="F394" t="str">
            <v>SI</v>
          </cell>
          <cell r="G394" t="str">
            <v>SI</v>
          </cell>
          <cell r="H394" t="str">
            <v>EN PLENA EJECUCIÓN</v>
          </cell>
          <cell r="I394">
            <v>0</v>
          </cell>
          <cell r="J394">
            <v>0</v>
          </cell>
          <cell r="K394">
            <v>1</v>
          </cell>
        </row>
        <row r="395">
          <cell r="B395">
            <v>208621</v>
          </cell>
          <cell r="C395" t="str">
            <v>INSTALACION DE UNA LINEA DE SUBTRANSMISION ENTRE LAS LOCALIDADES DE JAHUAY Y OCOÑA EN EL DISTRITO OCOÑA PROVINCIA DE CAMANA - REGION AREQUIPA</v>
          </cell>
          <cell r="D395">
            <v>2147603.01</v>
          </cell>
          <cell r="E395">
            <v>0.5288139518265378</v>
          </cell>
          <cell r="F395" t="str">
            <v>NO</v>
          </cell>
          <cell r="G395" t="str">
            <v>SI</v>
          </cell>
          <cell r="H395" t="str">
            <v>EN PLENA EJECUCIÓN</v>
          </cell>
          <cell r="I395">
            <v>0</v>
          </cell>
          <cell r="J395">
            <v>0</v>
          </cell>
          <cell r="K395">
            <v>1</v>
          </cell>
        </row>
        <row r="396">
          <cell r="B396">
            <v>61471</v>
          </cell>
          <cell r="C396" t="str">
            <v>MEJORAMIENTO Y CONSTRUCCIÓN DE LA CARRETERA PUENTE CHOCO – CHOCO, EN EL DISTRITO DE CHOCO, CASTILLA – AREQUIPA</v>
          </cell>
          <cell r="D396">
            <v>3354321.12</v>
          </cell>
          <cell r="E396">
            <v>0.5977361308103066</v>
          </cell>
          <cell r="F396" t="str">
            <v>NO</v>
          </cell>
          <cell r="G396" t="str">
            <v>SI</v>
          </cell>
          <cell r="H396" t="str">
            <v>EN PLENA EJECUCIÓN</v>
          </cell>
          <cell r="I396">
            <v>0</v>
          </cell>
          <cell r="J396">
            <v>0</v>
          </cell>
          <cell r="K396">
            <v>1</v>
          </cell>
        </row>
        <row r="397">
          <cell r="B397">
            <v>111779</v>
          </cell>
          <cell r="C397" t="str">
            <v>AMPLIACION  Y MEJORAMIENTO DEL SISTEMA DE AGUA POTABLE Y ALCANTARILLADO DEL CENTRO POBLADO LA PLANCHADA, DISTRITO DE OCOÑA, PROVINCIA DE CAMANA, REGIÓN AREQUIPA</v>
          </cell>
          <cell r="D397">
            <v>571908.5</v>
          </cell>
          <cell r="E397">
            <v>0.6514411021376962</v>
          </cell>
          <cell r="F397" t="str">
            <v>NO</v>
          </cell>
          <cell r="G397" t="str">
            <v>SI</v>
          </cell>
          <cell r="H397" t="str">
            <v>EN PLENA EJECUCIÓN</v>
          </cell>
          <cell r="I397">
            <v>0</v>
          </cell>
          <cell r="J397">
            <v>0</v>
          </cell>
          <cell r="K397">
            <v>1</v>
          </cell>
        </row>
        <row r="398">
          <cell r="B398">
            <v>125364</v>
          </cell>
          <cell r="C398" t="str">
            <v>MEJORAMIENTO DEL SERVICIO EDUCATIVO EN LA INSTITUCION EDUCATIVA N 40328 SAN ANTONIO DISTRITO DE PAMPACOLCA PROVINCIA DE CASTILLA REGION AREQUIPA</v>
          </cell>
          <cell r="D398">
            <v>533792.0499999999</v>
          </cell>
          <cell r="E398">
            <v>0.6502282641853865</v>
          </cell>
          <cell r="F398" t="str">
            <v>NO</v>
          </cell>
          <cell r="G398" t="str">
            <v>SI</v>
          </cell>
          <cell r="H398" t="str">
            <v>EN PLENA EJECUCIÓN</v>
          </cell>
          <cell r="I398">
            <v>0</v>
          </cell>
          <cell r="J398">
            <v>0</v>
          </cell>
          <cell r="K398">
            <v>1</v>
          </cell>
        </row>
        <row r="399">
          <cell r="B399">
            <v>124675</v>
          </cell>
          <cell r="C399" t="str">
            <v>MEJORAMIENTO Y CONSTRUCCIÓN DE LAS ÁREAS ADMINISTRATIVAS DE LA GERENCIA REGIONAL DE SALUD - REGIÓN AREQUIPA</v>
          </cell>
          <cell r="D399">
            <v>951294.49</v>
          </cell>
          <cell r="E399">
            <v>0.6441300526380827</v>
          </cell>
          <cell r="F399" t="str">
            <v>NO</v>
          </cell>
          <cell r="G399" t="str">
            <v>SI</v>
          </cell>
          <cell r="H399" t="str">
            <v>EN PLENA EJECUCIÓN</v>
          </cell>
          <cell r="I399">
            <v>0</v>
          </cell>
          <cell r="J399">
            <v>0</v>
          </cell>
          <cell r="K399">
            <v>1</v>
          </cell>
        </row>
        <row r="400">
          <cell r="B400">
            <v>168565</v>
          </cell>
          <cell r="C400" t="str">
            <v>MEJORAMIENTO DEL SERVICIO EDUCATIVO EN LA I.E. 40062 ESTACION VITOR, DISTRITO LA JOYA, PROVINCIA AREQUIPA - AREQUIPA</v>
          </cell>
          <cell r="D400">
            <v>345776.48999999976</v>
          </cell>
          <cell r="E400">
            <v>0.6094023738568936</v>
          </cell>
          <cell r="F400" t="str">
            <v>SI</v>
          </cell>
          <cell r="G400" t="str">
            <v>SI</v>
          </cell>
          <cell r="H400" t="str">
            <v>EN PLENA EJECUCIÓN</v>
          </cell>
          <cell r="I400">
            <v>0</v>
          </cell>
          <cell r="J400">
            <v>0</v>
          </cell>
          <cell r="K400">
            <v>1</v>
          </cell>
        </row>
        <row r="401">
          <cell r="B401">
            <v>31283</v>
          </cell>
          <cell r="C401" t="str">
            <v>“INSTALACIÓN DE LOS SERVICIOS DE AGUA POTABLE Y ALCANTARILLADO EN LA ASOCIACION URBANIZADORA CIUDAD DE DIOS EN EL DISTRITO DE YURA, AREQUIPA”</v>
          </cell>
          <cell r="D401">
            <v>10656588.83</v>
          </cell>
          <cell r="E401">
            <v>0.5993280017853345</v>
          </cell>
          <cell r="F401" t="str">
            <v>SI</v>
          </cell>
          <cell r="G401" t="str">
            <v>SI</v>
          </cell>
          <cell r="H401" t="str">
            <v>EN PLENA EJECUCIÓN</v>
          </cell>
          <cell r="I401">
            <v>0</v>
          </cell>
          <cell r="J401">
            <v>0</v>
          </cell>
          <cell r="K401">
            <v>1</v>
          </cell>
        </row>
        <row r="402">
          <cell r="B402">
            <v>322806</v>
          </cell>
          <cell r="C402" t="str">
            <v>HOSPITAL DE CAMANA - AREQUIPA</v>
          </cell>
          <cell r="D402">
            <v>14424117.600000001</v>
          </cell>
          <cell r="E402">
            <v>0</v>
          </cell>
          <cell r="F402" t="str">
            <v>SI</v>
          </cell>
          <cell r="G402" t="str">
            <v>NO</v>
          </cell>
          <cell r="H402" t="str">
            <v>EN ELABORACIÓN DE ET OED</v>
          </cell>
          <cell r="I402">
            <v>0</v>
          </cell>
          <cell r="J402">
            <v>0</v>
          </cell>
          <cell r="K402">
            <v>0</v>
          </cell>
        </row>
        <row r="403">
          <cell r="B403">
            <v>323143</v>
          </cell>
          <cell r="C403" t="str">
            <v>CENTRO DE SALUD DE CHALA - AREQUIPA</v>
          </cell>
          <cell r="D403">
            <v>17054969.44</v>
          </cell>
          <cell r="E403">
            <v>0</v>
          </cell>
          <cell r="F403" t="str">
            <v>SI</v>
          </cell>
          <cell r="G403" t="str">
            <v>NO</v>
          </cell>
          <cell r="H403" t="str">
            <v>EN ELABORACIÓN DE ET OED</v>
          </cell>
          <cell r="I403">
            <v>0</v>
          </cell>
          <cell r="J403">
            <v>0</v>
          </cell>
          <cell r="K403">
            <v>0</v>
          </cell>
        </row>
        <row r="404">
          <cell r="B404">
            <v>323144</v>
          </cell>
          <cell r="C404" t="str">
            <v>CENTRO DE SALUD COTAHUASI - AREQUIPA</v>
          </cell>
          <cell r="D404">
            <v>16508040</v>
          </cell>
          <cell r="E404">
            <v>0</v>
          </cell>
          <cell r="F404" t="str">
            <v>SI</v>
          </cell>
          <cell r="G404" t="str">
            <v>NO</v>
          </cell>
          <cell r="H404" t="str">
            <v>EN ELABORACIÓN DE ET OED</v>
          </cell>
          <cell r="I404">
            <v>0</v>
          </cell>
          <cell r="J404">
            <v>0</v>
          </cell>
          <cell r="K404">
            <v>0</v>
          </cell>
        </row>
        <row r="405">
          <cell r="B405">
            <v>0</v>
          </cell>
          <cell r="C405">
            <v>0</v>
          </cell>
          <cell r="D405">
            <v>0</v>
          </cell>
          <cell r="E405">
            <v>0</v>
          </cell>
          <cell r="F405">
            <v>0</v>
          </cell>
          <cell r="G405">
            <v>0</v>
          </cell>
          <cell r="H405">
            <v>0</v>
          </cell>
          <cell r="I405">
            <v>0</v>
          </cell>
          <cell r="J405">
            <v>0</v>
          </cell>
          <cell r="K405">
            <v>0</v>
          </cell>
        </row>
        <row r="406">
          <cell r="B406">
            <v>116492</v>
          </cell>
          <cell r="C406" t="str">
            <v>INSTALACION DE COBERTURA LIVIANA EN LAS INSTITUCIONES EDUCATIVAS DE  EDUCACION BASICA REGULAR DE LA REGION TACNA</v>
          </cell>
          <cell r="D406">
            <v>757917.5800000001</v>
          </cell>
          <cell r="E406">
            <v>0.8772374818741394</v>
          </cell>
          <cell r="F406" t="str">
            <v>NO</v>
          </cell>
          <cell r="G406" t="str">
            <v>SI</v>
          </cell>
          <cell r="H406" t="str">
            <v>PARALIZADA</v>
          </cell>
          <cell r="I406">
            <v>0</v>
          </cell>
          <cell r="J406">
            <v>0</v>
          </cell>
          <cell r="K406">
            <v>0</v>
          </cell>
        </row>
        <row r="407">
          <cell r="B407">
            <v>44154</v>
          </cell>
          <cell r="C407" t="str">
            <v>MEJORAMIENTO DE LA I.E. N 42022 DC. MODESTO MONTESINOS ZAMALLOA EN EL DISTRITO DE TACNA</v>
          </cell>
          <cell r="D407">
            <v>516814.1599999997</v>
          </cell>
          <cell r="E407">
            <v>0.8524341444522728</v>
          </cell>
          <cell r="F407" t="str">
            <v>NO</v>
          </cell>
          <cell r="G407" t="str">
            <v>SI</v>
          </cell>
          <cell r="H407" t="str">
            <v>PARALIZADA</v>
          </cell>
          <cell r="I407">
            <v>0</v>
          </cell>
          <cell r="J407">
            <v>0</v>
          </cell>
          <cell r="K407">
            <v>0</v>
          </cell>
        </row>
        <row r="408">
          <cell r="B408">
            <v>130771</v>
          </cell>
          <cell r="C408" t="str">
            <v>MEJORAMIENTO DE LOS  SERVICIOS DE ATENCIÓN AL USUARIO DE LA DRTPE, TACNA - TACNA - TACNA</v>
          </cell>
          <cell r="D408">
            <v>694735.0800000001</v>
          </cell>
          <cell r="E408">
            <v>0.8502413883667068</v>
          </cell>
          <cell r="F408" t="str">
            <v>SI</v>
          </cell>
          <cell r="G408" t="str">
            <v>SI</v>
          </cell>
          <cell r="H408" t="str">
            <v>EN PLENA EJECUCIÓN</v>
          </cell>
          <cell r="I408">
            <v>0</v>
          </cell>
          <cell r="J408">
            <v>0</v>
          </cell>
          <cell r="K408">
            <v>1</v>
          </cell>
        </row>
        <row r="409">
          <cell r="B409">
            <v>233717</v>
          </cell>
          <cell r="C409" t="str">
            <v>MEJORAMIENTO DEL SERVICIO DE MONITOREO E INFORMACION AMBIENTAL DE LA GERENCIA REGIONAL DE RECURSOS NATURALES Y GESTION DEL MEDIO AMBIENTE DEL GOBIERNO REGIONAL DE TACNA</v>
          </cell>
          <cell r="D409">
            <v>674001.8699999996</v>
          </cell>
          <cell r="E409">
            <v>0.8099659880663033</v>
          </cell>
          <cell r="F409" t="str">
            <v>NO</v>
          </cell>
          <cell r="G409" t="str">
            <v>SI</v>
          </cell>
          <cell r="H409" t="str">
            <v>PARALIZADA</v>
          </cell>
          <cell r="I409">
            <v>0</v>
          </cell>
          <cell r="J409">
            <v>0</v>
          </cell>
          <cell r="K409">
            <v>0</v>
          </cell>
        </row>
        <row r="410">
          <cell r="B410">
            <v>247302</v>
          </cell>
          <cell r="C410" t="str">
            <v>MEJORAMIENTO DEL SERVICIO EDUCATIVO DE LA I.E. 42096 MATEO PUMACAHUA EN EL DISTRITO DE SUSAPAYA, PROVINCIA DE TARATA - TACNA</v>
          </cell>
          <cell r="D410">
            <v>1453020.5099999998</v>
          </cell>
          <cell r="E410">
            <v>0.7568346086575615</v>
          </cell>
          <cell r="F410" t="str">
            <v>SI</v>
          </cell>
          <cell r="G410" t="str">
            <v>SI</v>
          </cell>
          <cell r="H410" t="str">
            <v>EN PLENA EJECUCIÓN</v>
          </cell>
          <cell r="I410">
            <v>0</v>
          </cell>
          <cell r="J410">
            <v>0</v>
          </cell>
          <cell r="K410">
            <v>1</v>
          </cell>
        </row>
        <row r="411">
          <cell r="B411">
            <v>126782</v>
          </cell>
          <cell r="C411" t="str">
            <v>MODERNIZACION DE EQUIPOS BIOMEDICOS DEL HOSPITAL HIPOLITO UNANUE DE LA  REGION  TACNA</v>
          </cell>
          <cell r="D411">
            <v>7839709.829999998</v>
          </cell>
          <cell r="E411">
            <v>0.726663076429942</v>
          </cell>
          <cell r="F411" t="str">
            <v>NO</v>
          </cell>
          <cell r="G411" t="str">
            <v>SI</v>
          </cell>
          <cell r="H411" t="str">
            <v>PARALIZADA</v>
          </cell>
          <cell r="I411">
            <v>0</v>
          </cell>
          <cell r="J411">
            <v>0</v>
          </cell>
          <cell r="K411">
            <v>0</v>
          </cell>
        </row>
        <row r="412">
          <cell r="B412">
            <v>149434</v>
          </cell>
          <cell r="C412" t="str">
            <v>FORTALECIMIENTO DE LA CADENA PRODUCTIVA  ACUICOLA DE LOS RECURSOS BENTONICOS MARINOS DE IMPORTANCIA COMERCIAL EN LA REGION TACNA</v>
          </cell>
          <cell r="D412">
            <v>561595.9200000004</v>
          </cell>
          <cell r="E412">
            <v>0.6770483782058806</v>
          </cell>
          <cell r="F412" t="str">
            <v>NO</v>
          </cell>
          <cell r="G412" t="str">
            <v>SI</v>
          </cell>
          <cell r="H412" t="str">
            <v>PARALIZADA</v>
          </cell>
          <cell r="I412">
            <v>0</v>
          </cell>
          <cell r="J412">
            <v>0</v>
          </cell>
          <cell r="K412">
            <v>0</v>
          </cell>
        </row>
        <row r="413">
          <cell r="B413">
            <v>0</v>
          </cell>
          <cell r="C413">
            <v>0</v>
          </cell>
          <cell r="D413">
            <v>0</v>
          </cell>
          <cell r="E413">
            <v>0</v>
          </cell>
          <cell r="F413">
            <v>0</v>
          </cell>
          <cell r="G413">
            <v>0</v>
          </cell>
          <cell r="H413">
            <v>0</v>
          </cell>
          <cell r="I413">
            <v>0</v>
          </cell>
          <cell r="J413">
            <v>0</v>
          </cell>
          <cell r="K413">
            <v>0</v>
          </cell>
        </row>
        <row r="414">
          <cell r="B414">
            <v>119214</v>
          </cell>
          <cell r="C414" t="str">
            <v>AMPLIACION DE LA DEFENSA RIBEREÑA EN LA MARGEN DERECHA DEL RIO PISCO, CON FINES DE REDUCIR LA VULNERABILIDAD DE LA INFRAESTRUCTURA DE CONDUCCION DE AGUAS CON FINES DE RIEGO EN EL SECTOR DE MANRIQUE DISTRITO DE INDEPENDENCIA,PROV.PISCO-REGION ICA</v>
          </cell>
          <cell r="D414">
            <v>193067.29000000004</v>
          </cell>
          <cell r="E414">
            <v>0.8841323957225835</v>
          </cell>
          <cell r="F414" t="str">
            <v>NO</v>
          </cell>
          <cell r="G414" t="str">
            <v>SI</v>
          </cell>
          <cell r="H414" t="str">
            <v>Ejecutado al 100% - 193,067.29</v>
          </cell>
          <cell r="I414">
            <v>0</v>
          </cell>
          <cell r="J414">
            <v>0</v>
          </cell>
          <cell r="K414">
            <v>0</v>
          </cell>
        </row>
        <row r="415">
          <cell r="B415">
            <v>152354</v>
          </cell>
          <cell r="C415" t="str">
            <v>CONSTRUCCION DE TROCHA CARROZABLE DESDE PUENTE LAMBRAS AL CENTRO POBLADO DE TAMBULLA EN EL DISTRITO DE SAN PEDRO DE HUACARPANA PROVINCIA DE CHINCHA - ICA</v>
          </cell>
          <cell r="D415">
            <v>385744.68999999994</v>
          </cell>
          <cell r="E415">
            <v>0.8771048654135112</v>
          </cell>
          <cell r="F415" t="str">
            <v>NO</v>
          </cell>
          <cell r="G415" t="str">
            <v>SI</v>
          </cell>
          <cell r="H415" t="str">
            <v>Ejecutado al 100%  - 385,744.69</v>
          </cell>
          <cell r="I415">
            <v>0</v>
          </cell>
          <cell r="J415">
            <v>0</v>
          </cell>
          <cell r="K415">
            <v>0</v>
          </cell>
        </row>
        <row r="416">
          <cell r="B416">
            <v>78892</v>
          </cell>
          <cell r="C416" t="str">
            <v>CONSTRUCCION DE PUENTE CARROZABLE Y OBRAS COMPLEMENTARIAS EN EL SECTOR DE AJA - CIUDAD DE NASCA</v>
          </cell>
          <cell r="D416">
            <v>699453.2700000005</v>
          </cell>
          <cell r="E416">
            <v>0.8614926419767991</v>
          </cell>
          <cell r="F416" t="str">
            <v>NO</v>
          </cell>
          <cell r="G416" t="str">
            <v>NO</v>
          </cell>
          <cell r="H416" t="str">
            <v>Paralizada 18 meses. Se requiere a un especialista en estructuras para que opine si se continúa la ejecucion del proyecto</v>
          </cell>
          <cell r="I416">
            <v>0</v>
          </cell>
          <cell r="J416">
            <v>0</v>
          </cell>
          <cell r="K416">
            <v>0</v>
          </cell>
        </row>
        <row r="417">
          <cell r="B417">
            <v>131987</v>
          </cell>
          <cell r="C417" t="str">
            <v>FORTALECIMIENTO DE LA CAPACIDAD RESOLUTIVA DEL PUESTO DE SALUD DE BELLAVISTA SAN PEDRO DE HUACARPANA CHINCHA – ICA</v>
          </cell>
          <cell r="D417">
            <v>30612.690000000002</v>
          </cell>
          <cell r="E417">
            <v>0.8676775627492984</v>
          </cell>
          <cell r="F417" t="str">
            <v>NO</v>
          </cell>
          <cell r="G417" t="str">
            <v>SI</v>
          </cell>
          <cell r="H417" t="str">
            <v>Ejecutado al 100% - 30,612.69</v>
          </cell>
          <cell r="I417">
            <v>0</v>
          </cell>
          <cell r="J417">
            <v>0</v>
          </cell>
          <cell r="K417">
            <v>0</v>
          </cell>
        </row>
        <row r="418">
          <cell r="B418">
            <v>135513</v>
          </cell>
          <cell r="C418" t="str">
            <v>MEJORAMIENTO DE LA INFRAESTRUCTURA TÉCNICO - PRODUCTIVO Y EQUIPAMIENTO DEL INSTITUTO SUPERIOR TECNOLÓGICO PALPA , DISTRITO DE  RIO GRANDE,PROVINCIA DE PALPA - ICA</v>
          </cell>
          <cell r="D418">
            <v>678002.1600000001</v>
          </cell>
          <cell r="E418">
            <v>0.8568892355826406</v>
          </cell>
          <cell r="F418" t="str">
            <v>NO</v>
          </cell>
          <cell r="G418" t="str">
            <v>SI</v>
          </cell>
          <cell r="H418" t="str">
            <v>EN PLENA EJECUCIÓN</v>
          </cell>
          <cell r="I418">
            <v>678002.1600000001</v>
          </cell>
          <cell r="J418">
            <v>678002.1600000001</v>
          </cell>
          <cell r="K418">
            <v>1</v>
          </cell>
        </row>
        <row r="419">
          <cell r="B419">
            <v>175319</v>
          </cell>
          <cell r="C419" t="str">
            <v>INSTALACIÓN DE RED DE ALCANTARILLADO Y DISPOSICIÓN FINAL DE AGUAS RESIDUALES EN EL CC.PP DE RANCHERIA  Y   PAUCARRASTRO,  DISTRITO DE  RIO GRANDE, PROVINCIA DE PALPA, DEPARTAMENTO DE ICA.</v>
          </cell>
          <cell r="D419">
            <v>260255.0299999999</v>
          </cell>
          <cell r="E419">
            <v>0.7741644332300657</v>
          </cell>
          <cell r="F419" t="str">
            <v>NO</v>
          </cell>
          <cell r="G419" t="str">
            <v>NO</v>
          </cell>
          <cell r="H419" t="str">
            <v>Ejecutado al 100% - saldo negativo por ejecutar -1,000.97</v>
          </cell>
          <cell r="I419">
            <v>0</v>
          </cell>
          <cell r="J419">
            <v>0</v>
          </cell>
          <cell r="K419">
            <v>0</v>
          </cell>
        </row>
        <row r="420">
          <cell r="B420">
            <v>150635</v>
          </cell>
          <cell r="C420" t="str">
            <v>MEJORAMIENTO DEL SISTEMA DE AGUA POTABLE Y ALCANTARILLADO DEL CC.PP SAN TADEO-HUMAY-PISCO-ICA</v>
          </cell>
          <cell r="D420">
            <v>420454.30999999994</v>
          </cell>
          <cell r="E420">
            <v>0.6493231810772943</v>
          </cell>
          <cell r="F420" t="str">
            <v>NO</v>
          </cell>
          <cell r="G420" t="str">
            <v>SI</v>
          </cell>
          <cell r="H420" t="str">
            <v>ET en revision, por cambio de ubicación de terrenos por cambio de laguna</v>
          </cell>
          <cell r="I420">
            <v>0</v>
          </cell>
          <cell r="J420">
            <v>0</v>
          </cell>
          <cell r="K420">
            <v>0</v>
          </cell>
        </row>
        <row r="421">
          <cell r="B421">
            <v>162358</v>
          </cell>
          <cell r="C421" t="str">
            <v>AMPLIACIÓN Y MEJORAMIENTO DEL SISTEMA DE ABASTECIMIENTO DE AGUA POTABLE DE LA CIUDAD DE ICA, PROVINCIA DE ICA - ICA</v>
          </cell>
          <cell r="D421">
            <v>19735116.069999993</v>
          </cell>
          <cell r="E421">
            <v>0.462</v>
          </cell>
          <cell r="F421" t="str">
            <v>Si</v>
          </cell>
          <cell r="G421" t="str">
            <v>Si</v>
          </cell>
          <cell r="H421" t="str">
            <v>El monto total del PIP es S/.104,221,686.38, el monto ejecutado es S/.47,364,247.31, el PIM de este año es S/.36,875,749 y se ha solicitado por continuidad S/.246,574. Por lo que es necesario para culminar de manera adecuada el PIP la cantidad de S/.19,735,116.07 que es la que se incorpora al pedido.</v>
          </cell>
          <cell r="I421" t="str">
            <v>EN PLENA EJECUCIÓN</v>
          </cell>
          <cell r="J421" t="str">
            <v>EN PLENA EJECUCIÓN</v>
          </cell>
          <cell r="K421">
            <v>1</v>
          </cell>
        </row>
        <row r="422">
          <cell r="B422">
            <v>63638</v>
          </cell>
          <cell r="C422" t="str">
            <v>IRRIGACION LISCAY - SAN JUAN DE YANAC</v>
          </cell>
          <cell r="D422">
            <v>5500000</v>
          </cell>
          <cell r="E422">
            <v>0.6</v>
          </cell>
          <cell r="F422" t="str">
            <v>Si</v>
          </cell>
          <cell r="G422" t="str">
            <v>Si</v>
          </cell>
          <cell r="H422" t="str">
            <v>Se ha contratado una consultoría para elaborar el ET de la modificación del trazo. Se aprobaría el 10.02.16 cuyo costo aprox es S/.5.50 mill adicionales al presupuesto</v>
          </cell>
          <cell r="I422" t="str">
            <v>PARALIZADA</v>
          </cell>
          <cell r="J422" t="str">
            <v>PARALIZADA</v>
          </cell>
          <cell r="K422">
            <v>0</v>
          </cell>
        </row>
      </sheetData>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x Activ y FF"/>
      <sheetName val="x Activ y FF (2)"/>
      <sheetName val="por GR y Activ"/>
      <sheetName val="CM"/>
      <sheetName val="CM (2)"/>
      <sheetName val="Hoja1"/>
      <sheetName val="Hoja3"/>
      <sheetName val="2 Matriz Consistencia"/>
      <sheetName val="3.1 GANTT"/>
      <sheetName val="3.2 Flujos"/>
      <sheetName val="4 Costos Fte Fto"/>
      <sheetName val="data"/>
      <sheetName val="Hoja2"/>
      <sheetName val="1. Matriz del Programa"/>
      <sheetName val="PM PIP 2007-2009"/>
    </sheetNames>
    <sheetDataSet>
      <sheetData sheetId="0">
        <row r="1">
          <cell r="IM1">
            <v>3.33</v>
          </cell>
        </row>
      </sheetData>
      <sheetData sheetId="1"/>
      <sheetData sheetId="2"/>
      <sheetData sheetId="3"/>
      <sheetData sheetId="4"/>
      <sheetData sheetId="5"/>
      <sheetData sheetId="6"/>
      <sheetData sheetId="7"/>
      <sheetData sheetId="8"/>
      <sheetData sheetId="9"/>
      <sheetData sheetId="10"/>
      <sheetData sheetId="11">
        <row r="1">
          <cell r="IM1">
            <v>3.33</v>
          </cell>
        </row>
      </sheetData>
      <sheetData sheetId="12"/>
      <sheetData sheetId="13"/>
      <sheetData sheetId="14"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Hoja1"/>
      <sheetName val="Hoja2"/>
      <sheetName val="Hoja3"/>
    </sheetNames>
    <sheetDataSet>
      <sheetData sheetId="0" refreshError="1">
        <row r="6">
          <cell r="A6" t="str">
            <v>ITEM</v>
          </cell>
          <cell r="B6" t="str">
            <v>JEFATURA ZONAL I</v>
          </cell>
          <cell r="C6" t="str">
            <v>CIU</v>
          </cell>
          <cell r="D6" t="str">
            <v>DESCRIPCIÓN</v>
          </cell>
          <cell r="E6" t="str">
            <v>Valor Referencial S/.</v>
          </cell>
          <cell r="F6" t="str">
            <v>Fecha Probable de Convocatoria</v>
          </cell>
          <cell r="G6" t="str">
            <v>Fuente de Financiamiento</v>
          </cell>
          <cell r="H6" t="str">
            <v>SINTESIS ESPECIFICACIONES TECNICAS (PERFIL GENERICO)</v>
          </cell>
          <cell r="I6" t="str">
            <v>I TRIM</v>
          </cell>
          <cell r="J6" t="str">
            <v>II TRIM</v>
          </cell>
          <cell r="K6" t="str">
            <v>III TRIM</v>
          </cell>
          <cell r="L6" t="str">
            <v>IV TRIM</v>
          </cell>
          <cell r="M6" t="str">
            <v>TIPO MONEDA</v>
          </cell>
        </row>
        <row r="7">
          <cell r="A7">
            <v>1</v>
          </cell>
          <cell r="B7" t="str">
            <v>JEFATURA ZONAL I</v>
          </cell>
          <cell r="C7">
            <v>4530</v>
          </cell>
          <cell r="D7" t="str">
            <v>Mancora - Aguas Verdes y Pto. Pizarro-Emp. R1N</v>
          </cell>
          <cell r="E7">
            <v>372094</v>
          </cell>
          <cell r="F7" t="str">
            <v>JUNIO</v>
          </cell>
          <cell r="G7" t="str">
            <v>Recursos Directamente Recaudados</v>
          </cell>
          <cell r="H7" t="str">
            <v>Señalizacion Horizontal y Vertical</v>
          </cell>
          <cell r="I7">
            <v>0</v>
          </cell>
          <cell r="J7">
            <v>372094</v>
          </cell>
          <cell r="K7">
            <v>0</v>
          </cell>
          <cell r="L7">
            <v>0</v>
          </cell>
          <cell r="M7" t="str">
            <v>S/.</v>
          </cell>
        </row>
        <row r="8">
          <cell r="A8">
            <v>2</v>
          </cell>
          <cell r="B8" t="str">
            <v>JEFATURA ZONAL I</v>
          </cell>
          <cell r="C8">
            <v>4530</v>
          </cell>
          <cell r="D8" t="str">
            <v>Dv. Bayovar-Piura-Sullana-Mancora</v>
          </cell>
          <cell r="E8">
            <v>526430</v>
          </cell>
          <cell r="F8" t="str">
            <v>JUNIO</v>
          </cell>
          <cell r="G8" t="str">
            <v>Recursos Directamente Recaudados</v>
          </cell>
          <cell r="H8" t="str">
            <v>Señalizacion Horizontal y Vertical</v>
          </cell>
          <cell r="I8">
            <v>0</v>
          </cell>
          <cell r="J8">
            <v>526430</v>
          </cell>
          <cell r="K8">
            <v>0</v>
          </cell>
          <cell r="L8">
            <v>0</v>
          </cell>
          <cell r="M8" t="str">
            <v>S/.</v>
          </cell>
        </row>
        <row r="9">
          <cell r="A9">
            <v>3</v>
          </cell>
          <cell r="B9" t="str">
            <v>JEFATURA ZONAL I</v>
          </cell>
          <cell r="C9">
            <v>4530</v>
          </cell>
          <cell r="D9" t="str">
            <v>Noria Zapata-Piura-Sechura y Emp. R1B-Chulucanas</v>
          </cell>
          <cell r="E9">
            <v>288847</v>
          </cell>
          <cell r="F9" t="str">
            <v>JUNIO</v>
          </cell>
          <cell r="G9" t="str">
            <v>Recursos Directamente Recaudados</v>
          </cell>
          <cell r="H9" t="str">
            <v>Señalizacion Horizontal y Vertical</v>
          </cell>
          <cell r="I9">
            <v>0</v>
          </cell>
          <cell r="J9">
            <v>288847</v>
          </cell>
          <cell r="K9">
            <v>0</v>
          </cell>
          <cell r="L9">
            <v>0</v>
          </cell>
          <cell r="M9" t="str">
            <v>S/.</v>
          </cell>
        </row>
        <row r="10">
          <cell r="A10">
            <v>4</v>
          </cell>
          <cell r="B10" t="str">
            <v>JEFATURA ZONAL I</v>
          </cell>
          <cell r="C10">
            <v>4530</v>
          </cell>
          <cell r="D10" t="str">
            <v>Piura-Paita-Sullana-Pte. Macara</v>
          </cell>
          <cell r="E10">
            <v>462735</v>
          </cell>
          <cell r="F10" t="str">
            <v>JUNIO</v>
          </cell>
          <cell r="G10" t="str">
            <v>Recursos Directamente Recaudados</v>
          </cell>
          <cell r="H10" t="str">
            <v>Señalizacion Horizontal y Vertical</v>
          </cell>
          <cell r="I10">
            <v>0</v>
          </cell>
          <cell r="J10">
            <v>462735</v>
          </cell>
          <cell r="K10">
            <v>0</v>
          </cell>
          <cell r="L10">
            <v>0</v>
          </cell>
          <cell r="M10" t="str">
            <v>S/.</v>
          </cell>
        </row>
        <row r="11">
          <cell r="A11">
            <v>5</v>
          </cell>
          <cell r="B11" t="str">
            <v>JEFATURA ZONAL II</v>
          </cell>
          <cell r="C11">
            <v>4530</v>
          </cell>
          <cell r="D11" t="str">
            <v>Lim. Reg-Chiclayo Dv. Bayovar Villa Eten-Via de Evit.</v>
          </cell>
          <cell r="E11">
            <v>361748</v>
          </cell>
          <cell r="F11" t="str">
            <v>JULIO</v>
          </cell>
          <cell r="G11" t="str">
            <v>Recursos Directamente Recaudados</v>
          </cell>
          <cell r="H11" t="str">
            <v>Señalizacion Horizontal y Vertical</v>
          </cell>
          <cell r="I11">
            <v>0</v>
          </cell>
          <cell r="J11">
            <v>0</v>
          </cell>
          <cell r="K11">
            <v>361748</v>
          </cell>
          <cell r="L11">
            <v>0</v>
          </cell>
          <cell r="M11" t="str">
            <v>S/.</v>
          </cell>
        </row>
        <row r="12">
          <cell r="A12">
            <v>6</v>
          </cell>
          <cell r="B12" t="str">
            <v>JEFATURA ZONAL II</v>
          </cell>
          <cell r="C12">
            <v>4530</v>
          </cell>
          <cell r="D12" t="str">
            <v>Lambayeque-Olmos-Noria Zapata y Chiclayo-Ferreñafe</v>
          </cell>
          <cell r="E12">
            <v>353198</v>
          </cell>
          <cell r="F12" t="str">
            <v>JULIO</v>
          </cell>
          <cell r="G12" t="str">
            <v>Recursos Directamente Recaudados</v>
          </cell>
          <cell r="H12" t="str">
            <v>Señalizacion Horizontal y Vertical</v>
          </cell>
          <cell r="I12">
            <v>0</v>
          </cell>
          <cell r="J12">
            <v>0</v>
          </cell>
          <cell r="K12">
            <v>353198</v>
          </cell>
          <cell r="L12">
            <v>0</v>
          </cell>
          <cell r="M12" t="str">
            <v>S/.</v>
          </cell>
        </row>
        <row r="13">
          <cell r="A13">
            <v>7</v>
          </cell>
          <cell r="B13" t="str">
            <v>JEFATURA ZONAL II</v>
          </cell>
          <cell r="C13">
            <v>4530</v>
          </cell>
          <cell r="D13" t="str">
            <v>Pimentel-Chiclayo -Pte. Cumbil-Sipan-Pampagrande</v>
          </cell>
          <cell r="E13">
            <v>300153</v>
          </cell>
          <cell r="F13" t="str">
            <v>JULIO</v>
          </cell>
          <cell r="G13" t="str">
            <v>Recursos Directamente Recaudados</v>
          </cell>
          <cell r="H13" t="str">
            <v>Señalizacion Horizontal y Vertical</v>
          </cell>
          <cell r="I13">
            <v>0</v>
          </cell>
          <cell r="J13">
            <v>0</v>
          </cell>
          <cell r="K13">
            <v>300153</v>
          </cell>
          <cell r="L13">
            <v>0</v>
          </cell>
          <cell r="M13" t="str">
            <v>S/.</v>
          </cell>
        </row>
        <row r="14">
          <cell r="A14">
            <v>8</v>
          </cell>
          <cell r="B14" t="str">
            <v>JEFATURA ZONAL III</v>
          </cell>
          <cell r="C14">
            <v>4530</v>
          </cell>
          <cell r="D14" t="str">
            <v>Dv. Olmos - Corral Quemado</v>
          </cell>
          <cell r="E14">
            <v>410579</v>
          </cell>
          <cell r="F14" t="str">
            <v>AGOSTO</v>
          </cell>
          <cell r="G14" t="str">
            <v>Recursos Directamente Recaudados</v>
          </cell>
          <cell r="H14" t="str">
            <v>Señalizacion Horizontal y Vertical</v>
          </cell>
          <cell r="I14">
            <v>0</v>
          </cell>
          <cell r="J14">
            <v>0</v>
          </cell>
          <cell r="K14">
            <v>410579</v>
          </cell>
          <cell r="L14">
            <v>0</v>
          </cell>
          <cell r="M14" t="str">
            <v>S/.</v>
          </cell>
        </row>
        <row r="15">
          <cell r="A15">
            <v>9</v>
          </cell>
          <cell r="B15" t="str">
            <v>JEFATURA ZONAL III</v>
          </cell>
          <cell r="C15">
            <v>4530</v>
          </cell>
          <cell r="D15" t="str">
            <v>Chamaya - Jaen - San Ignacio</v>
          </cell>
          <cell r="E15">
            <v>510917</v>
          </cell>
          <cell r="F15" t="str">
            <v>AGOSTO</v>
          </cell>
          <cell r="G15" t="str">
            <v>Recursos Directamente Recaudados</v>
          </cell>
          <cell r="H15" t="str">
            <v>Señalizacion Horizontal y Vertical</v>
          </cell>
          <cell r="I15">
            <v>0</v>
          </cell>
          <cell r="J15">
            <v>0</v>
          </cell>
          <cell r="K15">
            <v>510917</v>
          </cell>
          <cell r="L15">
            <v>0</v>
          </cell>
          <cell r="M15" t="str">
            <v>S/.</v>
          </cell>
        </row>
        <row r="16">
          <cell r="A16">
            <v>10</v>
          </cell>
          <cell r="B16" t="str">
            <v>JEFATURA ZONAL IV</v>
          </cell>
          <cell r="C16">
            <v>4530</v>
          </cell>
          <cell r="D16" t="str">
            <v>Corral Quemado - Rio Nieva-Rioja</v>
          </cell>
          <cell r="E16">
            <v>819503</v>
          </cell>
          <cell r="F16" t="str">
            <v>MAYO</v>
          </cell>
          <cell r="G16" t="str">
            <v>Recursos Directamente Recaudados</v>
          </cell>
          <cell r="H16" t="str">
            <v>Señalizacion Horizontal y Vertical</v>
          </cell>
          <cell r="I16">
            <v>0</v>
          </cell>
          <cell r="J16">
            <v>819503</v>
          </cell>
          <cell r="K16">
            <v>0</v>
          </cell>
          <cell r="L16">
            <v>0</v>
          </cell>
          <cell r="M16" t="str">
            <v>S/.</v>
          </cell>
        </row>
        <row r="17">
          <cell r="A17">
            <v>11</v>
          </cell>
          <cell r="B17" t="str">
            <v>JEFATURA ZONAL V</v>
          </cell>
          <cell r="C17">
            <v>4530</v>
          </cell>
          <cell r="D17" t="str">
            <v>Emp. R1N - Cajamarca</v>
          </cell>
          <cell r="E17">
            <v>458783</v>
          </cell>
          <cell r="F17" t="str">
            <v>MARZO</v>
          </cell>
          <cell r="G17" t="str">
            <v>Recursos Directamente Recaudados</v>
          </cell>
          <cell r="H17" t="str">
            <v>Señalizacion Horizontal y Vertical</v>
          </cell>
          <cell r="I17">
            <v>458783</v>
          </cell>
          <cell r="J17">
            <v>0</v>
          </cell>
          <cell r="K17">
            <v>0</v>
          </cell>
          <cell r="L17">
            <v>0</v>
          </cell>
          <cell r="M17" t="str">
            <v>S/.</v>
          </cell>
        </row>
        <row r="18">
          <cell r="A18">
            <v>12</v>
          </cell>
          <cell r="B18" t="str">
            <v>JEFATURA ZONAL V</v>
          </cell>
          <cell r="C18">
            <v>4530</v>
          </cell>
          <cell r="D18" t="str">
            <v>Salaverry-Emp. R1N Shiran</v>
          </cell>
          <cell r="E18">
            <v>96534</v>
          </cell>
          <cell r="F18" t="str">
            <v>MARZO</v>
          </cell>
          <cell r="G18" t="str">
            <v>Recursos Directamente Recaudados</v>
          </cell>
          <cell r="H18" t="str">
            <v>Señalizacion Horizontal y Vertical</v>
          </cell>
          <cell r="I18">
            <v>96534</v>
          </cell>
          <cell r="J18">
            <v>0</v>
          </cell>
          <cell r="K18">
            <v>0</v>
          </cell>
          <cell r="L18">
            <v>0</v>
          </cell>
          <cell r="M18" t="str">
            <v>S/.</v>
          </cell>
        </row>
        <row r="19">
          <cell r="A19">
            <v>13</v>
          </cell>
          <cell r="B19" t="str">
            <v>JEFATURA ZONAL V</v>
          </cell>
          <cell r="C19">
            <v>4530</v>
          </cell>
          <cell r="D19" t="str">
            <v>Pte. Santa - Lim. Reg y Vía de Evitamiento</v>
          </cell>
          <cell r="E19">
            <v>512396</v>
          </cell>
          <cell r="F19" t="str">
            <v>MARZO</v>
          </cell>
          <cell r="G19" t="str">
            <v>Recursos Directamente Recaudados</v>
          </cell>
          <cell r="H19" t="str">
            <v>Señalizacion Horizontal y Vertical</v>
          </cell>
          <cell r="I19">
            <v>512396</v>
          </cell>
          <cell r="J19">
            <v>0</v>
          </cell>
          <cell r="K19">
            <v>0</v>
          </cell>
          <cell r="L19">
            <v>0</v>
          </cell>
          <cell r="M19" t="str">
            <v>S/.</v>
          </cell>
        </row>
        <row r="20">
          <cell r="A20">
            <v>14</v>
          </cell>
          <cell r="B20" t="str">
            <v>JEFATURA ZONAL VI</v>
          </cell>
          <cell r="C20">
            <v>4530</v>
          </cell>
          <cell r="D20" t="str">
            <v>Pativilca -Conococha-Huaraz - Huallanca</v>
          </cell>
          <cell r="E20">
            <v>708750</v>
          </cell>
          <cell r="F20" t="str">
            <v>ABRIL</v>
          </cell>
          <cell r="G20" t="str">
            <v>Recursos Directamente Recaudados</v>
          </cell>
          <cell r="H20" t="str">
            <v>Señalizacion Horizontal y Vertical</v>
          </cell>
          <cell r="I20">
            <v>0</v>
          </cell>
          <cell r="J20">
            <v>708750</v>
          </cell>
          <cell r="K20">
            <v>0</v>
          </cell>
          <cell r="L20">
            <v>0</v>
          </cell>
          <cell r="M20" t="str">
            <v>S/.</v>
          </cell>
        </row>
        <row r="21">
          <cell r="A21">
            <v>15</v>
          </cell>
          <cell r="B21" t="str">
            <v>JEFATURA ZONAL VI</v>
          </cell>
          <cell r="C21">
            <v>4530</v>
          </cell>
          <cell r="D21" t="str">
            <v>Pativilca - Pte. Santa y Casma - Pariacoto</v>
          </cell>
          <cell r="E21">
            <v>560700</v>
          </cell>
          <cell r="F21" t="str">
            <v>ABRIL</v>
          </cell>
          <cell r="G21" t="str">
            <v>Recursos Directamente Recaudados</v>
          </cell>
          <cell r="H21" t="str">
            <v>Señalizacion Horizontal y Vertical</v>
          </cell>
          <cell r="I21">
            <v>0</v>
          </cell>
          <cell r="J21">
            <v>560700</v>
          </cell>
          <cell r="K21">
            <v>0</v>
          </cell>
          <cell r="L21">
            <v>0</v>
          </cell>
          <cell r="M21" t="str">
            <v>S/.</v>
          </cell>
        </row>
        <row r="22">
          <cell r="A22">
            <v>16</v>
          </cell>
          <cell r="B22" t="str">
            <v>JEFATURA ZONAL VII</v>
          </cell>
          <cell r="C22">
            <v>4530</v>
          </cell>
          <cell r="D22" t="str">
            <v>Dv. Ancón (Serpentin y Variante)-Pativilca </v>
          </cell>
          <cell r="E22">
            <v>544637</v>
          </cell>
          <cell r="F22" t="str">
            <v>MAYO</v>
          </cell>
          <cell r="G22" t="str">
            <v>Recursos Directamente Recaudados</v>
          </cell>
          <cell r="H22" t="str">
            <v>Señalizacion Horizontal y Vertical</v>
          </cell>
          <cell r="I22">
            <v>0</v>
          </cell>
          <cell r="J22">
            <v>544637</v>
          </cell>
          <cell r="K22">
            <v>0</v>
          </cell>
          <cell r="L22">
            <v>0</v>
          </cell>
          <cell r="M22" t="str">
            <v>S/.</v>
          </cell>
        </row>
        <row r="23">
          <cell r="A23">
            <v>17</v>
          </cell>
          <cell r="B23" t="str">
            <v>JEFATURA ZONAL VII</v>
          </cell>
          <cell r="C23">
            <v>4530</v>
          </cell>
          <cell r="D23" t="str">
            <v>Huaura - Sayan y Ovalo Chancay - Huaral - Emp. R1N</v>
          </cell>
          <cell r="E23">
            <v>124016</v>
          </cell>
          <cell r="F23" t="str">
            <v>MARZO</v>
          </cell>
          <cell r="G23" t="str">
            <v>Recursos Directamente Recaudados</v>
          </cell>
          <cell r="H23" t="str">
            <v>Señalizacion Horizontal y Vertical</v>
          </cell>
          <cell r="I23">
            <v>0</v>
          </cell>
          <cell r="J23">
            <v>124016</v>
          </cell>
          <cell r="K23">
            <v>0</v>
          </cell>
          <cell r="L23">
            <v>0</v>
          </cell>
          <cell r="M23" t="str">
            <v>S/.</v>
          </cell>
        </row>
        <row r="24">
          <cell r="A24">
            <v>18</v>
          </cell>
          <cell r="B24" t="str">
            <v>JEFATURA ZONAL VIII</v>
          </cell>
          <cell r="C24">
            <v>4530</v>
          </cell>
          <cell r="D24" t="str">
            <v>Pte. Ricardo Palma - La Oroya</v>
          </cell>
          <cell r="E24">
            <v>313469</v>
          </cell>
          <cell r="F24" t="str">
            <v>MARZO</v>
          </cell>
          <cell r="G24" t="str">
            <v>Recursos Directamente Recaudados</v>
          </cell>
          <cell r="H24" t="str">
            <v>Señalizacion Horizontal y Vertical</v>
          </cell>
          <cell r="I24">
            <v>313469</v>
          </cell>
          <cell r="J24">
            <v>0</v>
          </cell>
          <cell r="K24">
            <v>0</v>
          </cell>
          <cell r="L24">
            <v>0</v>
          </cell>
          <cell r="M24" t="str">
            <v>S/.</v>
          </cell>
        </row>
        <row r="25">
          <cell r="A25">
            <v>19</v>
          </cell>
          <cell r="B25" t="str">
            <v>JEFATURA ZONAL VIII</v>
          </cell>
          <cell r="C25">
            <v>4530</v>
          </cell>
          <cell r="D25" t="str">
            <v>La Oroya - Huancayo</v>
          </cell>
          <cell r="E25">
            <v>476831</v>
          </cell>
          <cell r="F25" t="str">
            <v>MARZO</v>
          </cell>
          <cell r="G25" t="str">
            <v>Recursos Directamente Recaudados</v>
          </cell>
          <cell r="H25" t="str">
            <v>Señalizacion Horizontal y Vertical</v>
          </cell>
          <cell r="I25">
            <v>476831</v>
          </cell>
          <cell r="J25">
            <v>0</v>
          </cell>
          <cell r="K25">
            <v>0</v>
          </cell>
          <cell r="L25">
            <v>0</v>
          </cell>
          <cell r="M25" t="str">
            <v>S/.</v>
          </cell>
        </row>
        <row r="26">
          <cell r="A26">
            <v>20</v>
          </cell>
          <cell r="B26" t="str">
            <v>JEFATURA ZONAL VIII</v>
          </cell>
          <cell r="C26">
            <v>4530</v>
          </cell>
          <cell r="D26" t="str">
            <v>Dv. Las Vegas-Tarma - La Merced - Satipo</v>
          </cell>
          <cell r="E26">
            <v>460725</v>
          </cell>
          <cell r="F26" t="str">
            <v>MARZO</v>
          </cell>
          <cell r="G26" t="str">
            <v>Recursos Directamente Recaudados</v>
          </cell>
          <cell r="H26" t="str">
            <v>Señalizacion Horizontal y Vertical</v>
          </cell>
          <cell r="I26">
            <v>460725</v>
          </cell>
          <cell r="J26">
            <v>0</v>
          </cell>
          <cell r="K26">
            <v>0</v>
          </cell>
          <cell r="L26">
            <v>0</v>
          </cell>
          <cell r="M26" t="str">
            <v>S/.</v>
          </cell>
        </row>
        <row r="27">
          <cell r="A27">
            <v>21</v>
          </cell>
          <cell r="B27" t="str">
            <v>JEFATURA ZONAL IX</v>
          </cell>
          <cell r="C27">
            <v>4530</v>
          </cell>
          <cell r="D27" t="str">
            <v>Lima - Canta</v>
          </cell>
          <cell r="E27">
            <v>400000</v>
          </cell>
          <cell r="F27" t="str">
            <v>SETIEMBRE</v>
          </cell>
          <cell r="G27" t="str">
            <v>Recursos Directamente Recaudados</v>
          </cell>
          <cell r="H27" t="str">
            <v>Señalizacion Horizontal y Vertical</v>
          </cell>
          <cell r="I27">
            <v>0</v>
          </cell>
          <cell r="J27">
            <v>0</v>
          </cell>
          <cell r="K27">
            <v>400000</v>
          </cell>
          <cell r="L27">
            <v>0</v>
          </cell>
          <cell r="M27" t="str">
            <v>S/.</v>
          </cell>
        </row>
        <row r="28">
          <cell r="A28">
            <v>22</v>
          </cell>
          <cell r="B28" t="str">
            <v>JEFATURA ZONAL IX</v>
          </cell>
          <cell r="C28">
            <v>4530</v>
          </cell>
          <cell r="D28" t="str">
            <v>Pte. Pucusana - Pte. Clarita</v>
          </cell>
          <cell r="E28">
            <v>389142</v>
          </cell>
          <cell r="F28" t="str">
            <v>OCTUBRE</v>
          </cell>
          <cell r="G28" t="str">
            <v>Recursos Directamente Recaudados</v>
          </cell>
          <cell r="H28" t="str">
            <v>Señalizacion Horizontal y Vertical</v>
          </cell>
          <cell r="I28">
            <v>0</v>
          </cell>
          <cell r="J28">
            <v>0</v>
          </cell>
          <cell r="K28">
            <v>389142</v>
          </cell>
          <cell r="L28">
            <v>0</v>
          </cell>
          <cell r="M28" t="str">
            <v>S/.</v>
          </cell>
        </row>
        <row r="29">
          <cell r="A29">
            <v>23</v>
          </cell>
          <cell r="B29" t="str">
            <v>JEFATURA ZONAL IX</v>
          </cell>
          <cell r="C29">
            <v>4530</v>
          </cell>
          <cell r="D29" t="str">
            <v>San Vicente -Lunahuana</v>
          </cell>
          <cell r="E29">
            <v>300000</v>
          </cell>
          <cell r="F29" t="str">
            <v>SETIEMBRE</v>
          </cell>
          <cell r="G29" t="str">
            <v>Recursos Directamente Recaudados</v>
          </cell>
          <cell r="H29" t="str">
            <v>Señalizacion Horizontal y Vertical</v>
          </cell>
          <cell r="I29">
            <v>0</v>
          </cell>
          <cell r="J29">
            <v>0</v>
          </cell>
          <cell r="K29">
            <v>300000</v>
          </cell>
          <cell r="L29">
            <v>0</v>
          </cell>
          <cell r="M29" t="str">
            <v>S/.</v>
          </cell>
        </row>
        <row r="30">
          <cell r="A30">
            <v>24</v>
          </cell>
          <cell r="B30" t="str">
            <v>JEFATURA ZONAL X</v>
          </cell>
          <cell r="C30">
            <v>4530</v>
          </cell>
          <cell r="D30" t="str">
            <v>La Oroya - Chicrin</v>
          </cell>
          <cell r="E30">
            <v>392076</v>
          </cell>
          <cell r="F30" t="str">
            <v>MARZO</v>
          </cell>
          <cell r="G30" t="str">
            <v>Recursos Directamente Recaudados</v>
          </cell>
          <cell r="H30" t="str">
            <v>Señalizacion Horizontal y Vertical</v>
          </cell>
          <cell r="I30">
            <v>392076</v>
          </cell>
          <cell r="J30">
            <v>0</v>
          </cell>
          <cell r="K30">
            <v>0</v>
          </cell>
          <cell r="L30">
            <v>0</v>
          </cell>
          <cell r="M30" t="str">
            <v>S/.</v>
          </cell>
        </row>
        <row r="31">
          <cell r="A31">
            <v>25</v>
          </cell>
          <cell r="B31" t="str">
            <v>JEFATURA ZONAL X</v>
          </cell>
          <cell r="C31">
            <v>4530</v>
          </cell>
          <cell r="D31" t="str">
            <v>Chicrin - Tingo Maria - Aspuzana</v>
          </cell>
          <cell r="E31">
            <v>844454</v>
          </cell>
          <cell r="F31" t="str">
            <v>MARZO</v>
          </cell>
          <cell r="G31" t="str">
            <v>Recursos Directamente Recaudados</v>
          </cell>
          <cell r="H31" t="str">
            <v>Señalizacion Horizontal y Vertical</v>
          </cell>
          <cell r="I31">
            <v>844454</v>
          </cell>
          <cell r="J31">
            <v>0</v>
          </cell>
          <cell r="K31">
            <v>0</v>
          </cell>
          <cell r="L31">
            <v>0</v>
          </cell>
          <cell r="M31" t="str">
            <v>S/.</v>
          </cell>
        </row>
        <row r="32">
          <cell r="A32">
            <v>26</v>
          </cell>
          <cell r="B32" t="str">
            <v>JEFATURA ZONAL XI</v>
          </cell>
          <cell r="C32">
            <v>4530</v>
          </cell>
          <cell r="D32" t="str">
            <v>San Clemente -  Pte. Choclococha</v>
          </cell>
          <cell r="E32">
            <v>469195</v>
          </cell>
          <cell r="F32" t="str">
            <v>OCTUBRE</v>
          </cell>
          <cell r="G32" t="str">
            <v>Recursos Directamente Recaudados</v>
          </cell>
          <cell r="H32" t="str">
            <v>Señalizacion Horizontal y Vertical</v>
          </cell>
          <cell r="I32">
            <v>0</v>
          </cell>
          <cell r="J32">
            <v>0</v>
          </cell>
          <cell r="K32">
            <v>0</v>
          </cell>
          <cell r="L32">
            <v>469195</v>
          </cell>
          <cell r="M32" t="str">
            <v>S/.</v>
          </cell>
        </row>
        <row r="33">
          <cell r="A33">
            <v>27</v>
          </cell>
          <cell r="B33" t="str">
            <v>JEFATURA ZONAL XII</v>
          </cell>
          <cell r="C33">
            <v>4530</v>
          </cell>
          <cell r="D33" t="str">
            <v>Pte. Clarita - Palpa</v>
          </cell>
          <cell r="E33">
            <v>458455</v>
          </cell>
          <cell r="F33" t="str">
            <v>OCTUBRE</v>
          </cell>
          <cell r="G33" t="str">
            <v>Recursos Directamente Recaudados</v>
          </cell>
          <cell r="H33" t="str">
            <v>Señalizacion Horizontal y Vertical</v>
          </cell>
          <cell r="I33">
            <v>0</v>
          </cell>
          <cell r="J33">
            <v>0</v>
          </cell>
          <cell r="K33">
            <v>0</v>
          </cell>
          <cell r="L33">
            <v>458455</v>
          </cell>
          <cell r="M33" t="str">
            <v>S/.</v>
          </cell>
        </row>
        <row r="34">
          <cell r="A34">
            <v>28</v>
          </cell>
          <cell r="B34" t="str">
            <v>JEFATURA ZONAL XII</v>
          </cell>
          <cell r="C34">
            <v>4530</v>
          </cell>
          <cell r="D34" t="str">
            <v>Palpa - Dv. Lomas y Variante Palpa</v>
          </cell>
          <cell r="E34">
            <v>406252</v>
          </cell>
          <cell r="F34" t="str">
            <v>OCTUBRE</v>
          </cell>
          <cell r="G34" t="str">
            <v>Recursos Directamente Recaudados</v>
          </cell>
          <cell r="H34" t="str">
            <v>Señalizacion Horizontal y Vertical</v>
          </cell>
          <cell r="I34">
            <v>0</v>
          </cell>
          <cell r="J34">
            <v>0</v>
          </cell>
          <cell r="K34">
            <v>0</v>
          </cell>
          <cell r="L34">
            <v>406252</v>
          </cell>
          <cell r="M34" t="str">
            <v>S/.</v>
          </cell>
        </row>
        <row r="35">
          <cell r="A35">
            <v>29</v>
          </cell>
          <cell r="B35" t="str">
            <v>JEFATURA ZONAL XII</v>
          </cell>
          <cell r="C35">
            <v>4530</v>
          </cell>
          <cell r="D35" t="str">
            <v>Pto. San Juan-Emp. R1S-Nasca-Puquio-Chalhuanca</v>
          </cell>
          <cell r="E35">
            <v>983006</v>
          </cell>
          <cell r="F35" t="str">
            <v>OCTUBRE</v>
          </cell>
          <cell r="G35" t="str">
            <v>Recursos Directamente Recaudados</v>
          </cell>
          <cell r="H35" t="str">
            <v>Señalizacion Horizontal y Vertical</v>
          </cell>
          <cell r="I35">
            <v>0</v>
          </cell>
          <cell r="J35">
            <v>0</v>
          </cell>
          <cell r="K35">
            <v>0</v>
          </cell>
          <cell r="L35">
            <v>983006</v>
          </cell>
          <cell r="M35" t="str">
            <v>S/.</v>
          </cell>
        </row>
        <row r="36">
          <cell r="A36">
            <v>30</v>
          </cell>
          <cell r="B36" t="str">
            <v>JEFATURA ZONAL XIII</v>
          </cell>
          <cell r="C36">
            <v>4530</v>
          </cell>
          <cell r="D36" t="str">
            <v>Pte. Choclococha - Ayacucho</v>
          </cell>
          <cell r="E36">
            <v>625947</v>
          </cell>
          <cell r="F36" t="str">
            <v>NOVIEMBRE</v>
          </cell>
          <cell r="G36" t="str">
            <v>Recursos Directamente Recaudados</v>
          </cell>
          <cell r="H36" t="str">
            <v>Señalizacion Horizontal y Vertical</v>
          </cell>
          <cell r="I36">
            <v>0</v>
          </cell>
          <cell r="J36">
            <v>0</v>
          </cell>
          <cell r="K36">
            <v>0</v>
          </cell>
          <cell r="L36">
            <v>625947</v>
          </cell>
          <cell r="M36" t="str">
            <v>S/.</v>
          </cell>
        </row>
        <row r="37">
          <cell r="A37">
            <v>31</v>
          </cell>
          <cell r="B37" t="str">
            <v>JEFATURA ZONAL XIV</v>
          </cell>
          <cell r="C37">
            <v>4530</v>
          </cell>
          <cell r="D37" t="str">
            <v>Dv. Lomas - Acceso Microondas</v>
          </cell>
          <cell r="E37">
            <v>757294</v>
          </cell>
          <cell r="F37" t="str">
            <v>NOVIEMBRE</v>
          </cell>
          <cell r="G37" t="str">
            <v>Recursos Directamente Recaudados</v>
          </cell>
          <cell r="H37" t="str">
            <v>Señalizacion Horizontal y Vertical</v>
          </cell>
          <cell r="I37">
            <v>0</v>
          </cell>
          <cell r="J37">
            <v>0</v>
          </cell>
          <cell r="K37">
            <v>0</v>
          </cell>
          <cell r="L37">
            <v>757294</v>
          </cell>
          <cell r="M37" t="str">
            <v>S/.</v>
          </cell>
        </row>
        <row r="38">
          <cell r="A38">
            <v>32</v>
          </cell>
          <cell r="B38" t="str">
            <v>JEFATURA ZONAL XIV</v>
          </cell>
          <cell r="C38">
            <v>4530</v>
          </cell>
          <cell r="D38" t="str">
            <v>Acceso Microondas Pte. Fiscal</v>
          </cell>
          <cell r="E38">
            <v>648891</v>
          </cell>
          <cell r="F38" t="str">
            <v>FEBRERO</v>
          </cell>
          <cell r="G38" t="str">
            <v>Recursos Directamente Recaudados</v>
          </cell>
          <cell r="H38" t="str">
            <v>Señalizacion Horizontal y Vertical</v>
          </cell>
          <cell r="I38">
            <v>0</v>
          </cell>
          <cell r="J38">
            <v>0</v>
          </cell>
          <cell r="K38">
            <v>0</v>
          </cell>
          <cell r="L38">
            <v>648891</v>
          </cell>
          <cell r="M38" t="str">
            <v>S/.</v>
          </cell>
        </row>
        <row r="39">
          <cell r="A39">
            <v>33</v>
          </cell>
          <cell r="B39" t="str">
            <v>JEFATURA ZONAL XV</v>
          </cell>
          <cell r="C39">
            <v>4530</v>
          </cell>
          <cell r="D39" t="str">
            <v>Ilo - Desaguadero (Tramos I - V)</v>
          </cell>
          <cell r="E39">
            <v>582950</v>
          </cell>
          <cell r="F39" t="str">
            <v>FEBRERO</v>
          </cell>
          <cell r="G39" t="str">
            <v>Recursos Directamente Recaudados</v>
          </cell>
          <cell r="H39" t="str">
            <v>Señalizacion Horizontal y Vertical</v>
          </cell>
          <cell r="I39">
            <v>0</v>
          </cell>
          <cell r="J39">
            <v>582950</v>
          </cell>
          <cell r="K39">
            <v>0</v>
          </cell>
          <cell r="L39">
            <v>0</v>
          </cell>
          <cell r="M39" t="str">
            <v>S/.</v>
          </cell>
        </row>
        <row r="40">
          <cell r="A40">
            <v>34</v>
          </cell>
          <cell r="B40" t="str">
            <v>JEFATURA ZONAL XV</v>
          </cell>
          <cell r="C40">
            <v>4530</v>
          </cell>
          <cell r="D40" t="str">
            <v>Pte. Fiscal- La Concordia</v>
          </cell>
          <cell r="E40">
            <v>504504</v>
          </cell>
          <cell r="F40" t="str">
            <v>FEBRERO</v>
          </cell>
          <cell r="G40" t="str">
            <v>Recursos Directamente Recaudados</v>
          </cell>
          <cell r="H40" t="str">
            <v>Señalizacion Horizontal y Vertical</v>
          </cell>
          <cell r="I40">
            <v>0</v>
          </cell>
          <cell r="J40">
            <v>504504</v>
          </cell>
          <cell r="K40">
            <v>0</v>
          </cell>
          <cell r="L40">
            <v>0</v>
          </cell>
          <cell r="M40" t="str">
            <v>S/.</v>
          </cell>
        </row>
        <row r="41">
          <cell r="A41">
            <v>35</v>
          </cell>
          <cell r="B41" t="str">
            <v>JEFATURA ZONAL XV</v>
          </cell>
          <cell r="C41">
            <v>4530</v>
          </cell>
          <cell r="D41" t="str">
            <v>Ilo - Tacna</v>
          </cell>
          <cell r="E41">
            <v>286372</v>
          </cell>
          <cell r="F41" t="str">
            <v>ABRIL</v>
          </cell>
          <cell r="G41" t="str">
            <v>Recursos Directamente Recaudados</v>
          </cell>
          <cell r="H41" t="str">
            <v>Señalizacion Horizontal y Vertical</v>
          </cell>
          <cell r="I41">
            <v>0</v>
          </cell>
          <cell r="J41">
            <v>286372</v>
          </cell>
          <cell r="K41">
            <v>0</v>
          </cell>
          <cell r="L41">
            <v>0</v>
          </cell>
          <cell r="M41" t="str">
            <v>S/.</v>
          </cell>
        </row>
        <row r="42">
          <cell r="A42">
            <v>36</v>
          </cell>
          <cell r="B42" t="str">
            <v>JEFATURA ZONAL XVI</v>
          </cell>
          <cell r="C42">
            <v>4530</v>
          </cell>
          <cell r="D42" t="str">
            <v>La Raya - Juliaca - Sta. Lucia</v>
          </cell>
          <cell r="E42">
            <v>585209</v>
          </cell>
          <cell r="F42" t="str">
            <v>ABRIL</v>
          </cell>
          <cell r="G42" t="str">
            <v>Recursos Directamente Recaudados</v>
          </cell>
          <cell r="H42" t="str">
            <v>Señalizacion Horizontal y Vertical</v>
          </cell>
          <cell r="I42">
            <v>585209</v>
          </cell>
          <cell r="J42">
            <v>0</v>
          </cell>
          <cell r="K42">
            <v>0</v>
          </cell>
          <cell r="L42">
            <v>0</v>
          </cell>
          <cell r="M42" t="str">
            <v>S/.</v>
          </cell>
        </row>
        <row r="43">
          <cell r="A43">
            <v>37</v>
          </cell>
          <cell r="B43" t="str">
            <v>JEFATURA ZONAL XVI</v>
          </cell>
          <cell r="C43">
            <v>4530</v>
          </cell>
          <cell r="D43" t="str">
            <v>Juliaca - Puno - Desaguadero</v>
          </cell>
          <cell r="E43">
            <v>569099</v>
          </cell>
          <cell r="F43" t="str">
            <v>ABRIL</v>
          </cell>
          <cell r="G43" t="str">
            <v>Recursos Directamente Recaudados</v>
          </cell>
          <cell r="H43" t="str">
            <v>Señalizacion Horizontal y Vertical</v>
          </cell>
          <cell r="I43">
            <v>569099</v>
          </cell>
          <cell r="J43">
            <v>0</v>
          </cell>
          <cell r="K43">
            <v>0</v>
          </cell>
          <cell r="L43">
            <v>0</v>
          </cell>
          <cell r="M43" t="str">
            <v>S/.</v>
          </cell>
        </row>
        <row r="44">
          <cell r="A44">
            <v>38</v>
          </cell>
          <cell r="B44" t="str">
            <v>JEFATURA ZONAL XVI</v>
          </cell>
          <cell r="C44">
            <v>4530</v>
          </cell>
          <cell r="D44" t="str">
            <v>Ilo - Desaguadero (Tramos VI - IX)</v>
          </cell>
          <cell r="E44">
            <v>450246</v>
          </cell>
          <cell r="F44" t="str">
            <v>ABRIL</v>
          </cell>
          <cell r="G44" t="str">
            <v>Recursos Directamente Recaudados</v>
          </cell>
          <cell r="H44" t="str">
            <v>Señalizacion Horizontal y Vertical</v>
          </cell>
          <cell r="I44">
            <v>450246</v>
          </cell>
          <cell r="J44">
            <v>0</v>
          </cell>
          <cell r="K44">
            <v>0</v>
          </cell>
          <cell r="L44">
            <v>0</v>
          </cell>
          <cell r="M44" t="str">
            <v>S/.</v>
          </cell>
        </row>
        <row r="45">
          <cell r="A45">
            <v>39</v>
          </cell>
          <cell r="B45" t="str">
            <v>JEFATURA ZONAL XVII</v>
          </cell>
          <cell r="C45">
            <v>4530</v>
          </cell>
          <cell r="D45" t="str">
            <v>Cusco - Abancay</v>
          </cell>
          <cell r="E45">
            <v>472047</v>
          </cell>
          <cell r="F45" t="str">
            <v>ABRIL</v>
          </cell>
          <cell r="G45" t="str">
            <v>Recursos Directamente Recaudados</v>
          </cell>
          <cell r="H45" t="str">
            <v>Señalizacion Horizontal y Vertical</v>
          </cell>
          <cell r="I45">
            <v>0</v>
          </cell>
          <cell r="J45">
            <v>472047</v>
          </cell>
          <cell r="K45">
            <v>0</v>
          </cell>
          <cell r="L45">
            <v>0</v>
          </cell>
          <cell r="M45" t="str">
            <v>S/.</v>
          </cell>
        </row>
        <row r="46">
          <cell r="A46">
            <v>40</v>
          </cell>
          <cell r="B46" t="str">
            <v>JEFATURA ZONAL XVII</v>
          </cell>
          <cell r="C46">
            <v>4530</v>
          </cell>
          <cell r="D46" t="str">
            <v>Circuito Turistico del Cusco</v>
          </cell>
          <cell r="E46">
            <v>370858</v>
          </cell>
          <cell r="F46" t="str">
            <v>ABRIL</v>
          </cell>
          <cell r="G46" t="str">
            <v>Recursos Directamente Recaudados</v>
          </cell>
          <cell r="H46" t="str">
            <v>Señalizacion Horizontal y Vertical</v>
          </cell>
          <cell r="I46">
            <v>0</v>
          </cell>
          <cell r="J46">
            <v>370858</v>
          </cell>
          <cell r="K46">
            <v>0</v>
          </cell>
          <cell r="L46">
            <v>0</v>
          </cell>
          <cell r="M46" t="str">
            <v>S/.</v>
          </cell>
        </row>
        <row r="47">
          <cell r="A47">
            <v>41</v>
          </cell>
          <cell r="B47" t="str">
            <v>JEFATURA ZONAL XVII</v>
          </cell>
          <cell r="C47">
            <v>4530</v>
          </cell>
          <cell r="D47" t="str">
            <v>Cusco - Sicuani - La Raya</v>
          </cell>
          <cell r="E47">
            <v>418491</v>
          </cell>
          <cell r="F47" t="str">
            <v>AGOSTO</v>
          </cell>
          <cell r="G47" t="str">
            <v>Recursos Directamente Recaudados</v>
          </cell>
          <cell r="H47" t="str">
            <v>Señalizacion Horizontal y Vertical</v>
          </cell>
          <cell r="I47">
            <v>0</v>
          </cell>
          <cell r="J47">
            <v>418491</v>
          </cell>
          <cell r="K47">
            <v>0</v>
          </cell>
          <cell r="L47">
            <v>0</v>
          </cell>
          <cell r="M47" t="str">
            <v>S/.</v>
          </cell>
        </row>
        <row r="48">
          <cell r="A48">
            <v>42</v>
          </cell>
          <cell r="B48" t="str">
            <v>OBRAS DE SEGURIDAD VIAL</v>
          </cell>
          <cell r="C48">
            <v>4520</v>
          </cell>
          <cell r="D48" t="str">
            <v>Construccion Pte.Peatonal Camana</v>
          </cell>
          <cell r="E48">
            <v>200000</v>
          </cell>
          <cell r="F48" t="str">
            <v>AGOSTO</v>
          </cell>
          <cell r="G48" t="str">
            <v>Recursos Directamente Recaudados</v>
          </cell>
          <cell r="H48" t="str">
            <v>Obra de Seguridad Vial</v>
          </cell>
          <cell r="I48">
            <v>0</v>
          </cell>
          <cell r="J48">
            <v>0</v>
          </cell>
          <cell r="K48">
            <v>200000</v>
          </cell>
          <cell r="L48">
            <v>0</v>
          </cell>
          <cell r="M48" t="str">
            <v>S/.</v>
          </cell>
        </row>
        <row r="49">
          <cell r="A49">
            <v>43</v>
          </cell>
          <cell r="B49" t="str">
            <v>OBRAS DE SEGURIDAD VIAL</v>
          </cell>
          <cell r="C49">
            <v>4520</v>
          </cell>
          <cell r="D49" t="str">
            <v>Construccion Pte.Peatonal Chao</v>
          </cell>
          <cell r="E49">
            <v>200000</v>
          </cell>
          <cell r="F49" t="str">
            <v>AGOSTO</v>
          </cell>
          <cell r="G49" t="str">
            <v>Recursos Directamente Recaudados</v>
          </cell>
          <cell r="H49" t="str">
            <v>Obra de Seguridad Vial</v>
          </cell>
          <cell r="I49">
            <v>0</v>
          </cell>
          <cell r="J49">
            <v>0</v>
          </cell>
          <cell r="K49">
            <v>200000</v>
          </cell>
          <cell r="L49">
            <v>0</v>
          </cell>
          <cell r="M49" t="str">
            <v>S/.</v>
          </cell>
        </row>
        <row r="50">
          <cell r="A50">
            <v>44</v>
          </cell>
          <cell r="B50" t="str">
            <v>OBRAS DE SEGURIDAD VIAL</v>
          </cell>
          <cell r="C50">
            <v>4520</v>
          </cell>
          <cell r="D50" t="str">
            <v>Construccion Pte.Peatonal Amarilis</v>
          </cell>
          <cell r="E50">
            <v>200000</v>
          </cell>
          <cell r="F50" t="str">
            <v>SETIEMBRE</v>
          </cell>
          <cell r="G50" t="str">
            <v>Recursos Directamente Recaudados</v>
          </cell>
          <cell r="H50" t="str">
            <v>Obra de Seguridad Vial</v>
          </cell>
          <cell r="I50">
            <v>0</v>
          </cell>
          <cell r="J50">
            <v>0</v>
          </cell>
          <cell r="K50">
            <v>200000</v>
          </cell>
          <cell r="L50">
            <v>0</v>
          </cell>
          <cell r="M50" t="str">
            <v>S/.</v>
          </cell>
        </row>
        <row r="51">
          <cell r="A51">
            <v>45</v>
          </cell>
          <cell r="B51" t="str">
            <v>OBRAS DE SEGURIDAD VIAL</v>
          </cell>
          <cell r="C51">
            <v>4520</v>
          </cell>
          <cell r="D51" t="str">
            <v>Construccion Pte.Peatonal Pan. Sur Km 59</v>
          </cell>
          <cell r="E51">
            <v>250000</v>
          </cell>
          <cell r="F51" t="str">
            <v>SETIEMBRE</v>
          </cell>
          <cell r="G51" t="str">
            <v>Recursos Directamente Recaudados</v>
          </cell>
          <cell r="H51" t="str">
            <v>Obra de Seguridad Vial</v>
          </cell>
          <cell r="I51">
            <v>0</v>
          </cell>
          <cell r="J51">
            <v>0</v>
          </cell>
          <cell r="K51">
            <v>250000</v>
          </cell>
          <cell r="L51">
            <v>0</v>
          </cell>
          <cell r="M51" t="str">
            <v>S/.</v>
          </cell>
        </row>
        <row r="52">
          <cell r="A52">
            <v>46</v>
          </cell>
          <cell r="B52" t="str">
            <v>OBRAS DE SEGURIDAD VIAL</v>
          </cell>
          <cell r="D52" t="str">
            <v>Remodelación de la Intersección Catacaos (Estudio)</v>
          </cell>
          <cell r="E52">
            <v>50000</v>
          </cell>
          <cell r="F52" t="str">
            <v>JULIO</v>
          </cell>
          <cell r="G52" t="str">
            <v>Recursos Directamente Recaudados</v>
          </cell>
          <cell r="H52" t="str">
            <v>Obra de Seguridad Vial</v>
          </cell>
          <cell r="I52">
            <v>0</v>
          </cell>
          <cell r="J52">
            <v>50000</v>
          </cell>
          <cell r="K52">
            <v>0</v>
          </cell>
          <cell r="L52">
            <v>0</v>
          </cell>
          <cell r="M52" t="str">
            <v>S/.</v>
          </cell>
        </row>
        <row r="53">
          <cell r="A53">
            <v>47</v>
          </cell>
          <cell r="B53" t="str">
            <v>OBRAS DE SEGURIDAD VIAL</v>
          </cell>
          <cell r="D53" t="str">
            <v>Remodelación de la Intersección Catacaos (Obrao)</v>
          </cell>
          <cell r="E53">
            <v>900000</v>
          </cell>
          <cell r="F53" t="str">
            <v>AGOSTO</v>
          </cell>
          <cell r="G53" t="str">
            <v>Recursos Directamente Recaudados</v>
          </cell>
          <cell r="H53" t="str">
            <v>Obra de Seguridad Vial</v>
          </cell>
          <cell r="I53">
            <v>0</v>
          </cell>
          <cell r="J53">
            <v>900000</v>
          </cell>
          <cell r="K53">
            <v>0</v>
          </cell>
          <cell r="L53">
            <v>0</v>
          </cell>
          <cell r="M53" t="str">
            <v>S/.</v>
          </cell>
        </row>
        <row r="54">
          <cell r="A54">
            <v>48</v>
          </cell>
          <cell r="B54" t="str">
            <v>OBRAS DE SEGURIDAD VIAL</v>
          </cell>
          <cell r="C54">
            <v>4530</v>
          </cell>
          <cell r="D54" t="str">
            <v>Señalización de Unidades de Peajes</v>
          </cell>
          <cell r="E54">
            <v>2000000</v>
          </cell>
          <cell r="F54" t="str">
            <v>AGOSTO</v>
          </cell>
          <cell r="G54" t="str">
            <v>Recursos Directamente Recaudados</v>
          </cell>
          <cell r="H54" t="str">
            <v>Señalización de Unidades de Peajes</v>
          </cell>
          <cell r="I54">
            <v>500000</v>
          </cell>
          <cell r="J54">
            <v>500000</v>
          </cell>
          <cell r="K54">
            <v>500000</v>
          </cell>
          <cell r="L54">
            <v>500000</v>
          </cell>
          <cell r="M54" t="str">
            <v>S/.</v>
          </cell>
        </row>
        <row r="55">
          <cell r="A55">
            <v>49</v>
          </cell>
          <cell r="B55" t="str">
            <v>MANTENIMIENTO PERIODICO</v>
          </cell>
          <cell r="D55" t="str">
            <v>Carretera Piura-Paita - Sullana</v>
          </cell>
          <cell r="E55">
            <v>2500000</v>
          </cell>
          <cell r="F55" t="str">
            <v>ABRIL</v>
          </cell>
          <cell r="G55" t="str">
            <v>Recursos Directamente Recaudados</v>
          </cell>
          <cell r="H55" t="str">
            <v>Mantenimiento Periodico</v>
          </cell>
          <cell r="I55">
            <v>0</v>
          </cell>
          <cell r="J55">
            <v>1000000</v>
          </cell>
          <cell r="K55">
            <v>1000000</v>
          </cell>
          <cell r="L55">
            <v>500000</v>
          </cell>
          <cell r="M55" t="str">
            <v>S/.</v>
          </cell>
        </row>
        <row r="56">
          <cell r="A56">
            <v>50</v>
          </cell>
          <cell r="B56" t="str">
            <v>MANTENIMIENTO PERIODICO</v>
          </cell>
          <cell r="D56" t="str">
            <v>Emp. RIN - Cajamarca</v>
          </cell>
          <cell r="E56">
            <v>2500000</v>
          </cell>
          <cell r="F56" t="str">
            <v>ABRIL</v>
          </cell>
          <cell r="G56" t="str">
            <v>Recursos Directamente Recaudados</v>
          </cell>
          <cell r="H56" t="str">
            <v>Mantenimiento Periodico</v>
          </cell>
          <cell r="I56">
            <v>0</v>
          </cell>
          <cell r="J56">
            <v>1000000</v>
          </cell>
          <cell r="K56">
            <v>1000000</v>
          </cell>
          <cell r="L56">
            <v>500000</v>
          </cell>
          <cell r="M56" t="str">
            <v>S/.</v>
          </cell>
        </row>
        <row r="57">
          <cell r="A57">
            <v>51</v>
          </cell>
          <cell r="B57" t="str">
            <v>MANTENIMIENTO PERIODICO</v>
          </cell>
          <cell r="D57" t="str">
            <v>Pimentel-Chiclayo -Pte. Cumbil-Sipan-Pampagrande</v>
          </cell>
          <cell r="E57">
            <v>4000000</v>
          </cell>
          <cell r="F57" t="str">
            <v>ABRIL</v>
          </cell>
          <cell r="G57" t="str">
            <v>Recursos Directamente Recaudados</v>
          </cell>
          <cell r="H57" t="str">
            <v>Mantenimiento Periodico</v>
          </cell>
          <cell r="I57">
            <v>0</v>
          </cell>
          <cell r="J57">
            <v>2500000</v>
          </cell>
          <cell r="K57">
            <v>1000000</v>
          </cell>
          <cell r="L57">
            <v>500000</v>
          </cell>
          <cell r="M57" t="str">
            <v>S/.</v>
          </cell>
        </row>
        <row r="58">
          <cell r="A58">
            <v>52</v>
          </cell>
          <cell r="B58" t="str">
            <v>MANTENIMIENTO PERIODICO</v>
          </cell>
          <cell r="D58" t="str">
            <v>Pativilca -Conococha-Huaraz - Huallanca</v>
          </cell>
          <cell r="E58">
            <v>3500000</v>
          </cell>
          <cell r="F58" t="str">
            <v>ABRIL</v>
          </cell>
          <cell r="G58" t="str">
            <v>Recursos Directamente Recaudados</v>
          </cell>
          <cell r="H58" t="str">
            <v>Mantenimiento Periodico</v>
          </cell>
          <cell r="I58">
            <v>0</v>
          </cell>
          <cell r="J58">
            <v>1500000</v>
          </cell>
          <cell r="K58">
            <v>1000000</v>
          </cell>
          <cell r="L58">
            <v>1000000</v>
          </cell>
          <cell r="M58" t="str">
            <v>S/.</v>
          </cell>
        </row>
        <row r="59">
          <cell r="A59">
            <v>53</v>
          </cell>
          <cell r="B59" t="str">
            <v>MANTENIMIENTO PERIODICO</v>
          </cell>
          <cell r="D59" t="str">
            <v>Huaura - Sayan</v>
          </cell>
          <cell r="E59">
            <v>2000000</v>
          </cell>
          <cell r="F59" t="str">
            <v>ABRIL</v>
          </cell>
          <cell r="G59" t="str">
            <v>Recursos Directamente Recaudados</v>
          </cell>
          <cell r="H59" t="str">
            <v>Mantenimiento Periodico</v>
          </cell>
          <cell r="I59">
            <v>0</v>
          </cell>
          <cell r="J59">
            <v>1000000</v>
          </cell>
          <cell r="K59">
            <v>500000</v>
          </cell>
          <cell r="L59">
            <v>500000</v>
          </cell>
          <cell r="M59" t="str">
            <v>S/.</v>
          </cell>
        </row>
        <row r="60">
          <cell r="A60">
            <v>54</v>
          </cell>
          <cell r="B60" t="str">
            <v>MANTENIMIENTO PERIODICO</v>
          </cell>
          <cell r="D60" t="str">
            <v>Dv. Las Vegas-Tarma - La Merced - Satipo</v>
          </cell>
          <cell r="E60">
            <v>2000000</v>
          </cell>
          <cell r="F60" t="str">
            <v>ABRIL</v>
          </cell>
          <cell r="G60" t="str">
            <v>Recursos Directamente Recaudados</v>
          </cell>
          <cell r="H60" t="str">
            <v>Mantenimiento Periodico</v>
          </cell>
          <cell r="I60">
            <v>0</v>
          </cell>
          <cell r="J60">
            <v>1000000</v>
          </cell>
          <cell r="K60">
            <v>500000</v>
          </cell>
          <cell r="L60">
            <v>500000</v>
          </cell>
          <cell r="M60" t="str">
            <v>S/.</v>
          </cell>
        </row>
        <row r="61">
          <cell r="A61">
            <v>55</v>
          </cell>
          <cell r="B61" t="str">
            <v>MANTENIMIENTO PERIODICO</v>
          </cell>
          <cell r="D61" t="str">
            <v>Pte. Choclococha - Ayacucho</v>
          </cell>
          <cell r="E61">
            <v>3000000</v>
          </cell>
          <cell r="F61" t="str">
            <v>ABRIL</v>
          </cell>
          <cell r="G61" t="str">
            <v>Recursos Directamente Recaudados</v>
          </cell>
          <cell r="H61" t="str">
            <v>Mantenimiento Periodico</v>
          </cell>
          <cell r="I61">
            <v>0</v>
          </cell>
          <cell r="J61">
            <v>1000000</v>
          </cell>
          <cell r="K61">
            <v>1000000</v>
          </cell>
          <cell r="L61">
            <v>1000000</v>
          </cell>
          <cell r="M61" t="str">
            <v>S/.</v>
          </cell>
        </row>
        <row r="62">
          <cell r="A62">
            <v>56</v>
          </cell>
          <cell r="B62" t="str">
            <v>MANTENIMIENTO PERIODICO</v>
          </cell>
          <cell r="D62" t="str">
            <v>Juliaca - Puno - Desaguadero</v>
          </cell>
          <cell r="E62">
            <v>3037560</v>
          </cell>
          <cell r="F62" t="str">
            <v>ABRIL</v>
          </cell>
          <cell r="G62" t="str">
            <v>Recursos Directamente Recaudados</v>
          </cell>
          <cell r="H62" t="str">
            <v>Mantenimiento Periodico</v>
          </cell>
          <cell r="I62">
            <v>0</v>
          </cell>
          <cell r="J62">
            <v>1500000</v>
          </cell>
          <cell r="K62">
            <v>1000000</v>
          </cell>
          <cell r="L62">
            <v>537560</v>
          </cell>
          <cell r="M62" t="str">
            <v>S/.</v>
          </cell>
        </row>
        <row r="63">
          <cell r="A63">
            <v>57</v>
          </cell>
          <cell r="B63" t="str">
            <v>MANTENIMIENTO PERIODICO</v>
          </cell>
          <cell r="D63" t="str">
            <v>Aycucho - Huanta - Emp. R3S - Quinua</v>
          </cell>
          <cell r="E63">
            <v>3500000</v>
          </cell>
          <cell r="F63" t="str">
            <v>ABRIL</v>
          </cell>
          <cell r="G63" t="str">
            <v>Recursos Directamente Recaudados</v>
          </cell>
          <cell r="H63" t="str">
            <v>Mantenimiento Periodico</v>
          </cell>
          <cell r="I63">
            <v>0</v>
          </cell>
          <cell r="J63">
            <v>1500000</v>
          </cell>
          <cell r="K63">
            <v>1000000</v>
          </cell>
          <cell r="L63">
            <v>1000000</v>
          </cell>
          <cell r="M63" t="str">
            <v>S/.</v>
          </cell>
        </row>
        <row r="64">
          <cell r="A64">
            <v>58</v>
          </cell>
          <cell r="B64" t="str">
            <v>UNIDADES DE PEAJES</v>
          </cell>
          <cell r="D64" t="str">
            <v>Construcción de Unidades de Peajes</v>
          </cell>
          <cell r="E64">
            <v>3000000</v>
          </cell>
          <cell r="F64" t="str">
            <v>MAYO</v>
          </cell>
          <cell r="G64" t="str">
            <v>Recursos Directamente Recaudados</v>
          </cell>
          <cell r="H64" t="str">
            <v>Edificación De Unidades de Peajes</v>
          </cell>
          <cell r="I64">
            <v>0</v>
          </cell>
          <cell r="J64">
            <v>1000000</v>
          </cell>
          <cell r="K64">
            <v>1000000</v>
          </cell>
          <cell r="L64">
            <v>1000000</v>
          </cell>
          <cell r="M64" t="str">
            <v>S/.</v>
          </cell>
        </row>
        <row r="65">
          <cell r="A65">
            <v>59</v>
          </cell>
          <cell r="B65" t="str">
            <v>FORESTACIÓN</v>
          </cell>
          <cell r="D65" t="str">
            <v>Contratacion de Microempresas de Forestación</v>
          </cell>
          <cell r="E65">
            <v>1000000</v>
          </cell>
          <cell r="F65" t="str">
            <v>MARZO</v>
          </cell>
          <cell r="G65" t="str">
            <v>Recursos Directamente Recaudados</v>
          </cell>
          <cell r="H65" t="str">
            <v>Forestación de Tramos Viales</v>
          </cell>
          <cell r="I65">
            <v>250000</v>
          </cell>
          <cell r="J65">
            <v>250000</v>
          </cell>
          <cell r="K65">
            <v>250000</v>
          </cell>
          <cell r="L65">
            <v>250000</v>
          </cell>
          <cell r="M65" t="str">
            <v>S/.</v>
          </cell>
        </row>
        <row r="66">
          <cell r="A66">
            <v>60</v>
          </cell>
          <cell r="B66" t="str">
            <v>ESTUDIOS</v>
          </cell>
          <cell r="D66" t="str">
            <v>Estudios de Mantenimiento Periodico</v>
          </cell>
          <cell r="E66">
            <v>200000</v>
          </cell>
          <cell r="F66" t="str">
            <v>FEBRERO</v>
          </cell>
          <cell r="G66" t="str">
            <v>Recursos Directamente Recaudados</v>
          </cell>
          <cell r="H66" t="str">
            <v>Elaboración de Exp. Tec, de Mantenimiento</v>
          </cell>
          <cell r="I66">
            <v>200000</v>
          </cell>
          <cell r="J66">
            <v>0</v>
          </cell>
          <cell r="K66">
            <v>0</v>
          </cell>
          <cell r="L66">
            <v>0</v>
          </cell>
          <cell r="M66" t="str">
            <v>S/.</v>
          </cell>
        </row>
        <row r="67">
          <cell r="A67">
            <v>61</v>
          </cell>
          <cell r="B67" t="str">
            <v>ESTUDIOS</v>
          </cell>
          <cell r="D67" t="str">
            <v>Estudiod de Unidades de peajes</v>
          </cell>
          <cell r="E67">
            <v>100000</v>
          </cell>
          <cell r="F67" t="str">
            <v>FEBRERO</v>
          </cell>
          <cell r="G67" t="str">
            <v>Recursos Directamente Recaudados</v>
          </cell>
          <cell r="H67" t="str">
            <v>Elaboración de Exp. Tec, de U.P.</v>
          </cell>
          <cell r="I67">
            <v>100000</v>
          </cell>
          <cell r="J67">
            <v>0</v>
          </cell>
          <cell r="K67">
            <v>0</v>
          </cell>
          <cell r="L67">
            <v>0</v>
          </cell>
          <cell r="M67" t="str">
            <v>S/.</v>
          </cell>
        </row>
        <row r="68">
          <cell r="A68">
            <v>62</v>
          </cell>
          <cell r="B68" t="str">
            <v>SUPERVISION</v>
          </cell>
          <cell r="D68" t="str">
            <v>Supervisión de Seguridad</v>
          </cell>
          <cell r="E68">
            <v>300000</v>
          </cell>
          <cell r="F68" t="str">
            <v>JUNIO</v>
          </cell>
          <cell r="G68" t="str">
            <v>Recursos Directamente Recaudados</v>
          </cell>
          <cell r="H68" t="str">
            <v>Control de Obras de Seguridad</v>
          </cell>
          <cell r="I68">
            <v>0</v>
          </cell>
          <cell r="J68">
            <v>300000</v>
          </cell>
          <cell r="K68">
            <v>0</v>
          </cell>
          <cell r="L68">
            <v>0</v>
          </cell>
          <cell r="M68" t="str">
            <v>S/.</v>
          </cell>
        </row>
        <row r="69">
          <cell r="A69">
            <v>63</v>
          </cell>
          <cell r="B69" t="str">
            <v>SUPERVISION</v>
          </cell>
          <cell r="D69" t="str">
            <v>Supervision de Mantenimiento Periodico</v>
          </cell>
          <cell r="E69">
            <v>400000</v>
          </cell>
          <cell r="F69" t="str">
            <v>JUNIO</v>
          </cell>
          <cell r="G69" t="str">
            <v>Recursos Directamente Recaudados</v>
          </cell>
          <cell r="H69" t="str">
            <v>Control de Obras de Mantenimiento Periodico</v>
          </cell>
          <cell r="I69">
            <v>0</v>
          </cell>
          <cell r="J69">
            <v>400000</v>
          </cell>
          <cell r="K69">
            <v>0</v>
          </cell>
          <cell r="L69">
            <v>0</v>
          </cell>
          <cell r="M69" t="str">
            <v>S/.</v>
          </cell>
        </row>
        <row r="70">
          <cell r="A70">
            <v>64</v>
          </cell>
          <cell r="B70" t="str">
            <v>SUPERVISION</v>
          </cell>
          <cell r="D70" t="str">
            <v>Supervision de Unidades de Peaje y Pesajes</v>
          </cell>
          <cell r="E70">
            <v>400000</v>
          </cell>
          <cell r="F70" t="str">
            <v>JUNIO</v>
          </cell>
          <cell r="G70" t="str">
            <v>Recursos Directamente Recaudados</v>
          </cell>
          <cell r="H70" t="str">
            <v>Control de Obras de Unidades de Peajes</v>
          </cell>
          <cell r="I70">
            <v>0</v>
          </cell>
          <cell r="J70">
            <v>400000</v>
          </cell>
          <cell r="K70">
            <v>0</v>
          </cell>
          <cell r="L70">
            <v>0</v>
          </cell>
          <cell r="M70" t="str">
            <v>S/.</v>
          </cell>
        </row>
        <row r="71">
          <cell r="A71">
            <v>65</v>
          </cell>
          <cell r="B71" t="str">
            <v>JEFATURAS ZONALES</v>
          </cell>
          <cell r="D71" t="str">
            <v>Articulos de Seguridad</v>
          </cell>
          <cell r="E71">
            <v>91800</v>
          </cell>
          <cell r="F71" t="str">
            <v>JUNIO</v>
          </cell>
          <cell r="G71" t="str">
            <v>Recursos Directamente Recaudados</v>
          </cell>
          <cell r="H71" t="str">
            <v>850 Chalecos de Seguridad, 850 Conos de Seguridad</v>
          </cell>
          <cell r="I71">
            <v>0</v>
          </cell>
          <cell r="J71">
            <v>91800</v>
          </cell>
          <cell r="K71">
            <v>0</v>
          </cell>
          <cell r="L71">
            <v>0</v>
          </cell>
          <cell r="M71" t="str">
            <v>S/.</v>
          </cell>
        </row>
      </sheetData>
      <sheetData sheetId="1"/>
      <sheetData sheetId="2"/>
      <sheetData sheetId="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reo_Zona_6"/>
      <sheetName val="metradoZ6"/>
      <sheetName val="6-04 (2)"/>
      <sheetName val="6-04"/>
      <sheetName val="6-05"/>
      <sheetName val="6-06"/>
      <sheetName val="6-07"/>
      <sheetName val="6-08"/>
      <sheetName val="6-09"/>
      <sheetName val="Res_Collana"/>
      <sheetName val="Res_Stuart"/>
      <sheetName val="Resumen Valorizaciones"/>
      <sheetName val="Hoja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TA41 AL AGOSTO-2004 "/>
      <sheetName val="CTA41 AL 31_07_2004"/>
      <sheetName val="cta296147RDR"/>
      <sheetName val="REC_DIRECT"/>
      <sheetName val="DONACION"/>
      <sheetName val="MOVIM_2004"/>
      <sheetName val="Anexo1"/>
      <sheetName val="Anexo2"/>
      <sheetName val="Anexo3"/>
      <sheetName val="ANEXO4"/>
    </sheetNames>
    <sheetDataSet>
      <sheetData sheetId="0"/>
      <sheetData sheetId="1" refreshError="1"/>
      <sheetData sheetId="2"/>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VALORIZACION 10"/>
      <sheetName val="RES-TRAM"/>
      <sheetName val="PRESUPUESTO INICIAL"/>
      <sheetName val="RESUM CAO"/>
      <sheetName val="metr-avance"/>
      <sheetName val="VAL-MENSUALES"/>
      <sheetName val="VAL-MES"/>
      <sheetName val="RES-TRAMIT"/>
      <sheetName val="3 01 PAGOS A CUENTA"/>
      <sheetName val="IND-UNIF"/>
      <sheetName val="FACT-K"/>
      <sheetName val="REAJUST V"/>
      <sheetName val="DRNC-AE"/>
      <sheetName val="retencion por atraso"/>
      <sheetName val="AMORT-AE"/>
      <sheetName val="AM-ADELANTOS"/>
      <sheetName val="RESUM ADELANT"/>
      <sheetName val="Acero VC-1"/>
      <sheetName val=" Acero Cabezal VC-V-1A"/>
      <sheetName val="Presupuestos"/>
      <sheetName val="Metrados"/>
      <sheetName val="2.01"/>
      <sheetName val="Tablas"/>
      <sheetName val="time"/>
      <sheetName val="REAJUSTE"/>
      <sheetName val="deducc mat. val 10"/>
      <sheetName val="reg deduc mat. val 09"/>
      <sheetName val="REGULAR. REAJUSTE"/>
      <sheetName val="REGULAR DEDUC"/>
      <sheetName val="DEDUCCION"/>
      <sheetName val="AMORTIZACION"/>
      <sheetName val="RESUMEN"/>
      <sheetName val="Hoja5"/>
      <sheetName val="Hoja6"/>
      <sheetName val="Hoja7"/>
      <sheetName val="Hoja8"/>
      <sheetName val="Hoja9"/>
      <sheetName val="Hoja10"/>
      <sheetName val="Hoja1"/>
      <sheetName val="NO IMPRIMIR"/>
      <sheetName val="andrade"/>
      <sheetName val="Macro1"/>
    </sheetNames>
    <sheetDataSet>
      <sheetData sheetId="0" refreshError="1">
        <row r="90">
          <cell r="J90">
            <v>1109209.17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sheetData sheetId="40" refreshError="1"/>
      <sheetData sheetId="4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4"/>
      <sheetName val="Hoja1"/>
      <sheetName val="Hoja2"/>
      <sheetName val="Hoja3"/>
    </sheetNames>
    <sheetDataSet>
      <sheetData sheetId="0">
        <row r="7">
          <cell r="F7">
            <v>50000</v>
          </cell>
        </row>
      </sheetData>
      <sheetData sheetId="1">
        <row r="7">
          <cell r="F7">
            <v>50000</v>
          </cell>
        </row>
      </sheetData>
      <sheetData sheetId="2">
        <row r="7">
          <cell r="F7">
            <v>50000</v>
          </cell>
        </row>
      </sheetData>
      <sheetData sheetId="3">
        <row r="7">
          <cell r="F7">
            <v>50000</v>
          </cell>
        </row>
        <row r="10">
          <cell r="F10">
            <v>7000</v>
          </cell>
        </row>
        <row r="16">
          <cell r="F16">
            <v>700</v>
          </cell>
        </row>
        <row r="17">
          <cell r="F17">
            <v>4000</v>
          </cell>
        </row>
        <row r="18">
          <cell r="F18">
            <v>350</v>
          </cell>
        </row>
        <row r="19">
          <cell r="F19">
            <v>0.08</v>
          </cell>
        </row>
        <row r="20">
          <cell r="F20">
            <v>0.08</v>
          </cell>
        </row>
        <row r="26">
          <cell r="C26">
            <v>3000000</v>
          </cell>
        </row>
        <row r="27">
          <cell r="C27">
            <v>250000</v>
          </cell>
          <cell r="F27">
            <v>2000000</v>
          </cell>
        </row>
        <row r="35">
          <cell r="C35">
            <v>200000</v>
          </cell>
        </row>
        <row r="36">
          <cell r="D36">
            <v>100000</v>
          </cell>
        </row>
        <row r="40">
          <cell r="C40">
            <v>50000</v>
          </cell>
        </row>
        <row r="45">
          <cell r="G45">
            <v>0.2</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
      <sheetName val="EJEC"/>
      <sheetName val="1.1"/>
      <sheetName val="1.2"/>
      <sheetName val="1.3"/>
      <sheetName val="2.1"/>
      <sheetName val="2.2"/>
      <sheetName val="2.3"/>
      <sheetName val="2.4"/>
      <sheetName val="3.1"/>
      <sheetName val="5.1.2"/>
      <sheetName val="5.3"/>
      <sheetName val="carat"/>
      <sheetName val="caratula"/>
      <sheetName val="ENCARGOS PMIB"/>
      <sheetName val="VRAE PMIB"/>
      <sheetName val="CAJAMARCA PMIB"/>
      <sheetName val="APTOS NO FINANCIADOS"/>
      <sheetName val="FINANCIADOS OTRAS FUENTES-PERIO"/>
      <sheetName val="BANCO"/>
      <sheetName val="IT"/>
      <sheetName val="DISTRIBUCION X INGENIERO"/>
      <sheetName val="GENERAL"/>
      <sheetName val="DANTE ZAPATA"/>
      <sheetName val="BERTHA MADRID"/>
      <sheetName val="CARINA ROSALES"/>
      <sheetName val="CARLOS CUELLAR"/>
      <sheetName val="DIANA HERRERA"/>
      <sheetName val="ERICKA TOMASTO"/>
      <sheetName val="JOSE CACERES"/>
      <sheetName val="LAURA TORRES"/>
      <sheetName val="LIDIA ROJAS"/>
      <sheetName val="LUIS SALAZAR"/>
      <sheetName val="LUISA NARCISO"/>
      <sheetName val="MARISOL BRANDAN"/>
      <sheetName val="OLGA FALCON"/>
      <sheetName val="SARA LUA"/>
      <sheetName val="LIMA (2)"/>
      <sheetName val="LIMA"/>
      <sheetName val="ayacucho"/>
      <sheetName val="junin"/>
      <sheetName val="FINANCIADOS"/>
      <sheetName val="data_obra"/>
      <sheetName val="data_exp"/>
      <sheetName val="data_perf"/>
      <sheetName val="SISEM-EXPEDIENTE"/>
      <sheetName val="SISEM-PERFIL"/>
      <sheetName val="SISEM-OBRA"/>
      <sheetName val="OGEI-JULIO-AGOSTO"/>
      <sheetName val="financiados_ol"/>
      <sheetName val="Demanda"/>
      <sheetName val="DISTRITOS - VRAE"/>
      <sheetName val="RDIAZ"/>
      <sheetName val="RD 06092011"/>
      <sheetName val="LEY DE PRESUPUESTO"/>
      <sheetName val="IT06092012"/>
      <sheetName val="Hoja1"/>
      <sheetName val="EJECUCION"/>
      <sheetName val="EJECUCION (2)"/>
      <sheetName val="MAURICIO"/>
      <sheetName val="DS MAYO"/>
      <sheetName val="PROGRAMACION"/>
      <sheetName val="BASE ACT"/>
      <sheetName val="Hoja2"/>
      <sheetName val="PMIB"/>
      <sheetName val="Hoja3"/>
      <sheetName val="Hoja4"/>
      <sheetName val="Hoja8"/>
      <sheetName val="Hoja5"/>
      <sheetName val="Hoja9"/>
      <sheetName val="Hoja7"/>
      <sheetName val="Hoja10"/>
      <sheetName val="Hoja6"/>
      <sheetName val="FORMATO"/>
      <sheetName val="LOMO CAJA"/>
      <sheetName val="DERIVADO-ZONAL"/>
      <sheetName val="LISTA DS - ROSA"/>
      <sheetName val="CONSIDERAR PARA LISTA DS - ROSA"/>
      <sheetName val="PRIORIZADOS REVISION - 13.04"/>
      <sheetName val="LEY DE PRESUPUESTO 2012"/>
      <sheetName val="RESUMEN"/>
      <sheetName val="TOTAL INFORMES - 08052012"/>
      <sheetName val="CORRECION LGAVIDIA"/>
      <sheetName val="mef"/>
      <sheetName val="todos NO CORREGIDO"/>
      <sheetName val="CORREGIDO - no incluye ley ppto"/>
      <sheetName val="leyppto2012"/>
      <sheetName val="Meilza 20.0112"/>
      <sheetName val="MENÚ"/>
      <sheetName val="MENU 2"/>
      <sheetName val="MENU"/>
    </sheetNames>
    <sheetDataSet>
      <sheetData sheetId="0" refreshError="1"/>
      <sheetData sheetId="1" refreshError="1"/>
      <sheetData sheetId="2">
        <row r="5">
          <cell r="B5" t="str">
            <v>SNIP</v>
          </cell>
        </row>
      </sheetData>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ow r="1">
          <cell r="B1" t="str">
            <v>Snip</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ow r="1">
          <cell r="B1" t="str">
            <v>Snip</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 sheetId="82">
        <row r="5">
          <cell r="F5" t="str">
            <v>SNIP</v>
          </cell>
        </row>
      </sheetData>
      <sheetData sheetId="83" refreshError="1"/>
      <sheetData sheetId="84"/>
      <sheetData sheetId="85"/>
      <sheetData sheetId="86"/>
      <sheetData sheetId="87"/>
      <sheetData sheetId="88" refreshError="1"/>
      <sheetData sheetId="89" refreshError="1"/>
      <sheetData sheetId="9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INEAS"/>
      <sheetName val="PRESUPUESTO"/>
      <sheetName val="Hoja1"/>
      <sheetName val="Hoja2"/>
      <sheetName val="Hoja3"/>
      <sheetName val="DATOS"/>
      <sheetName val="Hoja4"/>
      <sheetName val="FORMULA"/>
      <sheetName val="CALENDARIO"/>
      <sheetName val="REV3"/>
      <sheetName val="CAP-120mm2"/>
      <sheetName val="INGRESO"/>
      <sheetName val="RES"/>
      <sheetName val="CENSO93"/>
    </sheetNames>
    <sheetDataSet>
      <sheetData sheetId="0" refreshError="1"/>
      <sheetData sheetId="1" refreshError="1">
        <row r="287">
          <cell r="A287" t="str">
            <v>PT_03</v>
          </cell>
          <cell r="C287" t="str">
            <v>SI</v>
          </cell>
          <cell r="D287" t="str">
            <v>4.01</v>
          </cell>
          <cell r="F287" t="str">
            <v>Conector de Cu tipo perno partido </v>
          </cell>
          <cell r="I287" t="str">
            <v>U</v>
          </cell>
          <cell r="J287">
            <v>12</v>
          </cell>
          <cell r="K287">
            <v>2.49</v>
          </cell>
          <cell r="L287">
            <v>29.88</v>
          </cell>
          <cell r="O287">
            <v>0</v>
          </cell>
        </row>
        <row r="292">
          <cell r="D292" t="str">
            <v>5.00</v>
          </cell>
          <cell r="F292" t="str">
            <v>EQUIPOS DE PROTECCION Y SECCIONAMIENTO</v>
          </cell>
          <cell r="O292">
            <v>0</v>
          </cell>
        </row>
        <row r="293">
          <cell r="A293" t="str">
            <v>PROT_02</v>
          </cell>
          <cell r="C293" t="str">
            <v>SI</v>
          </cell>
          <cell r="D293" t="str">
            <v>5.01</v>
          </cell>
          <cell r="F293" t="str">
            <v>Seccionador fusible unipolar Cut-out 36 kV, 100 A, 150kV BIL</v>
          </cell>
          <cell r="I293" t="str">
            <v>U</v>
          </cell>
          <cell r="J293">
            <v>11</v>
          </cell>
          <cell r="K293">
            <v>226.24</v>
          </cell>
          <cell r="L293">
            <v>2488.64</v>
          </cell>
          <cell r="O293">
            <v>0</v>
          </cell>
        </row>
        <row r="294">
          <cell r="F294" t="str">
            <v>SUB TOTAL</v>
          </cell>
          <cell r="M294">
            <v>2488.64</v>
          </cell>
          <cell r="O29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 RDR"/>
      <sheetName val="C-1 REXT"/>
      <sheetName val="C-1 DON"/>
      <sheetName val="C-3 RO"/>
      <sheetName val="C-3 RDR"/>
      <sheetName val="C-3 REXT"/>
      <sheetName val="C-4 RO"/>
      <sheetName val="C-4 RDR"/>
      <sheetName val="C-4 REXT(2)"/>
      <sheetName val="DIF CAMB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en de saldos"/>
      <sheetName val="res val recalculadas"/>
      <sheetName val="Presup con deductivos"/>
      <sheetName val="VAL-MENSUALES"/>
      <sheetName val="pagos efectuados"/>
      <sheetName val="pagoscontratista"/>
      <sheetName val="adelantos"/>
      <sheetName val="reajustes"/>
      <sheetName val="FACT-K"/>
      <sheetName val="retencion por atraso"/>
      <sheetName val="DRNC-AE"/>
      <sheetName val="AMORT-AE"/>
      <sheetName val="Ded Adel Dir"/>
      <sheetName val="AMORT-materiales"/>
      <sheetName val="Deducc Mater"/>
      <sheetName val="intereses"/>
      <sheetName val="res val pagadas"/>
      <sheetName val="resumen de pa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Log"/>
      <sheetName val="Sensis"/>
      <sheetName val="Summary"/>
      <sheetName val="Control"/>
      <sheetName val="Inputs"/>
      <sheetName val="Inputs Constr"/>
      <sheetName val="Inputs Op"/>
      <sheetName val="Constr"/>
      <sheetName val="CAOs IRR"/>
      <sheetName val="LEV (Old)"/>
      <sheetName val="Op"/>
      <sheetName val="SVs Constr"/>
      <sheetName val="SV GLF"/>
      <sheetName val="SV Bond"/>
      <sheetName val="SV IDB"/>
      <sheetName val="Pricer"/>
      <sheetName val="Graph Data"/>
      <sheetName val="CTE Protection"/>
      <sheetName val="Debt Profiles"/>
      <sheetName val="LDs sizing"/>
      <sheetName val="RS Guarantees"/>
      <sheetName val="CL Max Exposure"/>
      <sheetName val="Output 2"/>
      <sheetName val="Feuil1"/>
    </sheetNames>
    <sheetDataSet>
      <sheetData sheetId="0">
        <row r="3">
          <cell r="B3" t="str">
            <v>Project Eclipse</v>
          </cell>
        </row>
      </sheetData>
      <sheetData sheetId="1"/>
      <sheetData sheetId="2"/>
      <sheetData sheetId="3">
        <row r="8">
          <cell r="F8">
            <v>0.743275</v>
          </cell>
        </row>
        <row r="9">
          <cell r="F9">
            <v>0.256725</v>
          </cell>
        </row>
        <row r="17">
          <cell r="F17">
            <v>0.9193569713874535</v>
          </cell>
        </row>
      </sheetData>
      <sheetData sheetId="4">
        <row r="4">
          <cell r="J4" t="str">
            <v>Middle Case - Adjusted - v2</v>
          </cell>
        </row>
        <row r="56">
          <cell r="P56" t="str">
            <v>Yes</v>
          </cell>
        </row>
        <row r="58">
          <cell r="P58">
            <v>-0.0046</v>
          </cell>
        </row>
        <row r="59">
          <cell r="P59">
            <v>0</v>
          </cell>
        </row>
        <row r="60">
          <cell r="P60">
            <v>0</v>
          </cell>
        </row>
      </sheetData>
      <sheetData sheetId="5">
        <row r="4">
          <cell r="D4">
            <v>6</v>
          </cell>
        </row>
        <row r="11">
          <cell r="D11">
            <v>41760</v>
          </cell>
        </row>
        <row r="13">
          <cell r="D13">
            <v>41974</v>
          </cell>
        </row>
        <row r="15">
          <cell r="D15">
            <v>34</v>
          </cell>
        </row>
        <row r="16">
          <cell r="D16">
            <v>53</v>
          </cell>
        </row>
        <row r="17">
          <cell r="D17">
            <v>69</v>
          </cell>
        </row>
        <row r="19">
          <cell r="D19">
            <v>76</v>
          </cell>
        </row>
        <row r="21">
          <cell r="D21">
            <v>42795</v>
          </cell>
        </row>
        <row r="22">
          <cell r="D22">
            <v>43374</v>
          </cell>
        </row>
        <row r="23">
          <cell r="D23">
            <v>43862</v>
          </cell>
        </row>
        <row r="25">
          <cell r="D25">
            <v>44074</v>
          </cell>
        </row>
        <row r="28">
          <cell r="D28">
            <v>54543</v>
          </cell>
        </row>
        <row r="32">
          <cell r="D32">
            <v>41974</v>
          </cell>
        </row>
        <row r="34">
          <cell r="D34">
            <v>42005</v>
          </cell>
        </row>
        <row r="36">
          <cell r="D36">
            <v>41974</v>
          </cell>
        </row>
        <row r="38">
          <cell r="D38">
            <v>41974</v>
          </cell>
        </row>
        <row r="44">
          <cell r="D44" t="str">
            <v>25.11.15 Model Update</v>
          </cell>
        </row>
        <row r="45">
          <cell r="D45" t="str">
            <v>25.11.15 Model Update</v>
          </cell>
        </row>
        <row r="46">
          <cell r="D46" t="str">
            <v>No Adjustment</v>
          </cell>
        </row>
        <row r="47">
          <cell r="D47" t="str">
            <v>25.11.15 Model Update</v>
          </cell>
        </row>
        <row r="51">
          <cell r="D51">
            <v>50.466055831671895</v>
          </cell>
        </row>
        <row r="52">
          <cell r="D52">
            <v>52.4697543</v>
          </cell>
        </row>
        <row r="53">
          <cell r="D53">
            <v>69.531315426201</v>
          </cell>
        </row>
        <row r="54">
          <cell r="D54">
            <v>51.306788800712994</v>
          </cell>
        </row>
        <row r="55">
          <cell r="D55">
            <v>78.73144121441499</v>
          </cell>
        </row>
        <row r="56">
          <cell r="D56">
            <v>86.109286</v>
          </cell>
        </row>
        <row r="57">
          <cell r="D57">
            <v>67.094137</v>
          </cell>
        </row>
        <row r="58">
          <cell r="D58">
            <v>46.68388140809304</v>
          </cell>
        </row>
        <row r="59">
          <cell r="D59">
            <v>37.23058928938721</v>
          </cell>
        </row>
        <row r="60">
          <cell r="D60">
            <v>57.075572</v>
          </cell>
        </row>
        <row r="61">
          <cell r="D61">
            <v>55.986748479368934</v>
          </cell>
        </row>
        <row r="62">
          <cell r="D62">
            <v>44.837877110109865</v>
          </cell>
        </row>
        <row r="63">
          <cell r="D63">
            <v>53.79675407312145</v>
          </cell>
        </row>
        <row r="64">
          <cell r="D64">
            <v>48.72401463439275</v>
          </cell>
        </row>
        <row r="65">
          <cell r="D65">
            <v>54.551410780635656</v>
          </cell>
        </row>
        <row r="66">
          <cell r="D66">
            <v>44.453659</v>
          </cell>
        </row>
        <row r="67">
          <cell r="D67">
            <v>57.77249130000002</v>
          </cell>
        </row>
        <row r="68">
          <cell r="D68">
            <v>57.772485</v>
          </cell>
        </row>
        <row r="69">
          <cell r="D69">
            <v>42.054389875</v>
          </cell>
        </row>
        <row r="70">
          <cell r="D70">
            <v>67.608938875</v>
          </cell>
        </row>
        <row r="71">
          <cell r="D71">
            <v>54.43253075</v>
          </cell>
        </row>
        <row r="72">
          <cell r="D72">
            <v>55.652938</v>
          </cell>
        </row>
        <row r="73">
          <cell r="D73">
            <v>65.723296875</v>
          </cell>
        </row>
        <row r="74">
          <cell r="D74">
            <v>50.684894625</v>
          </cell>
        </row>
        <row r="75">
          <cell r="D75">
            <v>59.06172025</v>
          </cell>
        </row>
        <row r="76">
          <cell r="D76">
            <v>59.286478225</v>
          </cell>
        </row>
        <row r="77">
          <cell r="D77">
            <v>72.94609499999999</v>
          </cell>
        </row>
        <row r="78">
          <cell r="D78">
            <v>57.086572</v>
          </cell>
        </row>
        <row r="79">
          <cell r="D79">
            <v>59.691208391603055</v>
          </cell>
        </row>
        <row r="80">
          <cell r="D80">
            <v>40.805328</v>
          </cell>
        </row>
        <row r="81">
          <cell r="D81">
            <v>39.804093</v>
          </cell>
        </row>
        <row r="82">
          <cell r="D82">
            <v>74.94343925160308</v>
          </cell>
        </row>
        <row r="83">
          <cell r="D83">
            <v>68.30809645419848</v>
          </cell>
        </row>
        <row r="84">
          <cell r="D84">
            <v>44.47682005531823</v>
          </cell>
        </row>
        <row r="85">
          <cell r="D85">
            <v>54.84185906127131</v>
          </cell>
        </row>
        <row r="86">
          <cell r="D86">
            <v>52.870207103757096</v>
          </cell>
        </row>
        <row r="87">
          <cell r="D87">
            <v>45.01662164021984</v>
          </cell>
        </row>
        <row r="88">
          <cell r="D88">
            <v>54.27681743627131</v>
          </cell>
        </row>
        <row r="89">
          <cell r="D89">
            <v>73.70193394656486</v>
          </cell>
        </row>
        <row r="90">
          <cell r="D90">
            <v>48.284280219364355</v>
          </cell>
        </row>
        <row r="91">
          <cell r="D91">
            <v>50.192775171963774</v>
          </cell>
        </row>
        <row r="92">
          <cell r="D92">
            <v>45.57184417562421</v>
          </cell>
        </row>
        <row r="93">
          <cell r="D93">
            <v>54.70131378063566</v>
          </cell>
        </row>
        <row r="94">
          <cell r="D94">
            <v>55.89491894174758</v>
          </cell>
        </row>
        <row r="95">
          <cell r="D95">
            <v>50.3249797287571</v>
          </cell>
        </row>
        <row r="96">
          <cell r="D96">
            <v>50.75852528063565</v>
          </cell>
        </row>
        <row r="97">
          <cell r="D97">
            <v>49.47373407312145</v>
          </cell>
        </row>
        <row r="98">
          <cell r="D98">
            <v>55.65507736650484</v>
          </cell>
        </row>
        <row r="99">
          <cell r="D99">
            <v>59.38212181679389</v>
          </cell>
        </row>
        <row r="100">
          <cell r="D100">
            <v>46.30716730557402</v>
          </cell>
        </row>
        <row r="101">
          <cell r="D101">
            <v>46.87242948814987</v>
          </cell>
        </row>
        <row r="102">
          <cell r="D102">
            <v>42.87830629377343</v>
          </cell>
        </row>
        <row r="103">
          <cell r="D103">
            <v>39.64030453425958</v>
          </cell>
        </row>
        <row r="104">
          <cell r="D104">
            <v>47.37001553757102</v>
          </cell>
        </row>
        <row r="105">
          <cell r="D105">
            <v>52.82773689862539</v>
          </cell>
        </row>
        <row r="106">
          <cell r="D106">
            <v>51.042339</v>
          </cell>
        </row>
        <row r="107">
          <cell r="D107">
            <v>45.158659</v>
          </cell>
        </row>
        <row r="108">
          <cell r="D108">
            <v>45.876279</v>
          </cell>
        </row>
        <row r="109">
          <cell r="D109">
            <v>59.102565</v>
          </cell>
        </row>
        <row r="110">
          <cell r="D110">
            <v>49.765806</v>
          </cell>
        </row>
        <row r="111">
          <cell r="D111">
            <v>77.802961</v>
          </cell>
        </row>
        <row r="112">
          <cell r="D112">
            <v>65.531009</v>
          </cell>
        </row>
        <row r="113">
          <cell r="D113">
            <v>70.894114</v>
          </cell>
        </row>
        <row r="114">
          <cell r="D114">
            <v>72.802057</v>
          </cell>
        </row>
        <row r="115">
          <cell r="D115">
            <v>113.113939</v>
          </cell>
        </row>
        <row r="116">
          <cell r="D116">
            <v>58.910158</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5">
          <cell r="D155">
            <v>58.095238066666674</v>
          </cell>
        </row>
        <row r="156">
          <cell r="D156">
            <v>174.28571419999994</v>
          </cell>
        </row>
        <row r="157">
          <cell r="D157">
            <v>255.61904773333322</v>
          </cell>
        </row>
        <row r="162">
          <cell r="D162">
            <v>0</v>
          </cell>
        </row>
        <row r="163">
          <cell r="D163">
            <v>0</v>
          </cell>
        </row>
        <row r="164">
          <cell r="D164">
            <v>3</v>
          </cell>
        </row>
        <row r="165">
          <cell r="D165">
            <v>0</v>
          </cell>
        </row>
        <row r="167">
          <cell r="D167">
            <v>2.5</v>
          </cell>
        </row>
        <row r="169">
          <cell r="D169">
            <v>0.5</v>
          </cell>
        </row>
        <row r="171">
          <cell r="D171">
            <v>6.9</v>
          </cell>
        </row>
        <row r="173">
          <cell r="D173">
            <v>5</v>
          </cell>
        </row>
        <row r="175">
          <cell r="D175">
            <v>0.0376</v>
          </cell>
        </row>
        <row r="177">
          <cell r="D177" t="str">
            <v>Yes</v>
          </cell>
        </row>
        <row r="180">
          <cell r="D180">
            <v>9.991225906779661</v>
          </cell>
        </row>
        <row r="186">
          <cell r="D186" t="str">
            <v>PPO</v>
          </cell>
        </row>
        <row r="187">
          <cell r="D187" t="str">
            <v>PPO</v>
          </cell>
        </row>
        <row r="188">
          <cell r="D188" t="str">
            <v>RPI</v>
          </cell>
        </row>
        <row r="189">
          <cell r="D189" t="str">
            <v>RPI</v>
          </cell>
        </row>
        <row r="190">
          <cell r="D190" t="str">
            <v>RPI</v>
          </cell>
        </row>
        <row r="191">
          <cell r="D191" t="str">
            <v>RPI</v>
          </cell>
        </row>
        <row r="192">
          <cell r="D192" t="str">
            <v>PPO</v>
          </cell>
        </row>
        <row r="193">
          <cell r="D193" t="str">
            <v>RPI</v>
          </cell>
        </row>
        <row r="194">
          <cell r="D194" t="str">
            <v>RPI</v>
          </cell>
        </row>
        <row r="195">
          <cell r="D195" t="str">
            <v>RPI</v>
          </cell>
        </row>
        <row r="196">
          <cell r="D196" t="str">
            <v>RPI</v>
          </cell>
        </row>
        <row r="197">
          <cell r="D197" t="str">
            <v>RPI</v>
          </cell>
        </row>
        <row r="198">
          <cell r="D198" t="str">
            <v>PPO</v>
          </cell>
        </row>
        <row r="199">
          <cell r="D199" t="str">
            <v>PPO</v>
          </cell>
        </row>
        <row r="200">
          <cell r="D200" t="str">
            <v>PPO</v>
          </cell>
        </row>
        <row r="201">
          <cell r="D201" t="str">
            <v>PPO</v>
          </cell>
        </row>
        <row r="202">
          <cell r="D202" t="str">
            <v>PPO</v>
          </cell>
        </row>
        <row r="203">
          <cell r="D203" t="str">
            <v>RPI</v>
          </cell>
        </row>
        <row r="204">
          <cell r="D204" t="str">
            <v>PPO</v>
          </cell>
        </row>
        <row r="205">
          <cell r="D205" t="str">
            <v>PPO</v>
          </cell>
        </row>
        <row r="206">
          <cell r="D206" t="str">
            <v>PPO</v>
          </cell>
        </row>
        <row r="207">
          <cell r="D207" t="str">
            <v>RPI</v>
          </cell>
        </row>
        <row r="208">
          <cell r="D208" t="str">
            <v>PPO</v>
          </cell>
        </row>
        <row r="209">
          <cell r="D209" t="str">
            <v>PPO</v>
          </cell>
        </row>
        <row r="210">
          <cell r="D210" t="str">
            <v>RPI</v>
          </cell>
        </row>
        <row r="211">
          <cell r="D211" t="str">
            <v>RPI</v>
          </cell>
        </row>
        <row r="212">
          <cell r="D212" t="str">
            <v>PPO</v>
          </cell>
        </row>
        <row r="213">
          <cell r="D213" t="str">
            <v>PPO</v>
          </cell>
        </row>
        <row r="214">
          <cell r="D214" t="str">
            <v>PPO</v>
          </cell>
        </row>
        <row r="215">
          <cell r="D215" t="str">
            <v>PPO</v>
          </cell>
        </row>
        <row r="216">
          <cell r="D216" t="str">
            <v>PPO</v>
          </cell>
        </row>
        <row r="217">
          <cell r="D217" t="str">
            <v>PPO</v>
          </cell>
        </row>
        <row r="218">
          <cell r="D218" t="str">
            <v>PPO</v>
          </cell>
        </row>
        <row r="219">
          <cell r="D219" t="str">
            <v>PPO</v>
          </cell>
        </row>
        <row r="220">
          <cell r="D220" t="str">
            <v>RPI</v>
          </cell>
        </row>
        <row r="221">
          <cell r="D221" t="str">
            <v>RPI</v>
          </cell>
        </row>
        <row r="222">
          <cell r="D222" t="str">
            <v>RPI</v>
          </cell>
        </row>
        <row r="223">
          <cell r="D223" t="str">
            <v>RPI</v>
          </cell>
        </row>
        <row r="224">
          <cell r="D224" t="str">
            <v>RPI</v>
          </cell>
        </row>
        <row r="225">
          <cell r="D225" t="str">
            <v>PPO</v>
          </cell>
        </row>
        <row r="226">
          <cell r="D226" t="str">
            <v>PPO</v>
          </cell>
        </row>
        <row r="227">
          <cell r="D227" t="str">
            <v>PPO</v>
          </cell>
        </row>
        <row r="228">
          <cell r="D228" t="str">
            <v>RPI</v>
          </cell>
        </row>
        <row r="229">
          <cell r="D229" t="str">
            <v>PPO</v>
          </cell>
        </row>
        <row r="230">
          <cell r="D230" t="str">
            <v>PPO</v>
          </cell>
        </row>
        <row r="231">
          <cell r="D231" t="str">
            <v>PPO</v>
          </cell>
        </row>
        <row r="232">
          <cell r="D232" t="str">
            <v>RPI</v>
          </cell>
        </row>
        <row r="233">
          <cell r="D233" t="str">
            <v>RPI</v>
          </cell>
        </row>
        <row r="234">
          <cell r="D234" t="str">
            <v>PPO</v>
          </cell>
        </row>
        <row r="235">
          <cell r="D235" t="str">
            <v>PPO</v>
          </cell>
        </row>
        <row r="236">
          <cell r="D236" t="str">
            <v>PPO</v>
          </cell>
        </row>
        <row r="237">
          <cell r="D237" t="str">
            <v>PPO</v>
          </cell>
        </row>
        <row r="238">
          <cell r="D238" t="str">
            <v>RPI</v>
          </cell>
        </row>
        <row r="239">
          <cell r="D239" t="str">
            <v>PPO</v>
          </cell>
        </row>
        <row r="240">
          <cell r="D240" t="str">
            <v>PPO</v>
          </cell>
        </row>
        <row r="241">
          <cell r="D241" t="str">
            <v>PPO</v>
          </cell>
        </row>
        <row r="242">
          <cell r="D242" t="str">
            <v>PPO</v>
          </cell>
        </row>
        <row r="243">
          <cell r="D243" t="str">
            <v>PPO</v>
          </cell>
        </row>
        <row r="244">
          <cell r="D244" t="str">
            <v>PPO</v>
          </cell>
        </row>
        <row r="245">
          <cell r="D245" t="str">
            <v>PPO</v>
          </cell>
        </row>
        <row r="246">
          <cell r="D246" t="str">
            <v>PPO</v>
          </cell>
        </row>
        <row r="247">
          <cell r="D247" t="str">
            <v>RPI</v>
          </cell>
        </row>
        <row r="248">
          <cell r="D248" t="str">
            <v>PPO</v>
          </cell>
        </row>
        <row r="249">
          <cell r="D249" t="str">
            <v>PPO</v>
          </cell>
        </row>
        <row r="250">
          <cell r="D250" t="str">
            <v>PPO</v>
          </cell>
        </row>
        <row r="251">
          <cell r="D251" t="str">
            <v>PPO</v>
          </cell>
        </row>
        <row r="252">
          <cell r="D252" t="str">
            <v>PPO</v>
          </cell>
        </row>
        <row r="253">
          <cell r="D253" t="str">
            <v>PPO</v>
          </cell>
        </row>
        <row r="254">
          <cell r="D254" t="str">
            <v>PPO</v>
          </cell>
        </row>
        <row r="255">
          <cell r="D255" t="str">
            <v>PPO</v>
          </cell>
        </row>
        <row r="256">
          <cell r="D256" t="str">
            <v>PPO</v>
          </cell>
        </row>
        <row r="257">
          <cell r="D257" t="str">
            <v>PPO</v>
          </cell>
        </row>
        <row r="258">
          <cell r="D258" t="str">
            <v>PPO</v>
          </cell>
        </row>
        <row r="259">
          <cell r="D259" t="str">
            <v>PPO</v>
          </cell>
        </row>
        <row r="260">
          <cell r="D260" t="str">
            <v>PPO</v>
          </cell>
        </row>
        <row r="261">
          <cell r="D261" t="str">
            <v>PPO</v>
          </cell>
        </row>
        <row r="262">
          <cell r="D262" t="str">
            <v>PPO</v>
          </cell>
        </row>
        <row r="263">
          <cell r="D263" t="str">
            <v>PPO</v>
          </cell>
        </row>
        <row r="264">
          <cell r="D264" t="str">
            <v>PPO</v>
          </cell>
        </row>
        <row r="265">
          <cell r="D265" t="str">
            <v>PPO</v>
          </cell>
        </row>
        <row r="266">
          <cell r="D266" t="str">
            <v>PPO</v>
          </cell>
        </row>
        <row r="267">
          <cell r="D267" t="str">
            <v>PPO</v>
          </cell>
        </row>
        <row r="268">
          <cell r="D268" t="str">
            <v>PPO</v>
          </cell>
        </row>
        <row r="269">
          <cell r="D269" t="str">
            <v>PPO</v>
          </cell>
        </row>
        <row r="270">
          <cell r="D270" t="str">
            <v>PPO</v>
          </cell>
        </row>
        <row r="271">
          <cell r="D271" t="str">
            <v>PPO</v>
          </cell>
        </row>
        <row r="272">
          <cell r="D272" t="str">
            <v>PPO</v>
          </cell>
        </row>
        <row r="273">
          <cell r="D273" t="str">
            <v>PPO</v>
          </cell>
        </row>
        <row r="274">
          <cell r="D274" t="str">
            <v>PPO</v>
          </cell>
        </row>
        <row r="275">
          <cell r="D275" t="str">
            <v>PPO</v>
          </cell>
        </row>
        <row r="276">
          <cell r="D276" t="str">
            <v>PPO</v>
          </cell>
        </row>
        <row r="277">
          <cell r="D277" t="str">
            <v>PPO</v>
          </cell>
        </row>
        <row r="278">
          <cell r="D278" t="str">
            <v>PPO</v>
          </cell>
        </row>
        <row r="279">
          <cell r="D279" t="str">
            <v>PPO</v>
          </cell>
        </row>
        <row r="280">
          <cell r="D280" t="str">
            <v>PPO</v>
          </cell>
        </row>
        <row r="281">
          <cell r="D281" t="str">
            <v>PPO</v>
          </cell>
        </row>
        <row r="282">
          <cell r="D282" t="str">
            <v>PPO</v>
          </cell>
        </row>
        <row r="283">
          <cell r="D283" t="str">
            <v>PPO</v>
          </cell>
        </row>
        <row r="284">
          <cell r="D284" t="str">
            <v>PPO</v>
          </cell>
        </row>
        <row r="285">
          <cell r="D285" t="str">
            <v>PPO</v>
          </cell>
        </row>
        <row r="289">
          <cell r="D289" t="str">
            <v>PPMR</v>
          </cell>
        </row>
        <row r="290">
          <cell r="D290" t="str">
            <v>PPMR</v>
          </cell>
        </row>
        <row r="291">
          <cell r="D291" t="str">
            <v>PPMR</v>
          </cell>
        </row>
        <row r="416">
          <cell r="D416">
            <v>60</v>
          </cell>
        </row>
        <row r="417">
          <cell r="D417">
            <v>120</v>
          </cell>
        </row>
        <row r="418">
          <cell r="D418">
            <v>30</v>
          </cell>
        </row>
        <row r="420">
          <cell r="D420">
            <v>59</v>
          </cell>
        </row>
        <row r="421">
          <cell r="D421" t="str">
            <v>No</v>
          </cell>
        </row>
        <row r="423">
          <cell r="D423">
            <v>90</v>
          </cell>
        </row>
        <row r="425">
          <cell r="D425">
            <v>0</v>
          </cell>
        </row>
        <row r="426">
          <cell r="D426" t="str">
            <v>ACT/360</v>
          </cell>
        </row>
        <row r="428">
          <cell r="D428">
            <v>15</v>
          </cell>
        </row>
        <row r="430">
          <cell r="D430">
            <v>0</v>
          </cell>
        </row>
        <row r="431">
          <cell r="D431">
            <v>0</v>
          </cell>
        </row>
        <row r="432">
          <cell r="D432">
            <v>0</v>
          </cell>
        </row>
        <row r="437">
          <cell r="D437">
            <v>1</v>
          </cell>
        </row>
        <row r="441">
          <cell r="D441">
            <v>316.3173218870535</v>
          </cell>
        </row>
        <row r="442">
          <cell r="D442">
            <v>0</v>
          </cell>
        </row>
        <row r="444">
          <cell r="D444">
            <v>3</v>
          </cell>
        </row>
        <row r="446">
          <cell r="D446">
            <v>200</v>
          </cell>
        </row>
        <row r="447">
          <cell r="D447">
            <v>70</v>
          </cell>
        </row>
        <row r="452">
          <cell r="D452">
            <v>0.04</v>
          </cell>
        </row>
        <row r="454">
          <cell r="D454" t="str">
            <v>ACT/360</v>
          </cell>
        </row>
        <row r="461">
          <cell r="D461">
            <v>0.02</v>
          </cell>
        </row>
        <row r="463">
          <cell r="D463" t="str">
            <v>30/360</v>
          </cell>
        </row>
        <row r="467">
          <cell r="D467">
            <v>280</v>
          </cell>
        </row>
        <row r="469">
          <cell r="D469">
            <v>3</v>
          </cell>
        </row>
        <row r="475">
          <cell r="D475">
            <v>70</v>
          </cell>
        </row>
        <row r="479">
          <cell r="D479">
            <v>0</v>
          </cell>
        </row>
        <row r="480">
          <cell r="D480">
            <v>0</v>
          </cell>
        </row>
        <row r="481">
          <cell r="D481">
            <v>0</v>
          </cell>
        </row>
        <row r="482">
          <cell r="D482">
            <v>0</v>
          </cell>
        </row>
        <row r="486">
          <cell r="D486">
            <v>0</v>
          </cell>
        </row>
        <row r="493">
          <cell r="D493">
            <v>1</v>
          </cell>
        </row>
        <row r="494">
          <cell r="D494">
            <v>0</v>
          </cell>
        </row>
        <row r="495">
          <cell r="D495">
            <v>0</v>
          </cell>
        </row>
        <row r="497">
          <cell r="D497">
            <v>0.05</v>
          </cell>
        </row>
        <row r="501">
          <cell r="D501">
            <v>3695.09487932</v>
          </cell>
        </row>
        <row r="502">
          <cell r="D502">
            <v>3131.4363384067797</v>
          </cell>
        </row>
        <row r="504">
          <cell r="D504">
            <v>3864.1671280000005</v>
          </cell>
        </row>
        <row r="505">
          <cell r="D505">
            <v>398.036321</v>
          </cell>
        </row>
        <row r="506">
          <cell r="D506">
            <v>716.029251</v>
          </cell>
        </row>
        <row r="507">
          <cell r="D507">
            <v>970.864718</v>
          </cell>
        </row>
        <row r="508">
          <cell r="D508">
            <v>848.397031</v>
          </cell>
        </row>
        <row r="509">
          <cell r="D509">
            <v>901.576336</v>
          </cell>
        </row>
        <row r="510">
          <cell r="D510">
            <v>29.263471</v>
          </cell>
        </row>
        <row r="514">
          <cell r="D514">
            <v>65</v>
          </cell>
        </row>
        <row r="515">
          <cell r="D515">
            <v>43738</v>
          </cell>
        </row>
        <row r="516">
          <cell r="D516">
            <v>3</v>
          </cell>
        </row>
        <row r="517">
          <cell r="D517">
            <v>43738</v>
          </cell>
        </row>
        <row r="518">
          <cell r="D518">
            <v>15</v>
          </cell>
        </row>
        <row r="519">
          <cell r="D519">
            <v>49125</v>
          </cell>
        </row>
        <row r="521">
          <cell r="D521">
            <v>194.7</v>
          </cell>
        </row>
        <row r="523">
          <cell r="D523">
            <v>192.74326499999998</v>
          </cell>
        </row>
        <row r="525">
          <cell r="D525">
            <v>1248.6</v>
          </cell>
        </row>
        <row r="527">
          <cell r="D527" t="str">
            <v>Middle Case - Adjusted 2</v>
          </cell>
        </row>
        <row r="531">
          <cell r="D531" t="str">
            <v>Bond</v>
          </cell>
        </row>
        <row r="532">
          <cell r="D532" t="str">
            <v>GLF</v>
          </cell>
        </row>
        <row r="536">
          <cell r="D536">
            <v>0.39490000016663024</v>
          </cell>
        </row>
        <row r="537">
          <cell r="D537">
            <v>0.6050999998333699</v>
          </cell>
        </row>
        <row r="541">
          <cell r="D541">
            <v>134</v>
          </cell>
        </row>
        <row r="545">
          <cell r="D545">
            <v>108.8823404420641</v>
          </cell>
        </row>
        <row r="553">
          <cell r="D553">
            <v>69.50583651556491</v>
          </cell>
        </row>
        <row r="555">
          <cell r="D555">
            <v>0.427</v>
          </cell>
        </row>
        <row r="556">
          <cell r="D556">
            <v>0.652</v>
          </cell>
        </row>
        <row r="558">
          <cell r="D558">
            <v>0</v>
          </cell>
        </row>
        <row r="564">
          <cell r="D564">
            <v>18.77</v>
          </cell>
        </row>
        <row r="565">
          <cell r="D565">
            <v>58.85</v>
          </cell>
        </row>
        <row r="567">
          <cell r="D567">
            <v>3.7556892999999993</v>
          </cell>
        </row>
        <row r="568">
          <cell r="D568">
            <v>0.6627686999999999</v>
          </cell>
        </row>
        <row r="573">
          <cell r="D573">
            <v>2.12</v>
          </cell>
        </row>
        <row r="575">
          <cell r="D575">
            <v>7.208</v>
          </cell>
        </row>
        <row r="576">
          <cell r="D576">
            <v>1.272</v>
          </cell>
        </row>
        <row r="581">
          <cell r="D581">
            <v>4</v>
          </cell>
        </row>
        <row r="582">
          <cell r="D582">
            <v>1</v>
          </cell>
        </row>
        <row r="584">
          <cell r="D584">
            <v>0.360384</v>
          </cell>
        </row>
        <row r="586">
          <cell r="D586">
            <v>1.441536</v>
          </cell>
        </row>
        <row r="587">
          <cell r="D587">
            <v>0.360384</v>
          </cell>
        </row>
        <row r="592">
          <cell r="D592">
            <v>0.09580000000000001</v>
          </cell>
        </row>
        <row r="597">
          <cell r="D597" t="str">
            <v>14.11.15 Model Update</v>
          </cell>
        </row>
        <row r="599">
          <cell r="D599">
            <v>0.01</v>
          </cell>
        </row>
        <row r="600">
          <cell r="D600" t="str">
            <v>30/360</v>
          </cell>
        </row>
        <row r="602">
          <cell r="D602">
            <v>0.15</v>
          </cell>
        </row>
        <row r="604">
          <cell r="D604">
            <v>0.01</v>
          </cell>
        </row>
        <row r="605">
          <cell r="D605" t="str">
            <v>No</v>
          </cell>
        </row>
        <row r="607">
          <cell r="D607">
            <v>0.0223</v>
          </cell>
        </row>
        <row r="609">
          <cell r="D609">
            <v>0.005</v>
          </cell>
        </row>
        <row r="611">
          <cell r="D611">
            <v>0</v>
          </cell>
        </row>
        <row r="613">
          <cell r="D613">
            <v>0</v>
          </cell>
        </row>
        <row r="620">
          <cell r="D620">
            <v>0.16</v>
          </cell>
        </row>
        <row r="622">
          <cell r="D622">
            <v>0</v>
          </cell>
        </row>
        <row r="623">
          <cell r="D623">
            <v>42005</v>
          </cell>
        </row>
        <row r="625">
          <cell r="D625" t="str">
            <v>Yes</v>
          </cell>
        </row>
        <row r="629">
          <cell r="D629">
            <v>800</v>
          </cell>
        </row>
        <row r="631">
          <cell r="D631">
            <v>14</v>
          </cell>
        </row>
        <row r="633">
          <cell r="D633">
            <v>100</v>
          </cell>
        </row>
        <row r="634">
          <cell r="D634">
            <v>150.9</v>
          </cell>
        </row>
        <row r="635">
          <cell r="D635">
            <v>0.08551</v>
          </cell>
        </row>
        <row r="636">
          <cell r="D636">
            <v>70</v>
          </cell>
        </row>
        <row r="638">
          <cell r="D638">
            <v>70</v>
          </cell>
        </row>
        <row r="639">
          <cell r="D639">
            <v>42369</v>
          </cell>
        </row>
        <row r="641">
          <cell r="D641">
            <v>0.0343</v>
          </cell>
        </row>
        <row r="642">
          <cell r="D642">
            <v>0</v>
          </cell>
        </row>
        <row r="644">
          <cell r="D644">
            <v>0.009</v>
          </cell>
        </row>
        <row r="645">
          <cell r="D645">
            <v>0.009</v>
          </cell>
        </row>
        <row r="646">
          <cell r="D646">
            <v>0.009</v>
          </cell>
        </row>
        <row r="647">
          <cell r="D647">
            <v>0.009</v>
          </cell>
        </row>
        <row r="648">
          <cell r="D648">
            <v>0.009</v>
          </cell>
        </row>
        <row r="649">
          <cell r="D649">
            <v>0.009</v>
          </cell>
        </row>
        <row r="651">
          <cell r="D651">
            <v>5</v>
          </cell>
        </row>
        <row r="652">
          <cell r="D652">
            <v>9</v>
          </cell>
        </row>
        <row r="653">
          <cell r="D653">
            <v>13</v>
          </cell>
        </row>
        <row r="654">
          <cell r="D654">
            <v>17</v>
          </cell>
        </row>
        <row r="655">
          <cell r="D655">
            <v>21</v>
          </cell>
        </row>
        <row r="657">
          <cell r="D657" t="str">
            <v>ACT/360</v>
          </cell>
        </row>
        <row r="664">
          <cell r="D664">
            <v>0.16</v>
          </cell>
        </row>
        <row r="666">
          <cell r="D666">
            <v>0</v>
          </cell>
        </row>
        <row r="667">
          <cell r="D667">
            <v>42005</v>
          </cell>
        </row>
        <row r="671">
          <cell r="D671">
            <v>42005</v>
          </cell>
        </row>
        <row r="672">
          <cell r="D672">
            <v>43100</v>
          </cell>
        </row>
        <row r="674">
          <cell r="D674">
            <v>200</v>
          </cell>
        </row>
        <row r="676">
          <cell r="D676">
            <v>250</v>
          </cell>
        </row>
        <row r="677">
          <cell r="D677">
            <v>25</v>
          </cell>
        </row>
        <row r="679">
          <cell r="D679">
            <v>25</v>
          </cell>
        </row>
        <row r="680">
          <cell r="D680">
            <v>42735</v>
          </cell>
        </row>
        <row r="685">
          <cell r="D685">
            <v>0.07</v>
          </cell>
        </row>
        <row r="687">
          <cell r="D687" t="str">
            <v>ACT/360</v>
          </cell>
        </row>
        <row r="694">
          <cell r="D694">
            <v>0.255</v>
          </cell>
        </row>
        <row r="695">
          <cell r="D695">
            <v>0.24</v>
          </cell>
        </row>
        <row r="697">
          <cell r="D697">
            <v>0</v>
          </cell>
        </row>
        <row r="698">
          <cell r="D698">
            <v>42005</v>
          </cell>
        </row>
        <row r="700">
          <cell r="D700" t="str">
            <v>SV</v>
          </cell>
        </row>
        <row r="701">
          <cell r="D701" t="str">
            <v>Yes</v>
          </cell>
        </row>
        <row r="707">
          <cell r="D707">
            <v>1144.3855686076747</v>
          </cell>
        </row>
        <row r="709">
          <cell r="D709">
            <v>13.5</v>
          </cell>
        </row>
        <row r="710">
          <cell r="D710">
            <v>75</v>
          </cell>
        </row>
        <row r="714">
          <cell r="D714">
            <v>0.0602</v>
          </cell>
        </row>
        <row r="716">
          <cell r="D716" t="str">
            <v>Current</v>
          </cell>
        </row>
        <row r="720">
          <cell r="D720">
            <v>0.0053</v>
          </cell>
        </row>
        <row r="724">
          <cell r="D724" t="str">
            <v>30/360</v>
          </cell>
        </row>
        <row r="743">
          <cell r="D743">
            <v>0.18</v>
          </cell>
        </row>
        <row r="747">
          <cell r="D747">
            <v>1</v>
          </cell>
        </row>
        <row r="748">
          <cell r="D748">
            <v>1</v>
          </cell>
        </row>
        <row r="749">
          <cell r="D749">
            <v>1</v>
          </cell>
        </row>
        <row r="750">
          <cell r="D750">
            <v>1</v>
          </cell>
        </row>
        <row r="751">
          <cell r="D751">
            <v>1</v>
          </cell>
        </row>
        <row r="752">
          <cell r="D752">
            <v>1</v>
          </cell>
        </row>
        <row r="753">
          <cell r="D753">
            <v>1</v>
          </cell>
        </row>
        <row r="754">
          <cell r="D754">
            <v>1</v>
          </cell>
        </row>
        <row r="755">
          <cell r="D755">
            <v>1</v>
          </cell>
        </row>
        <row r="756">
          <cell r="D756">
            <v>1</v>
          </cell>
        </row>
        <row r="757">
          <cell r="D757">
            <v>1</v>
          </cell>
        </row>
        <row r="758">
          <cell r="D758">
            <v>1</v>
          </cell>
        </row>
        <row r="759">
          <cell r="D759">
            <v>1</v>
          </cell>
        </row>
        <row r="760">
          <cell r="D760">
            <v>1</v>
          </cell>
        </row>
        <row r="761">
          <cell r="D761">
            <v>1</v>
          </cell>
        </row>
        <row r="762">
          <cell r="D762">
            <v>1</v>
          </cell>
        </row>
        <row r="763">
          <cell r="D763">
            <v>1</v>
          </cell>
        </row>
        <row r="764">
          <cell r="D764">
            <v>1</v>
          </cell>
        </row>
        <row r="765">
          <cell r="D765">
            <v>1</v>
          </cell>
        </row>
        <row r="766">
          <cell r="D766">
            <v>1</v>
          </cell>
        </row>
        <row r="767">
          <cell r="D767">
            <v>1</v>
          </cell>
        </row>
        <row r="768">
          <cell r="D768">
            <v>1</v>
          </cell>
        </row>
        <row r="769">
          <cell r="D769">
            <v>1</v>
          </cell>
        </row>
        <row r="770">
          <cell r="D770">
            <v>1</v>
          </cell>
        </row>
        <row r="771">
          <cell r="D771">
            <v>1</v>
          </cell>
        </row>
        <row r="772">
          <cell r="D772">
            <v>1</v>
          </cell>
        </row>
        <row r="773">
          <cell r="D773">
            <v>1</v>
          </cell>
        </row>
        <row r="774">
          <cell r="D774">
            <v>1</v>
          </cell>
        </row>
        <row r="775">
          <cell r="D775">
            <v>1</v>
          </cell>
        </row>
        <row r="776">
          <cell r="D776">
            <v>1</v>
          </cell>
        </row>
        <row r="777">
          <cell r="D777">
            <v>1</v>
          </cell>
        </row>
        <row r="778">
          <cell r="D778">
            <v>1</v>
          </cell>
        </row>
        <row r="779">
          <cell r="D779">
            <v>1</v>
          </cell>
        </row>
        <row r="780">
          <cell r="D780">
            <v>1</v>
          </cell>
        </row>
        <row r="781">
          <cell r="D781">
            <v>1</v>
          </cell>
        </row>
        <row r="782">
          <cell r="D782">
            <v>1</v>
          </cell>
        </row>
        <row r="783">
          <cell r="D783">
            <v>1</v>
          </cell>
        </row>
        <row r="784">
          <cell r="D784">
            <v>1</v>
          </cell>
        </row>
        <row r="785">
          <cell r="D785">
            <v>1</v>
          </cell>
        </row>
        <row r="786">
          <cell r="D786">
            <v>1</v>
          </cell>
        </row>
        <row r="787">
          <cell r="D787">
            <v>1</v>
          </cell>
        </row>
        <row r="788">
          <cell r="D788">
            <v>1</v>
          </cell>
        </row>
        <row r="789">
          <cell r="D789">
            <v>1</v>
          </cell>
        </row>
        <row r="790">
          <cell r="D790">
            <v>1</v>
          </cell>
        </row>
        <row r="791">
          <cell r="D791">
            <v>1</v>
          </cell>
        </row>
        <row r="792">
          <cell r="D792">
            <v>1</v>
          </cell>
        </row>
        <row r="793">
          <cell r="D793">
            <v>1</v>
          </cell>
        </row>
        <row r="794">
          <cell r="D794">
            <v>1</v>
          </cell>
        </row>
        <row r="795">
          <cell r="D795">
            <v>1</v>
          </cell>
        </row>
        <row r="796">
          <cell r="D796">
            <v>1</v>
          </cell>
        </row>
        <row r="797">
          <cell r="D797">
            <v>1</v>
          </cell>
        </row>
        <row r="798">
          <cell r="D798">
            <v>1</v>
          </cell>
        </row>
        <row r="799">
          <cell r="D799">
            <v>1</v>
          </cell>
        </row>
        <row r="800">
          <cell r="D800">
            <v>1</v>
          </cell>
        </row>
        <row r="801">
          <cell r="D801">
            <v>1</v>
          </cell>
        </row>
        <row r="802">
          <cell r="D802">
            <v>1</v>
          </cell>
        </row>
        <row r="803">
          <cell r="D803">
            <v>1</v>
          </cell>
        </row>
        <row r="804">
          <cell r="D804">
            <v>1</v>
          </cell>
        </row>
        <row r="805">
          <cell r="D805">
            <v>1</v>
          </cell>
        </row>
        <row r="806">
          <cell r="D806">
            <v>1</v>
          </cell>
        </row>
        <row r="807">
          <cell r="D807">
            <v>1</v>
          </cell>
        </row>
        <row r="808">
          <cell r="D808">
            <v>1</v>
          </cell>
        </row>
        <row r="809">
          <cell r="D809">
            <v>1</v>
          </cell>
        </row>
        <row r="810">
          <cell r="D810">
            <v>1</v>
          </cell>
        </row>
        <row r="811">
          <cell r="D811">
            <v>1</v>
          </cell>
        </row>
        <row r="812">
          <cell r="D812">
            <v>1</v>
          </cell>
        </row>
        <row r="813">
          <cell r="D813">
            <v>1</v>
          </cell>
        </row>
        <row r="814">
          <cell r="D814">
            <v>1</v>
          </cell>
        </row>
        <row r="815">
          <cell r="D815">
            <v>1</v>
          </cell>
        </row>
        <row r="816">
          <cell r="D816">
            <v>1</v>
          </cell>
        </row>
        <row r="817">
          <cell r="D817">
            <v>1</v>
          </cell>
        </row>
        <row r="818">
          <cell r="D818">
            <v>1</v>
          </cell>
        </row>
        <row r="819">
          <cell r="D819">
            <v>1</v>
          </cell>
        </row>
        <row r="820">
          <cell r="D820">
            <v>1</v>
          </cell>
        </row>
        <row r="821">
          <cell r="D821">
            <v>1</v>
          </cell>
        </row>
        <row r="822">
          <cell r="D822">
            <v>1</v>
          </cell>
        </row>
        <row r="823">
          <cell r="D823">
            <v>1</v>
          </cell>
        </row>
        <row r="824">
          <cell r="D824">
            <v>1</v>
          </cell>
        </row>
        <row r="825">
          <cell r="D825">
            <v>1</v>
          </cell>
        </row>
        <row r="826">
          <cell r="D826">
            <v>1</v>
          </cell>
        </row>
        <row r="827">
          <cell r="D827">
            <v>1</v>
          </cell>
        </row>
        <row r="828">
          <cell r="D828">
            <v>1</v>
          </cell>
        </row>
        <row r="829">
          <cell r="D829">
            <v>1</v>
          </cell>
        </row>
        <row r="830">
          <cell r="D830">
            <v>1</v>
          </cell>
        </row>
        <row r="831">
          <cell r="D831">
            <v>1</v>
          </cell>
        </row>
        <row r="832">
          <cell r="D832">
            <v>1</v>
          </cell>
        </row>
        <row r="833">
          <cell r="D833">
            <v>1</v>
          </cell>
        </row>
        <row r="834">
          <cell r="D834">
            <v>1</v>
          </cell>
        </row>
        <row r="835">
          <cell r="D835">
            <v>1</v>
          </cell>
        </row>
        <row r="836">
          <cell r="D836">
            <v>1</v>
          </cell>
        </row>
        <row r="837">
          <cell r="D837">
            <v>1</v>
          </cell>
        </row>
        <row r="838">
          <cell r="D838">
            <v>1</v>
          </cell>
        </row>
        <row r="839">
          <cell r="D839">
            <v>1</v>
          </cell>
        </row>
        <row r="840">
          <cell r="D840">
            <v>1</v>
          </cell>
        </row>
        <row r="841">
          <cell r="D841">
            <v>1</v>
          </cell>
        </row>
        <row r="842">
          <cell r="D842">
            <v>1</v>
          </cell>
        </row>
        <row r="843">
          <cell r="D843">
            <v>1</v>
          </cell>
        </row>
        <row r="844">
          <cell r="D844">
            <v>1</v>
          </cell>
        </row>
        <row r="845">
          <cell r="D845">
            <v>1</v>
          </cell>
        </row>
        <row r="846">
          <cell r="D846">
            <v>1</v>
          </cell>
        </row>
        <row r="847">
          <cell r="D847">
            <v>1</v>
          </cell>
        </row>
        <row r="848">
          <cell r="D848">
            <v>1</v>
          </cell>
        </row>
        <row r="849">
          <cell r="D849">
            <v>1</v>
          </cell>
        </row>
        <row r="850">
          <cell r="D850">
            <v>1</v>
          </cell>
        </row>
        <row r="851">
          <cell r="D851">
            <v>1</v>
          </cell>
        </row>
        <row r="852">
          <cell r="D852">
            <v>1</v>
          </cell>
        </row>
        <row r="853">
          <cell r="D853">
            <v>1</v>
          </cell>
        </row>
        <row r="854">
          <cell r="D854">
            <v>1</v>
          </cell>
        </row>
        <row r="855">
          <cell r="D855">
            <v>1</v>
          </cell>
        </row>
        <row r="856">
          <cell r="D856">
            <v>1</v>
          </cell>
        </row>
        <row r="857">
          <cell r="D857">
            <v>0</v>
          </cell>
        </row>
        <row r="858">
          <cell r="D858">
            <v>0</v>
          </cell>
        </row>
        <row r="862">
          <cell r="D862">
            <v>42035</v>
          </cell>
        </row>
        <row r="864">
          <cell r="D864">
            <v>3</v>
          </cell>
        </row>
        <row r="865">
          <cell r="D865">
            <v>3</v>
          </cell>
        </row>
        <row r="869">
          <cell r="D869" t="str">
            <v>Yes</v>
          </cell>
        </row>
        <row r="871">
          <cell r="D871" t="str">
            <v>Yes</v>
          </cell>
        </row>
        <row r="873">
          <cell r="D873">
            <v>0.7</v>
          </cell>
        </row>
        <row r="875">
          <cell r="D875" t="str">
            <v>No</v>
          </cell>
        </row>
        <row r="876">
          <cell r="D876">
            <v>3</v>
          </cell>
        </row>
        <row r="880">
          <cell r="D880">
            <v>28.605719977979433</v>
          </cell>
        </row>
        <row r="881">
          <cell r="D881">
            <v>0</v>
          </cell>
        </row>
        <row r="883">
          <cell r="D883">
            <v>3</v>
          </cell>
        </row>
        <row r="885">
          <cell r="D885">
            <v>140</v>
          </cell>
        </row>
        <row r="886">
          <cell r="D886">
            <v>40</v>
          </cell>
        </row>
        <row r="891">
          <cell r="D891">
            <v>0.065</v>
          </cell>
        </row>
        <row r="893">
          <cell r="D893" t="str">
            <v>Yes</v>
          </cell>
        </row>
        <row r="895">
          <cell r="D895" t="str">
            <v>ACT/360</v>
          </cell>
        </row>
        <row r="904">
          <cell r="D904">
            <v>0.3</v>
          </cell>
        </row>
        <row r="906">
          <cell r="D906">
            <v>0.015</v>
          </cell>
        </row>
        <row r="907">
          <cell r="D907">
            <v>2</v>
          </cell>
        </row>
        <row r="909">
          <cell r="D909">
            <v>0.004</v>
          </cell>
        </row>
        <row r="910">
          <cell r="D910">
            <v>0.35</v>
          </cell>
        </row>
        <row r="914">
          <cell r="D914">
            <v>0.04</v>
          </cell>
        </row>
        <row r="915">
          <cell r="D915">
            <v>4</v>
          </cell>
        </row>
        <row r="919">
          <cell r="D919" t="str">
            <v>Limited</v>
          </cell>
        </row>
        <row r="921">
          <cell r="D921">
            <v>4</v>
          </cell>
        </row>
        <row r="925">
          <cell r="D925">
            <v>1</v>
          </cell>
        </row>
        <row r="931">
          <cell r="D931">
            <v>0</v>
          </cell>
        </row>
        <row r="932">
          <cell r="D932">
            <v>0.041</v>
          </cell>
        </row>
        <row r="933">
          <cell r="D933">
            <v>0.0499</v>
          </cell>
        </row>
        <row r="937">
          <cell r="D937">
            <v>5E-05</v>
          </cell>
        </row>
        <row r="941">
          <cell r="D941">
            <v>0.05</v>
          </cell>
        </row>
        <row r="945">
          <cell r="D945">
            <v>0</v>
          </cell>
        </row>
        <row r="955">
          <cell r="D955">
            <v>0.1</v>
          </cell>
        </row>
        <row r="957">
          <cell r="D957">
            <v>0.2</v>
          </cell>
        </row>
        <row r="962">
          <cell r="D962">
            <v>0.03</v>
          </cell>
        </row>
        <row r="963">
          <cell r="D963">
            <v>0.02</v>
          </cell>
        </row>
        <row r="965">
          <cell r="D965">
            <v>2.8075</v>
          </cell>
        </row>
        <row r="967">
          <cell r="D967">
            <v>0.009803921568627416</v>
          </cell>
        </row>
        <row r="972">
          <cell r="D972">
            <v>41640</v>
          </cell>
        </row>
        <row r="974">
          <cell r="D974">
            <v>5</v>
          </cell>
        </row>
        <row r="978">
          <cell r="D978">
            <v>0.0001</v>
          </cell>
        </row>
        <row r="991">
          <cell r="G991" t="str">
            <v>Base Case - Final</v>
          </cell>
          <cell r="H991" t="str">
            <v>14.11.15 Model Update</v>
          </cell>
          <cell r="I991" t="str">
            <v>18.11.15 Model Update</v>
          </cell>
          <cell r="J991" t="str">
            <v>20.11.15 Model Update</v>
          </cell>
          <cell r="K991" t="str">
            <v>25.11.15 Model Update</v>
          </cell>
        </row>
        <row r="992">
          <cell r="G992" t="str">
            <v>Base Case - Final</v>
          </cell>
          <cell r="H992" t="str">
            <v>14.11.15 Model Update</v>
          </cell>
          <cell r="I992" t="str">
            <v>18.11.15 Model Update</v>
          </cell>
          <cell r="J992" t="str">
            <v>20.11.15 Model Update</v>
          </cell>
          <cell r="K992" t="str">
            <v>25.11.15 Model Update</v>
          </cell>
        </row>
        <row r="993">
          <cell r="G993" t="str">
            <v>No Adjustment</v>
          </cell>
          <cell r="H993" t="str">
            <v>Offer</v>
          </cell>
          <cell r="I993" t="str">
            <v>Schedule 3</v>
          </cell>
          <cell r="J993" t="str">
            <v>Schedule 4</v>
          </cell>
          <cell r="K993" t="str">
            <v>Schedule 5</v>
          </cell>
        </row>
        <row r="994">
          <cell r="G994" t="str">
            <v>Base Case</v>
          </cell>
          <cell r="H994" t="str">
            <v>14.11.15 Model Update</v>
          </cell>
          <cell r="I994" t="str">
            <v>18.11.15 Model Update</v>
          </cell>
          <cell r="J994" t="str">
            <v>20.11.15 Model Update</v>
          </cell>
          <cell r="K994" t="str">
            <v>25.11.15 Model Update</v>
          </cell>
        </row>
        <row r="995">
          <cell r="G995" t="str">
            <v>RPI</v>
          </cell>
          <cell r="H995" t="str">
            <v>PPO</v>
          </cell>
        </row>
        <row r="996">
          <cell r="G996" t="str">
            <v>RPI</v>
          </cell>
          <cell r="H996" t="str">
            <v>PPMR</v>
          </cell>
        </row>
        <row r="997">
          <cell r="G997" t="str">
            <v>Offer</v>
          </cell>
          <cell r="H997" t="str">
            <v>Optimization Of Ppo Use</v>
          </cell>
          <cell r="I997" t="str">
            <v>Optimization Of Ppo Use - Adjusted</v>
          </cell>
          <cell r="J997" t="str">
            <v>Optimization Of Ppo Use - Adjusted W/Mr</v>
          </cell>
          <cell r="K997" t="str">
            <v>Optimization Of Bond Use - Adjusted</v>
          </cell>
          <cell r="L997" t="str">
            <v>Middle Case - Adjusted</v>
          </cell>
          <cell r="M997" t="str">
            <v>Middle Case - Adjusted 2</v>
          </cell>
          <cell r="N997" t="str">
            <v>Schedule 8</v>
          </cell>
          <cell r="O997" t="str">
            <v>Schedule 9</v>
          </cell>
          <cell r="P997" t="str">
            <v>Schedule 10</v>
          </cell>
          <cell r="Q997" t="str">
            <v>Schedule 11</v>
          </cell>
          <cell r="R997" t="str">
            <v>Schedule 12</v>
          </cell>
          <cell r="S997" t="str">
            <v>Schedule 13</v>
          </cell>
          <cell r="T997" t="str">
            <v>Schedule 14</v>
          </cell>
          <cell r="U997" t="str">
            <v>Schedule 15</v>
          </cell>
          <cell r="V997" t="str">
            <v>Schedule 16</v>
          </cell>
          <cell r="W997" t="str">
            <v>Schedule 17</v>
          </cell>
          <cell r="X997" t="str">
            <v>Schedule 18</v>
          </cell>
        </row>
        <row r="998">
          <cell r="G998" t="str">
            <v>Capitalized</v>
          </cell>
          <cell r="H998" t="str">
            <v>Current</v>
          </cell>
        </row>
        <row r="999">
          <cell r="G999" t="str">
            <v>GLF</v>
          </cell>
          <cell r="H999" t="str">
            <v>Bond</v>
          </cell>
        </row>
        <row r="1000">
          <cell r="G1000" t="str">
            <v>Base Case 20.03.14</v>
          </cell>
          <cell r="H1000" t="str">
            <v>Revised Base Case 24.04.14</v>
          </cell>
          <cell r="I1000" t="str">
            <v>14.11.15 Model Update</v>
          </cell>
          <cell r="J1000" t="str">
            <v>Schedule 4</v>
          </cell>
          <cell r="K1000" t="str">
            <v>Schedule 5</v>
          </cell>
          <cell r="L1000" t="str">
            <v>Schedule 6</v>
          </cell>
          <cell r="M1000" t="str">
            <v>Schedule 7</v>
          </cell>
          <cell r="N1000" t="str">
            <v>Schedule 8</v>
          </cell>
        </row>
        <row r="1006">
          <cell r="D1006">
            <v>0.014040919666587215</v>
          </cell>
        </row>
        <row r="1010">
          <cell r="D1010">
            <v>0.3949233583992209</v>
          </cell>
        </row>
        <row r="1011">
          <cell r="D1011">
            <v>0.6050999999993489</v>
          </cell>
        </row>
        <row r="1013">
          <cell r="D1013">
            <v>316.3173218870535</v>
          </cell>
        </row>
        <row r="1014">
          <cell r="D1014">
            <v>28.605719977979433</v>
          </cell>
        </row>
        <row r="1016">
          <cell r="H1016" t="b">
            <v>1</v>
          </cell>
        </row>
      </sheetData>
      <sheetData sheetId="6">
        <row r="48">
          <cell r="E48" t="b">
            <v>1</v>
          </cell>
        </row>
        <row r="159">
          <cell r="E159" t="b">
            <v>1</v>
          </cell>
        </row>
        <row r="270">
          <cell r="E270" t="b">
            <v>1</v>
          </cell>
        </row>
        <row r="386">
          <cell r="D386" t="b">
            <v>1</v>
          </cell>
        </row>
      </sheetData>
      <sheetData sheetId="7"/>
      <sheetData sheetId="8">
        <row r="165">
          <cell r="D165" t="b">
            <v>1</v>
          </cell>
        </row>
        <row r="196">
          <cell r="D196" t="b">
            <v>1</v>
          </cell>
        </row>
        <row r="215">
          <cell r="D215" t="b">
            <v>1</v>
          </cell>
        </row>
        <row r="1451">
          <cell r="D1451" t="b">
            <v>1</v>
          </cell>
        </row>
        <row r="1452">
          <cell r="D1452" t="b">
            <v>0</v>
          </cell>
        </row>
        <row r="1490">
          <cell r="D1490" t="b">
            <v>1</v>
          </cell>
        </row>
        <row r="1499">
          <cell r="D1499" t="b">
            <v>1</v>
          </cell>
        </row>
        <row r="1588">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23.257597916840453</v>
          </cell>
          <cell r="W1588">
            <v>23.257597916840453</v>
          </cell>
          <cell r="X1588">
            <v>23.257597916840453</v>
          </cell>
          <cell r="Y1588">
            <v>73.98708756166673</v>
          </cell>
          <cell r="Z1588">
            <v>73.98708756166673</v>
          </cell>
          <cell r="AA1588">
            <v>73.98708756166673</v>
          </cell>
          <cell r="AB1588">
            <v>151.86568178910983</v>
          </cell>
          <cell r="AC1588">
            <v>151.86568178910983</v>
          </cell>
          <cell r="AD1588">
            <v>151.86568178910983</v>
          </cell>
          <cell r="AE1588">
            <v>240.50325887048757</v>
          </cell>
          <cell r="AF1588">
            <v>240.50325887048757</v>
          </cell>
          <cell r="AG1588">
            <v>240.50325887048757</v>
          </cell>
          <cell r="AH1588">
            <v>327.6463964923717</v>
          </cell>
          <cell r="AI1588">
            <v>327.6463964923717</v>
          </cell>
          <cell r="AJ1588">
            <v>327.6463964923717</v>
          </cell>
          <cell r="AK1588">
            <v>409.9711107801912</v>
          </cell>
          <cell r="AL1588">
            <v>409.9711107801912</v>
          </cell>
          <cell r="AM1588">
            <v>409.9711107801912</v>
          </cell>
          <cell r="AN1588">
            <v>446.5388060489584</v>
          </cell>
          <cell r="AO1588">
            <v>446.5388060489584</v>
          </cell>
          <cell r="AP1588">
            <v>446.5388060489584</v>
          </cell>
          <cell r="AQ1588">
            <v>494.86141587824244</v>
          </cell>
          <cell r="AR1588">
            <v>494.86141587824244</v>
          </cell>
          <cell r="AS1588">
            <v>494.86141587824244</v>
          </cell>
          <cell r="AT1588">
            <v>539.6922065626699</v>
          </cell>
          <cell r="AU1588">
            <v>539.6922065626699</v>
          </cell>
          <cell r="AV1588">
            <v>539.6922065626699</v>
          </cell>
          <cell r="AW1588">
            <v>647.6939907156618</v>
          </cell>
          <cell r="AX1588">
            <v>647.6939907156618</v>
          </cell>
          <cell r="AY1588">
            <v>647.6939907156618</v>
          </cell>
          <cell r="AZ1588">
            <v>775.4828343637619</v>
          </cell>
          <cell r="BA1588">
            <v>775.4828343637619</v>
          </cell>
          <cell r="BB1588">
            <v>775.4828343637619</v>
          </cell>
          <cell r="BC1588">
            <v>966.3141309105715</v>
          </cell>
          <cell r="BD1588">
            <v>966.3141309105715</v>
          </cell>
          <cell r="BE1588">
            <v>966.3141309105715</v>
          </cell>
          <cell r="BF1588">
            <v>1123.5896822593952</v>
          </cell>
          <cell r="BG1588">
            <v>1123.5896822593952</v>
          </cell>
          <cell r="BH1588">
            <v>1123.5896822593952</v>
          </cell>
          <cell r="BI1588">
            <v>1242.8930455893885</v>
          </cell>
          <cell r="BJ1588">
            <v>1242.8930455893885</v>
          </cell>
          <cell r="BK1588">
            <v>1242.8930455893885</v>
          </cell>
          <cell r="BL1588">
            <v>1372.8643872167331</v>
          </cell>
          <cell r="BM1588">
            <v>1372.8643872167331</v>
          </cell>
          <cell r="BN1588">
            <v>1372.8643872167331</v>
          </cell>
          <cell r="BO1588">
            <v>1473.9466543011306</v>
          </cell>
          <cell r="BP1588">
            <v>1473.9466543011306</v>
          </cell>
          <cell r="BQ1588">
            <v>1473.9466543011306</v>
          </cell>
          <cell r="BR1588">
            <v>1502.1982201458918</v>
          </cell>
          <cell r="BS1588">
            <v>1502.1982201458918</v>
          </cell>
          <cell r="BT1588">
            <v>1502.1982201458918</v>
          </cell>
          <cell r="BU1588">
            <v>1509.1647627968089</v>
          </cell>
          <cell r="BV1588">
            <v>1509.1647627968089</v>
          </cell>
          <cell r="BW1588">
            <v>1509.1647627968089</v>
          </cell>
          <cell r="BX1588">
            <v>1509.1647627968089</v>
          </cell>
          <cell r="BY1588">
            <v>1509.1647627968089</v>
          </cell>
          <cell r="BZ1588">
            <v>1509.1647627968089</v>
          </cell>
          <cell r="CA1588">
            <v>1509.1647627968089</v>
          </cell>
          <cell r="CB1588">
            <v>1509.1647627968089</v>
          </cell>
          <cell r="CC1588">
            <v>1509.1647627968089</v>
          </cell>
          <cell r="CD1588">
            <v>1509.1647627968089</v>
          </cell>
          <cell r="CE1588">
            <v>1509.1647627968089</v>
          </cell>
          <cell r="CF1588">
            <v>1509.1647627968089</v>
          </cell>
          <cell r="CG1588">
            <v>1509.1647627968089</v>
          </cell>
          <cell r="CH1588">
            <v>1509.1647627968089</v>
          </cell>
          <cell r="CI1588">
            <v>1509.1647627968089</v>
          </cell>
          <cell r="CJ1588">
            <v>1509.1647627968089</v>
          </cell>
          <cell r="CK1588">
            <v>1509.1647627968089</v>
          </cell>
          <cell r="CL1588">
            <v>1509.1647627968089</v>
          </cell>
          <cell r="CM1588">
            <v>1509.1647627968089</v>
          </cell>
          <cell r="CN1588">
            <v>1509.1647627968089</v>
          </cell>
          <cell r="CO1588">
            <v>1509.1647627968089</v>
          </cell>
          <cell r="CP1588">
            <v>1509.1647627968089</v>
          </cell>
          <cell r="CQ1588">
            <v>1509.1647627968089</v>
          </cell>
          <cell r="CR1588">
            <v>1509.1647627968089</v>
          </cell>
          <cell r="CS1588">
            <v>1509.1647627968089</v>
          </cell>
          <cell r="CT1588">
            <v>1509.1647627968089</v>
          </cell>
          <cell r="CU1588">
            <v>1509.1647627968089</v>
          </cell>
          <cell r="CV1588">
            <v>1509.1647627968089</v>
          </cell>
          <cell r="CW1588">
            <v>1509.1647627968089</v>
          </cell>
          <cell r="CX1588">
            <v>1509.1647627968089</v>
          </cell>
          <cell r="CY1588">
            <v>1509.1647627968089</v>
          </cell>
          <cell r="CZ1588">
            <v>1509.1647627968089</v>
          </cell>
        </row>
        <row r="1590">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21.908126748763184</v>
          </cell>
          <cell r="W1590">
            <v>21.908126748763184</v>
          </cell>
          <cell r="X1590">
            <v>21.908126748763184</v>
          </cell>
          <cell r="Y1590">
            <v>69.69414889151894</v>
          </cell>
          <cell r="Z1590">
            <v>69.69414889151894</v>
          </cell>
          <cell r="AA1590">
            <v>69.69414889151894</v>
          </cell>
          <cell r="AB1590">
            <v>143.05400830027543</v>
          </cell>
          <cell r="AC1590">
            <v>143.05400830027543</v>
          </cell>
          <cell r="AD1590">
            <v>143.05400830027543</v>
          </cell>
          <cell r="AE1590">
            <v>226.54858415300657</v>
          </cell>
          <cell r="AF1590">
            <v>226.54858415300657</v>
          </cell>
          <cell r="AG1590">
            <v>226.54858415300657</v>
          </cell>
          <cell r="AH1590">
            <v>308.63543212131236</v>
          </cell>
          <cell r="AI1590">
            <v>308.63543212131236</v>
          </cell>
          <cell r="AJ1590">
            <v>308.63543212131236</v>
          </cell>
          <cell r="AK1590">
            <v>386.1834352136895</v>
          </cell>
          <cell r="AL1590">
            <v>386.1834352136895</v>
          </cell>
          <cell r="AM1590">
            <v>386.1834352136895</v>
          </cell>
          <cell r="AN1590">
            <v>420.6293700745058</v>
          </cell>
          <cell r="AO1590">
            <v>420.6293700745058</v>
          </cell>
          <cell r="AP1590">
            <v>420.6293700745058</v>
          </cell>
          <cell r="AQ1590">
            <v>466.14816633099923</v>
          </cell>
          <cell r="AR1590">
            <v>466.14816633099923</v>
          </cell>
          <cell r="AS1590">
            <v>466.14816633099923</v>
          </cell>
          <cell r="AT1590">
            <v>508.3777485996727</v>
          </cell>
          <cell r="AU1590">
            <v>508.3777485996727</v>
          </cell>
          <cell r="AV1590">
            <v>508.3777485996727</v>
          </cell>
          <cell r="AW1590">
            <v>610.112965832221</v>
          </cell>
          <cell r="AX1590">
            <v>610.112965832221</v>
          </cell>
          <cell r="AY1590">
            <v>610.112965832221</v>
          </cell>
          <cell r="AZ1590">
            <v>730.4871417798811</v>
          </cell>
          <cell r="BA1590">
            <v>730.4871417798811</v>
          </cell>
          <cell r="BB1590">
            <v>730.4871417798811</v>
          </cell>
          <cell r="BC1590">
            <v>918.8759567579622</v>
          </cell>
          <cell r="BD1590">
            <v>918.8759567579622</v>
          </cell>
          <cell r="BE1590">
            <v>918.8759567579622</v>
          </cell>
          <cell r="BF1590">
            <v>1076.1515081064397</v>
          </cell>
          <cell r="BG1590">
            <v>1076.1515081064397</v>
          </cell>
          <cell r="BH1590">
            <v>1076.1515081064397</v>
          </cell>
          <cell r="BI1590">
            <v>1195.4548714359933</v>
          </cell>
          <cell r="BJ1590">
            <v>1195.4548714359933</v>
          </cell>
          <cell r="BK1590">
            <v>1195.4548714359933</v>
          </cell>
          <cell r="BL1590">
            <v>1325.426213061039</v>
          </cell>
          <cell r="BM1590">
            <v>1325.426213061039</v>
          </cell>
          <cell r="BN1590">
            <v>1325.426213061039</v>
          </cell>
          <cell r="BO1590">
            <v>1426.5084801438159</v>
          </cell>
          <cell r="BP1590">
            <v>1426.5084801438159</v>
          </cell>
          <cell r="BQ1590">
            <v>1426.5084801438159</v>
          </cell>
          <cell r="BR1590">
            <v>1454.7600459881849</v>
          </cell>
          <cell r="BS1590">
            <v>1454.7600459881849</v>
          </cell>
          <cell r="BT1590">
            <v>1454.7600459881849</v>
          </cell>
          <cell r="BU1590">
            <v>1461.7265886390232</v>
          </cell>
          <cell r="BV1590">
            <v>1461.7265886390232</v>
          </cell>
          <cell r="BW1590">
            <v>1461.7265886390232</v>
          </cell>
          <cell r="BX1590">
            <v>1461.7265886390232</v>
          </cell>
          <cell r="BY1590">
            <v>1461.7265886390232</v>
          </cell>
          <cell r="BZ1590">
            <v>1461.7265886390232</v>
          </cell>
          <cell r="CA1590">
            <v>1461.7265886390232</v>
          </cell>
          <cell r="CB1590">
            <v>1461.7265886390232</v>
          </cell>
          <cell r="CC1590">
            <v>1461.7265886390232</v>
          </cell>
          <cell r="CD1590">
            <v>1461.7265886390232</v>
          </cell>
          <cell r="CE1590">
            <v>1461.7265886390232</v>
          </cell>
          <cell r="CF1590">
            <v>1461.7265886390232</v>
          </cell>
          <cell r="CG1590">
            <v>1461.7265886390232</v>
          </cell>
          <cell r="CH1590">
            <v>1461.7265886390232</v>
          </cell>
          <cell r="CI1590">
            <v>1461.7265886390232</v>
          </cell>
          <cell r="CJ1590">
            <v>1461.7265886390232</v>
          </cell>
          <cell r="CK1590">
            <v>1461.7265886390232</v>
          </cell>
          <cell r="CL1590">
            <v>1461.7265886390232</v>
          </cell>
          <cell r="CM1590">
            <v>1461.7265886390232</v>
          </cell>
          <cell r="CN1590">
            <v>1461.7265886390232</v>
          </cell>
          <cell r="CO1590">
            <v>1461.7265886390232</v>
          </cell>
          <cell r="CP1590">
            <v>1461.7265886390232</v>
          </cell>
          <cell r="CQ1590">
            <v>1461.7265886390232</v>
          </cell>
          <cell r="CR1590">
            <v>1461.7265886390232</v>
          </cell>
          <cell r="CS1590">
            <v>1461.7265886390232</v>
          </cell>
          <cell r="CT1590">
            <v>1461.7265886390232</v>
          </cell>
          <cell r="CU1590">
            <v>1461.7265886390232</v>
          </cell>
          <cell r="CV1590">
            <v>1461.7265886390232</v>
          </cell>
          <cell r="CW1590">
            <v>1461.7265886390232</v>
          </cell>
          <cell r="CX1590">
            <v>1461.7265886390232</v>
          </cell>
          <cell r="CY1590">
            <v>1461.7265886390232</v>
          </cell>
          <cell r="CZ1590">
            <v>1461.7265886390232</v>
          </cell>
        </row>
        <row r="1659">
          <cell r="D1659" t="b">
            <v>1</v>
          </cell>
        </row>
        <row r="1673">
          <cell r="D1673" t="b">
            <v>1</v>
          </cell>
        </row>
        <row r="1714">
          <cell r="D1714" t="b">
            <v>1</v>
          </cell>
        </row>
        <row r="1769">
          <cell r="D1769" t="b">
            <v>0</v>
          </cell>
        </row>
        <row r="2099">
          <cell r="D2099" t="b">
            <v>1</v>
          </cell>
        </row>
        <row r="2187">
          <cell r="D2187" t="b">
            <v>1</v>
          </cell>
        </row>
        <row r="2243">
          <cell r="D2243" t="b">
            <v>1</v>
          </cell>
        </row>
        <row r="3131">
          <cell r="D3131" t="b">
            <v>1</v>
          </cell>
        </row>
        <row r="3266">
          <cell r="D3266" t="b">
            <v>1</v>
          </cell>
        </row>
      </sheetData>
      <sheetData sheetId="9">
        <row r="34">
          <cell r="D34">
            <v>0.07296626865863802</v>
          </cell>
        </row>
        <row r="35">
          <cell r="D35">
            <v>0.07476928532123568</v>
          </cell>
        </row>
        <row r="36">
          <cell r="D36">
            <v>0.07666889727115632</v>
          </cell>
        </row>
        <row r="37">
          <cell r="D37">
            <v>0.07867351472377777</v>
          </cell>
        </row>
        <row r="38">
          <cell r="D38">
            <v>0.08074522316455841</v>
          </cell>
        </row>
        <row r="39">
          <cell r="D39">
            <v>0.08298659026622773</v>
          </cell>
        </row>
        <row r="40">
          <cell r="D40">
            <v>0.08536494672298432</v>
          </cell>
        </row>
        <row r="41">
          <cell r="D41">
            <v>0.08789407908916473</v>
          </cell>
        </row>
        <row r="42">
          <cell r="D42">
            <v>0.09049910008907319</v>
          </cell>
        </row>
        <row r="43">
          <cell r="D43">
            <v>0.09337334930896758</v>
          </cell>
        </row>
        <row r="44">
          <cell r="D44">
            <v>0.09645288586616518</v>
          </cell>
        </row>
        <row r="45">
          <cell r="D45">
            <v>0.09976237416267394</v>
          </cell>
        </row>
        <row r="46">
          <cell r="D46">
            <v>0.10321004986763002</v>
          </cell>
        </row>
        <row r="47">
          <cell r="D47">
            <v>0.10706182122230529</v>
          </cell>
        </row>
        <row r="48">
          <cell r="D48">
            <v>0.11124700903892518</v>
          </cell>
        </row>
        <row r="49">
          <cell r="D49">
            <v>0.11581553816795351</v>
          </cell>
        </row>
        <row r="50">
          <cell r="D50">
            <v>0.12065747380256653</v>
          </cell>
        </row>
        <row r="51">
          <cell r="D51">
            <v>0.1261732518672943</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sheetData>
      <sheetData sheetId="10"/>
      <sheetData sheetId="11">
        <row r="270">
          <cell r="D270" t="b">
            <v>1</v>
          </cell>
        </row>
        <row r="356">
          <cell r="D356" t="b">
            <v>1</v>
          </cell>
        </row>
        <row r="417">
          <cell r="D417" t="b">
            <v>0</v>
          </cell>
        </row>
      </sheetData>
      <sheetData sheetId="12">
        <row r="121">
          <cell r="D121" t="b">
            <v>1</v>
          </cell>
        </row>
        <row r="122">
          <cell r="D122" t="b">
            <v>1</v>
          </cell>
        </row>
        <row r="259">
          <cell r="D259" t="b">
            <v>1</v>
          </cell>
        </row>
        <row r="294">
          <cell r="D294" t="b">
            <v>1</v>
          </cell>
        </row>
      </sheetData>
      <sheetData sheetId="13">
        <row r="132">
          <cell r="D132" t="b">
            <v>1</v>
          </cell>
        </row>
        <row r="211">
          <cell r="D211" t="b">
            <v>1</v>
          </cell>
        </row>
      </sheetData>
      <sheetData sheetId="14">
        <row r="100">
          <cell r="D100" t="b">
            <v>1</v>
          </cell>
        </row>
        <row r="192">
          <cell r="D192" t="b">
            <v>1</v>
          </cell>
        </row>
      </sheetData>
      <sheetData sheetId="15"/>
      <sheetData sheetId="16"/>
      <sheetData sheetId="17"/>
      <sheetData sheetId="18">
        <row r="40">
          <cell r="D40">
            <v>8</v>
          </cell>
        </row>
        <row r="61">
          <cell r="D61">
            <v>3</v>
          </cell>
        </row>
        <row r="63">
          <cell r="D63">
            <v>7</v>
          </cell>
        </row>
        <row r="65">
          <cell r="D65">
            <v>6</v>
          </cell>
        </row>
        <row r="66">
          <cell r="D66">
            <v>0</v>
          </cell>
        </row>
        <row r="67">
          <cell r="D67">
            <v>0</v>
          </cell>
        </row>
        <row r="69">
          <cell r="D69">
            <v>1</v>
          </cell>
        </row>
      </sheetData>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1 RDR"/>
      <sheetName val="C-1 REXT"/>
      <sheetName val="C-1 DON"/>
      <sheetName val="C-3 RO"/>
      <sheetName val="C-3 RDR"/>
      <sheetName val="C-3 REXT"/>
      <sheetName val="C-4 RO"/>
      <sheetName val="C-4 RDR"/>
      <sheetName val="C-4 REXT(2)"/>
      <sheetName val="DIF CAMB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Log"/>
      <sheetName val="Sensis"/>
      <sheetName val="Summary"/>
      <sheetName val="Control"/>
      <sheetName val="Inputs"/>
      <sheetName val="Inputs Constr"/>
      <sheetName val="Inputs Op"/>
      <sheetName val="Constr"/>
      <sheetName val="CAOs IRR"/>
      <sheetName val="Op"/>
      <sheetName val="SVs Constr"/>
      <sheetName val="SV Loan 1"/>
      <sheetName val="SV Loan 2"/>
      <sheetName val="SV Loan 3"/>
      <sheetName val="SV Bond 1"/>
      <sheetName val="SV Bond 2"/>
      <sheetName val="SV Bond 3"/>
      <sheetName val="Pricer"/>
      <sheetName val="Graph Data"/>
      <sheetName val="Guarantees"/>
      <sheetName val="Debt Profiles"/>
      <sheetName val="LDs sizing"/>
      <sheetName val="Prop Eco"/>
      <sheetName val="Output 1"/>
      <sheetName val="Output 2"/>
      <sheetName val="Feuil1"/>
    </sheetNames>
    <sheetDataSet>
      <sheetData sheetId="0">
        <row r="3">
          <cell r="B3" t="str">
            <v>Project Eclipse</v>
          </cell>
        </row>
      </sheetData>
      <sheetData sheetId="1"/>
      <sheetData sheetId="2"/>
      <sheetData sheetId="3">
        <row r="8">
          <cell r="F8">
            <v>0.743275</v>
          </cell>
        </row>
      </sheetData>
      <sheetData sheetId="4">
        <row r="4">
          <cell r="J4" t="str">
            <v>AGREED BASE CASE</v>
          </cell>
        </row>
      </sheetData>
      <sheetData sheetId="5">
        <row r="4">
          <cell r="D4">
            <v>1</v>
          </cell>
        </row>
        <row r="32">
          <cell r="D32">
            <v>41944</v>
          </cell>
        </row>
        <row r="33">
          <cell r="D33">
            <v>41944</v>
          </cell>
        </row>
        <row r="37">
          <cell r="D37">
            <v>41944</v>
          </cell>
        </row>
        <row r="38">
          <cell r="D38">
            <v>41944</v>
          </cell>
        </row>
        <row r="163">
          <cell r="D163">
            <v>0</v>
          </cell>
        </row>
        <row r="167">
          <cell r="D167" t="str">
            <v>No</v>
          </cell>
        </row>
        <row r="169">
          <cell r="D169">
            <v>0</v>
          </cell>
        </row>
        <row r="170">
          <cell r="D170">
            <v>0</v>
          </cell>
        </row>
        <row r="173">
          <cell r="D173">
            <v>0</v>
          </cell>
        </row>
        <row r="174">
          <cell r="D174">
            <v>0</v>
          </cell>
        </row>
        <row r="408">
          <cell r="D408" t="str">
            <v>Loan 2</v>
          </cell>
        </row>
        <row r="409">
          <cell r="D409" t="str">
            <v>Loan 1</v>
          </cell>
        </row>
        <row r="411">
          <cell r="D411" t="str">
            <v>Bond 2</v>
          </cell>
        </row>
        <row r="412">
          <cell r="D412" t="str">
            <v>Bond 3</v>
          </cell>
        </row>
        <row r="416">
          <cell r="D416">
            <v>0</v>
          </cell>
        </row>
        <row r="417">
          <cell r="D417">
            <v>0</v>
          </cell>
        </row>
        <row r="420">
          <cell r="D420">
            <v>0</v>
          </cell>
        </row>
        <row r="421">
          <cell r="D421">
            <v>0</v>
          </cell>
        </row>
        <row r="504">
          <cell r="D504">
            <v>0</v>
          </cell>
        </row>
        <row r="506">
          <cell r="D506">
            <v>0.03</v>
          </cell>
        </row>
        <row r="507">
          <cell r="D507">
            <v>42005</v>
          </cell>
        </row>
        <row r="509">
          <cell r="D509" t="str">
            <v>Concessionaire</v>
          </cell>
        </row>
        <row r="510">
          <cell r="D510" t="str">
            <v>Yes</v>
          </cell>
        </row>
        <row r="514">
          <cell r="D514">
            <v>0</v>
          </cell>
        </row>
        <row r="516">
          <cell r="D516">
            <v>250</v>
          </cell>
        </row>
        <row r="517">
          <cell r="D517">
            <v>112.09100853736666</v>
          </cell>
        </row>
        <row r="519">
          <cell r="D519">
            <v>25</v>
          </cell>
        </row>
        <row r="520">
          <cell r="D520">
            <v>42825</v>
          </cell>
        </row>
        <row r="522">
          <cell r="D522">
            <v>0.04190000000000001</v>
          </cell>
        </row>
        <row r="523">
          <cell r="D523">
            <v>0.0025</v>
          </cell>
        </row>
        <row r="525">
          <cell r="D525">
            <v>0.028022752134341664</v>
          </cell>
        </row>
        <row r="526">
          <cell r="D526">
            <v>0.028022752134341664</v>
          </cell>
        </row>
        <row r="527">
          <cell r="D527">
            <v>0.028022752134341664</v>
          </cell>
        </row>
        <row r="528">
          <cell r="D528">
            <v>0.028022752134341664</v>
          </cell>
        </row>
        <row r="529">
          <cell r="D529">
            <v>0.028022752134341664</v>
          </cell>
        </row>
        <row r="530">
          <cell r="D530">
            <v>0.028022752134341664</v>
          </cell>
        </row>
        <row r="532">
          <cell r="D532">
            <v>5</v>
          </cell>
        </row>
        <row r="533">
          <cell r="D533">
            <v>9</v>
          </cell>
        </row>
        <row r="534">
          <cell r="D534">
            <v>13</v>
          </cell>
        </row>
        <row r="535">
          <cell r="D535">
            <v>17</v>
          </cell>
        </row>
        <row r="536">
          <cell r="D536">
            <v>21</v>
          </cell>
        </row>
        <row r="538">
          <cell r="D538" t="str">
            <v>Concessionaire</v>
          </cell>
        </row>
        <row r="540">
          <cell r="D540" t="str">
            <v>ACT/360</v>
          </cell>
        </row>
        <row r="547">
          <cell r="D547">
            <v>0</v>
          </cell>
        </row>
        <row r="549">
          <cell r="D549">
            <v>0.03</v>
          </cell>
        </row>
        <row r="550">
          <cell r="D550">
            <v>42005</v>
          </cell>
        </row>
        <row r="552">
          <cell r="D552" t="str">
            <v>Concessionaire</v>
          </cell>
        </row>
        <row r="553">
          <cell r="D553" t="str">
            <v>Yes</v>
          </cell>
        </row>
        <row r="557">
          <cell r="D557">
            <v>0</v>
          </cell>
        </row>
        <row r="559">
          <cell r="D559">
            <v>137</v>
          </cell>
        </row>
        <row r="560">
          <cell r="D560">
            <v>118</v>
          </cell>
        </row>
        <row r="562">
          <cell r="D562">
            <v>118</v>
          </cell>
        </row>
        <row r="563">
          <cell r="D563">
            <v>42369</v>
          </cell>
        </row>
        <row r="565">
          <cell r="D565">
            <v>43830</v>
          </cell>
        </row>
        <row r="567">
          <cell r="D567">
            <v>0.0378</v>
          </cell>
        </row>
        <row r="568">
          <cell r="D568">
            <v>0.00125</v>
          </cell>
        </row>
        <row r="570">
          <cell r="D570">
            <v>0.0225</v>
          </cell>
        </row>
        <row r="571">
          <cell r="D571">
            <v>0.032</v>
          </cell>
        </row>
        <row r="572">
          <cell r="D572">
            <v>0.0317</v>
          </cell>
        </row>
        <row r="573">
          <cell r="D573">
            <v>0.0285</v>
          </cell>
        </row>
        <row r="574">
          <cell r="D574">
            <v>0.0283</v>
          </cell>
        </row>
        <row r="575">
          <cell r="D575">
            <v>0.027</v>
          </cell>
        </row>
        <row r="577">
          <cell r="D577">
            <v>2</v>
          </cell>
        </row>
        <row r="578">
          <cell r="D578">
            <v>4</v>
          </cell>
        </row>
        <row r="579">
          <cell r="D579">
            <v>8</v>
          </cell>
        </row>
        <row r="580">
          <cell r="D580">
            <v>13</v>
          </cell>
        </row>
        <row r="581">
          <cell r="D581">
            <v>16</v>
          </cell>
        </row>
        <row r="583">
          <cell r="D583" t="str">
            <v>Concessionaire</v>
          </cell>
        </row>
        <row r="585">
          <cell r="D585" t="str">
            <v>ACT/360</v>
          </cell>
        </row>
        <row r="589">
          <cell r="D589">
            <v>0.06832275213434166</v>
          </cell>
        </row>
        <row r="593">
          <cell r="D593">
            <v>0.95</v>
          </cell>
        </row>
        <row r="597">
          <cell r="D597">
            <v>0.009000000000000001</v>
          </cell>
        </row>
        <row r="598">
          <cell r="D598">
            <v>0.009370856910744713</v>
          </cell>
        </row>
        <row r="600">
          <cell r="D600">
            <v>0.0027</v>
          </cell>
        </row>
        <row r="605">
          <cell r="D605">
            <v>0</v>
          </cell>
        </row>
        <row r="607">
          <cell r="D607">
            <v>0.05</v>
          </cell>
        </row>
        <row r="608">
          <cell r="D608">
            <v>0.001</v>
          </cell>
        </row>
        <row r="610">
          <cell r="D610">
            <v>0.001</v>
          </cell>
        </row>
        <row r="614">
          <cell r="D614">
            <v>0.0125</v>
          </cell>
        </row>
        <row r="616">
          <cell r="D616">
            <v>0.006600000000000001</v>
          </cell>
        </row>
        <row r="618">
          <cell r="D618">
            <v>0.0165</v>
          </cell>
        </row>
        <row r="630">
          <cell r="D630" t="str">
            <v>Concessionaire</v>
          </cell>
        </row>
        <row r="659">
          <cell r="D659" t="str">
            <v>Concessionaire</v>
          </cell>
        </row>
        <row r="728">
          <cell r="D728">
            <v>0</v>
          </cell>
        </row>
        <row r="730">
          <cell r="D730">
            <v>0.03</v>
          </cell>
        </row>
        <row r="731">
          <cell r="D731">
            <v>42005</v>
          </cell>
        </row>
        <row r="733">
          <cell r="D733" t="str">
            <v>Concessionaire</v>
          </cell>
        </row>
        <row r="734">
          <cell r="D734" t="str">
            <v>Yes</v>
          </cell>
        </row>
        <row r="740">
          <cell r="D740">
            <v>0</v>
          </cell>
        </row>
        <row r="742">
          <cell r="D742">
            <v>100</v>
          </cell>
        </row>
        <row r="746">
          <cell r="D746">
            <v>0.06</v>
          </cell>
        </row>
        <row r="748">
          <cell r="D748" t="str">
            <v>Current</v>
          </cell>
        </row>
        <row r="752">
          <cell r="D752">
            <v>0.02</v>
          </cell>
        </row>
        <row r="756">
          <cell r="D756" t="str">
            <v>30/360</v>
          </cell>
        </row>
        <row r="763">
          <cell r="D763">
            <v>0</v>
          </cell>
        </row>
        <row r="765">
          <cell r="D765">
            <v>0.03</v>
          </cell>
        </row>
        <row r="766">
          <cell r="D766">
            <v>42005</v>
          </cell>
        </row>
        <row r="768">
          <cell r="D768" t="str">
            <v>Concessionaire</v>
          </cell>
        </row>
        <row r="769">
          <cell r="D769" t="str">
            <v>Yes</v>
          </cell>
        </row>
        <row r="775">
          <cell r="D775">
            <v>0</v>
          </cell>
        </row>
        <row r="777">
          <cell r="D777">
            <v>100</v>
          </cell>
        </row>
        <row r="781">
          <cell r="D781">
            <v>0.06</v>
          </cell>
        </row>
        <row r="783">
          <cell r="D783" t="str">
            <v>Current</v>
          </cell>
        </row>
        <row r="787">
          <cell r="D787">
            <v>0.02</v>
          </cell>
        </row>
        <row r="791">
          <cell r="D791" t="str">
            <v>30/360</v>
          </cell>
        </row>
        <row r="905">
          <cell r="D905">
            <v>1</v>
          </cell>
        </row>
        <row r="1059">
          <cell r="D1059">
            <v>0</v>
          </cell>
        </row>
        <row r="1060">
          <cell r="D1060">
            <v>0</v>
          </cell>
        </row>
        <row r="1063">
          <cell r="D1063">
            <v>0</v>
          </cell>
        </row>
        <row r="1064">
          <cell r="D1064">
            <v>0</v>
          </cell>
        </row>
      </sheetData>
      <sheetData sheetId="6">
        <row r="60">
          <cell r="E60" t="b">
            <v>1</v>
          </cell>
        </row>
      </sheetData>
      <sheetData sheetId="7"/>
      <sheetData sheetId="8">
        <row r="153">
          <cell r="D153" t="b">
            <v>1</v>
          </cell>
        </row>
      </sheetData>
      <sheetData sheetId="9">
        <row r="34">
          <cell r="D34">
            <v>0.07314688861370088</v>
          </cell>
        </row>
      </sheetData>
      <sheetData sheetId="10">
        <row r="270">
          <cell r="D270" t="b">
            <v>1</v>
          </cell>
        </row>
      </sheetData>
      <sheetData sheetId="11">
        <row r="190">
          <cell r="D190" t="b">
            <v>1</v>
          </cell>
        </row>
        <row r="191">
          <cell r="D191" t="b">
            <v>1</v>
          </cell>
        </row>
        <row r="280">
          <cell r="D280" t="b">
            <v>1</v>
          </cell>
        </row>
        <row r="281">
          <cell r="D281" t="b">
            <v>1</v>
          </cell>
        </row>
        <row r="577">
          <cell r="D577" t="b">
            <v>1</v>
          </cell>
        </row>
        <row r="612">
          <cell r="D612" t="b">
            <v>1</v>
          </cell>
        </row>
        <row r="664">
          <cell r="D664" t="b">
            <v>1</v>
          </cell>
        </row>
        <row r="699">
          <cell r="D699" t="b">
            <v>1</v>
          </cell>
        </row>
      </sheetData>
      <sheetData sheetId="12">
        <row r="123">
          <cell r="D123" t="b">
            <v>1</v>
          </cell>
        </row>
        <row r="199">
          <cell r="D199" t="b">
            <v>1</v>
          </cell>
        </row>
      </sheetData>
      <sheetData sheetId="13">
        <row r="142">
          <cell r="D142" t="b">
            <v>1</v>
          </cell>
        </row>
        <row r="283">
          <cell r="D283" t="b">
            <v>1</v>
          </cell>
        </row>
        <row r="332">
          <cell r="D332" t="b">
            <v>1</v>
          </cell>
        </row>
      </sheetData>
      <sheetData sheetId="14">
        <row r="123">
          <cell r="D123" t="b">
            <v>1</v>
          </cell>
        </row>
      </sheetData>
      <sheetData sheetId="15">
        <row r="100">
          <cell r="D100" t="b">
            <v>1</v>
          </cell>
        </row>
      </sheetData>
      <sheetData sheetId="16">
        <row r="100">
          <cell r="D100" t="b">
            <v>1</v>
          </cell>
        </row>
        <row r="192">
          <cell r="D192" t="b">
            <v>1</v>
          </cell>
        </row>
      </sheetData>
      <sheetData sheetId="17">
        <row r="100">
          <cell r="D100" t="b">
            <v>1</v>
          </cell>
        </row>
        <row r="192">
          <cell r="D192" t="b">
            <v>1</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1 RDR"/>
      <sheetName val="C-1 REXT"/>
      <sheetName val="C-1 DON"/>
      <sheetName val="C-3 RO"/>
      <sheetName val="C-3 RDR"/>
      <sheetName val="C-3 REXT"/>
      <sheetName val="C-4 RO"/>
      <sheetName val="C-4 RDR"/>
      <sheetName val="C-4 REXT(2)"/>
      <sheetName val="DIF CAMBIO"/>
      <sheetName val="COMP_99"/>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s_GG"/>
      <sheetName val="Res_ESP"/>
      <sheetName val="Res_DEP_GG"/>
      <sheetName val="Meta_GG"/>
      <sheetName val="Meta_Esp"/>
      <sheetName val="DBF_Mejorado"/>
      <sheetName val="DBF_Base_2014"/>
      <sheetName val="DBF_Fuente_sin_0_2014"/>
      <sheetName val="DBF_Base_2015"/>
      <sheetName val="DBF_Fuente_sin_0_2015"/>
      <sheetName val="TABLA_2"/>
      <sheetName val="Tabla_3"/>
      <sheetName val="Res_GG_OK"/>
      <sheetName val="Res_ESP_OK"/>
      <sheetName val="Res_DEP_GG_OK"/>
      <sheetName val="Meta_GG_OK"/>
      <sheetName val="Meta_Esp_OK"/>
      <sheetName val="Resum_Dep"/>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ow r="4">
          <cell r="B4" t="str">
            <v>0001</v>
          </cell>
          <cell r="C4" t="str">
            <v>019</v>
          </cell>
          <cell r="D4" t="str">
            <v>DGCC</v>
          </cell>
          <cell r="E4" t="str">
            <v>D.G. de Concesiones en Comunic.</v>
          </cell>
          <cell r="F4" t="str">
            <v>DOCUMENTO</v>
          </cell>
          <cell r="G4">
            <v>20</v>
          </cell>
        </row>
        <row r="5">
          <cell r="B5" t="str">
            <v>0002</v>
          </cell>
          <cell r="C5" t="str">
            <v>019</v>
          </cell>
          <cell r="D5" t="str">
            <v>DGCC</v>
          </cell>
          <cell r="E5" t="str">
            <v>D.G. de Concesiones en Comunic.</v>
          </cell>
          <cell r="F5" t="str">
            <v>FISCALIZACION REALIZADA</v>
          </cell>
          <cell r="G5">
            <v>35</v>
          </cell>
        </row>
        <row r="6">
          <cell r="B6" t="str">
            <v>0003</v>
          </cell>
          <cell r="C6" t="str">
            <v>021</v>
          </cell>
          <cell r="D6" t="str">
            <v>DGCSC</v>
          </cell>
          <cell r="E6" t="str">
            <v>D.G. de Control y Superv.de Comunic.</v>
          </cell>
          <cell r="F6" t="str">
            <v>OPERADOR</v>
          </cell>
          <cell r="G6">
            <v>400</v>
          </cell>
        </row>
        <row r="7">
          <cell r="B7" t="str">
            <v>0004</v>
          </cell>
          <cell r="C7" t="str">
            <v>021</v>
          </cell>
          <cell r="D7" t="str">
            <v>DGCSC</v>
          </cell>
          <cell r="E7" t="str">
            <v>D.G. de Control y Superv.de Comunic.</v>
          </cell>
          <cell r="F7" t="str">
            <v>EVENTOS</v>
          </cell>
          <cell r="G7">
            <v>8</v>
          </cell>
        </row>
        <row r="8">
          <cell r="B8" t="str">
            <v>0005</v>
          </cell>
          <cell r="C8" t="str">
            <v>018</v>
          </cell>
          <cell r="D8" t="str">
            <v>DGRAIC</v>
          </cell>
          <cell r="E8" t="str">
            <v>D.G. de Reg.y Asuntos Inter.de Comunic.</v>
          </cell>
          <cell r="F8" t="str">
            <v>INFORME</v>
          </cell>
          <cell r="G8">
            <v>3</v>
          </cell>
        </row>
        <row r="9">
          <cell r="B9" t="str">
            <v>0006</v>
          </cell>
          <cell r="C9" t="str">
            <v>019</v>
          </cell>
          <cell r="D9" t="str">
            <v>DGCC</v>
          </cell>
          <cell r="E9" t="str">
            <v>D.G. de Concesiones en Comunic.</v>
          </cell>
          <cell r="F9" t="str">
            <v>INFORME</v>
          </cell>
          <cell r="G9">
            <v>63</v>
          </cell>
        </row>
        <row r="10">
          <cell r="B10" t="str">
            <v>0007</v>
          </cell>
          <cell r="C10" t="str">
            <v>019</v>
          </cell>
          <cell r="D10" t="str">
            <v>DGCC</v>
          </cell>
          <cell r="E10" t="str">
            <v>D.G. de Concesiones en Comunic.</v>
          </cell>
          <cell r="F10" t="str">
            <v>INFORME</v>
          </cell>
          <cell r="G10">
            <v>63</v>
          </cell>
        </row>
        <row r="11">
          <cell r="B11" t="str">
            <v>0008</v>
          </cell>
          <cell r="C11" t="str">
            <v>019</v>
          </cell>
          <cell r="D11" t="str">
            <v>DGCC</v>
          </cell>
          <cell r="E11" t="str">
            <v>D.G. de Concesiones en Comunic.</v>
          </cell>
          <cell r="F11" t="str">
            <v>AUTORIZACION</v>
          </cell>
          <cell r="G11">
            <v>2368</v>
          </cell>
        </row>
        <row r="12">
          <cell r="B12" t="str">
            <v>0009</v>
          </cell>
          <cell r="C12" t="str">
            <v>008</v>
          </cell>
          <cell r="D12" t="str">
            <v>OGPP</v>
          </cell>
          <cell r="E12" t="str">
            <v>O.G. de Planeamiento y Presupuesto</v>
          </cell>
          <cell r="F12" t="str">
            <v>INFORME</v>
          </cell>
          <cell r="G12">
            <v>1</v>
          </cell>
        </row>
        <row r="13">
          <cell r="B13" t="str">
            <v>0010</v>
          </cell>
          <cell r="C13" t="str">
            <v>012</v>
          </cell>
          <cell r="D13" t="str">
            <v>DGCF</v>
          </cell>
          <cell r="E13" t="str">
            <v>D.G. de Caminos y Ferrocarriles</v>
          </cell>
          <cell r="F13" t="str">
            <v>NORMA</v>
          </cell>
          <cell r="G13">
            <v>4</v>
          </cell>
        </row>
        <row r="14">
          <cell r="B14" t="str">
            <v>0011</v>
          </cell>
          <cell r="C14" t="str">
            <v>014</v>
          </cell>
          <cell r="D14" t="str">
            <v>DGTT</v>
          </cell>
          <cell r="E14" t="str">
            <v>D.G. de Transporte Terrestre</v>
          </cell>
          <cell r="F14" t="str">
            <v>NORMA</v>
          </cell>
          <cell r="G14">
            <v>13</v>
          </cell>
        </row>
        <row r="15">
          <cell r="B15" t="str">
            <v>0012</v>
          </cell>
          <cell r="C15" t="str">
            <v>012</v>
          </cell>
          <cell r="D15" t="str">
            <v>DGCF</v>
          </cell>
          <cell r="E15" t="str">
            <v>D.G. de Caminos y Ferrocarriles</v>
          </cell>
          <cell r="F15" t="str">
            <v>MAQUINARIA</v>
          </cell>
          <cell r="G15">
            <v>10</v>
          </cell>
        </row>
        <row r="16">
          <cell r="B16" t="str">
            <v>0013</v>
          </cell>
          <cell r="C16" t="str">
            <v>008</v>
          </cell>
          <cell r="D16" t="str">
            <v>OGPP</v>
          </cell>
          <cell r="E16" t="str">
            <v>O.G. de Planeamiento y Presupuesto</v>
          </cell>
          <cell r="F16" t="str">
            <v>ESTUDIO</v>
          </cell>
          <cell r="G16">
            <v>1</v>
          </cell>
        </row>
        <row r="17">
          <cell r="B17" t="str">
            <v>0014</v>
          </cell>
          <cell r="C17" t="str">
            <v>012</v>
          </cell>
          <cell r="D17" t="str">
            <v>DGCF</v>
          </cell>
          <cell r="E17" t="str">
            <v>D.G. de Caminos y Ferrocarriles</v>
          </cell>
          <cell r="F17" t="str">
            <v>INSPECCION</v>
          </cell>
          <cell r="G17">
            <v>70</v>
          </cell>
        </row>
        <row r="18">
          <cell r="B18" t="str">
            <v>0015</v>
          </cell>
          <cell r="C18" t="str">
            <v>012</v>
          </cell>
          <cell r="D18" t="str">
            <v>DGCF</v>
          </cell>
          <cell r="E18" t="str">
            <v>D.G. de Caminos y Ferrocarriles</v>
          </cell>
          <cell r="F18" t="str">
            <v>ESTUDIO</v>
          </cell>
          <cell r="G18">
            <v>15</v>
          </cell>
        </row>
        <row r="19">
          <cell r="B19" t="str">
            <v>0016</v>
          </cell>
          <cell r="C19" t="str">
            <v>012</v>
          </cell>
          <cell r="D19" t="str">
            <v>DGCF</v>
          </cell>
          <cell r="E19" t="str">
            <v>D.G. de Caminos y Ferrocarriles</v>
          </cell>
          <cell r="F19" t="str">
            <v>KILOMETRO</v>
          </cell>
          <cell r="G19">
            <v>26900</v>
          </cell>
        </row>
        <row r="20">
          <cell r="B20" t="str">
            <v>0017</v>
          </cell>
          <cell r="C20" t="str">
            <v>022</v>
          </cell>
          <cell r="D20" t="str">
            <v>CNSV</v>
          </cell>
          <cell r="E20" t="str">
            <v>Concejo Nacional de Seguridad Vial</v>
          </cell>
          <cell r="F20" t="str">
            <v>CONDUCTOR CAPACITADO</v>
          </cell>
          <cell r="G20">
            <v>15000</v>
          </cell>
        </row>
        <row r="21">
          <cell r="B21" t="str">
            <v>0018</v>
          </cell>
          <cell r="C21" t="str">
            <v>022</v>
          </cell>
          <cell r="D21" t="str">
            <v>CNSV</v>
          </cell>
          <cell r="E21" t="str">
            <v>Concejo Nacional de Seguridad Vial</v>
          </cell>
          <cell r="F21" t="str">
            <v>CAMPAÑA</v>
          </cell>
          <cell r="G21">
            <v>2</v>
          </cell>
        </row>
        <row r="22">
          <cell r="B22" t="str">
            <v>0019</v>
          </cell>
          <cell r="C22" t="str">
            <v>022</v>
          </cell>
          <cell r="D22" t="str">
            <v>CNSV</v>
          </cell>
          <cell r="E22" t="str">
            <v>Concejo Nacional de Seguridad Vial</v>
          </cell>
          <cell r="F22" t="str">
            <v>PERSONA CAPACITADA</v>
          </cell>
          <cell r="G22">
            <v>5500</v>
          </cell>
        </row>
        <row r="23">
          <cell r="B23" t="str">
            <v>0020</v>
          </cell>
          <cell r="C23" t="str">
            <v>022</v>
          </cell>
          <cell r="D23" t="str">
            <v>CNSV</v>
          </cell>
          <cell r="E23" t="str">
            <v>Concejo Nacional de Seguridad Vial</v>
          </cell>
          <cell r="F23" t="str">
            <v>PERSONA CAPACITADA</v>
          </cell>
          <cell r="G23">
            <v>150</v>
          </cell>
        </row>
        <row r="24">
          <cell r="B24" t="str">
            <v>0021</v>
          </cell>
          <cell r="C24" t="str">
            <v>014</v>
          </cell>
          <cell r="D24" t="str">
            <v>DGTT</v>
          </cell>
          <cell r="E24" t="str">
            <v>D.G. de Transporte Terrestre</v>
          </cell>
          <cell r="F24" t="str">
            <v>VEHICULOS</v>
          </cell>
          <cell r="G24">
            <v>1874</v>
          </cell>
        </row>
        <row r="25">
          <cell r="B25" t="str">
            <v>0022</v>
          </cell>
          <cell r="C25" t="str">
            <v>014</v>
          </cell>
          <cell r="D25" t="str">
            <v>DGTT</v>
          </cell>
          <cell r="E25" t="str">
            <v>D.G. de Transporte Terrestre</v>
          </cell>
          <cell r="F25" t="str">
            <v>VEHICULOS</v>
          </cell>
          <cell r="G25">
            <v>60</v>
          </cell>
        </row>
        <row r="26">
          <cell r="B26" t="str">
            <v>0023</v>
          </cell>
          <cell r="C26" t="str">
            <v>014</v>
          </cell>
          <cell r="D26" t="str">
            <v>DGTT</v>
          </cell>
          <cell r="E26" t="str">
            <v>D.G. de Transporte Terrestre</v>
          </cell>
          <cell r="F26" t="str">
            <v>VEHICULOS</v>
          </cell>
          <cell r="G26">
            <v>53219</v>
          </cell>
        </row>
        <row r="27">
          <cell r="B27" t="str">
            <v>0024</v>
          </cell>
          <cell r="C27" t="str">
            <v>014</v>
          </cell>
          <cell r="D27" t="str">
            <v>DGTT</v>
          </cell>
          <cell r="E27" t="str">
            <v>D.G. de Transporte Terrestre</v>
          </cell>
          <cell r="F27" t="str">
            <v>VEHICULOS</v>
          </cell>
          <cell r="G27">
            <v>1762</v>
          </cell>
        </row>
        <row r="28">
          <cell r="B28" t="str">
            <v>0025</v>
          </cell>
          <cell r="C28" t="str">
            <v>014</v>
          </cell>
          <cell r="D28" t="str">
            <v>DGTT</v>
          </cell>
          <cell r="E28" t="str">
            <v>D.G. de Transporte Terrestre</v>
          </cell>
          <cell r="F28" t="str">
            <v>AUTORIZACION</v>
          </cell>
          <cell r="G28">
            <v>10</v>
          </cell>
        </row>
        <row r="29">
          <cell r="B29" t="str">
            <v>0026</v>
          </cell>
          <cell r="C29" t="str">
            <v>014</v>
          </cell>
          <cell r="D29" t="str">
            <v>DGTT</v>
          </cell>
          <cell r="E29" t="str">
            <v>D.G. de Transporte Terrestre</v>
          </cell>
          <cell r="F29" t="str">
            <v>AUTORIZACION</v>
          </cell>
          <cell r="G29">
            <v>161</v>
          </cell>
        </row>
        <row r="30">
          <cell r="B30" t="str">
            <v>0027</v>
          </cell>
          <cell r="C30" t="str">
            <v>014</v>
          </cell>
          <cell r="D30" t="str">
            <v>DGTT</v>
          </cell>
          <cell r="E30" t="str">
            <v>D.G. de Transporte Terrestre</v>
          </cell>
          <cell r="F30" t="str">
            <v>AUTORIZACION</v>
          </cell>
          <cell r="G30">
            <v>14096</v>
          </cell>
        </row>
        <row r="31">
          <cell r="B31" t="str">
            <v>0028</v>
          </cell>
          <cell r="C31" t="str">
            <v>014</v>
          </cell>
          <cell r="D31" t="str">
            <v>DGTT</v>
          </cell>
          <cell r="E31" t="str">
            <v>D.G. de Transporte Terrestre</v>
          </cell>
          <cell r="F31" t="str">
            <v>OPERADOR</v>
          </cell>
          <cell r="G31">
            <v>12</v>
          </cell>
        </row>
        <row r="32">
          <cell r="B32" t="str">
            <v>0029</v>
          </cell>
          <cell r="C32" t="str">
            <v>014</v>
          </cell>
          <cell r="D32" t="str">
            <v>DGTT</v>
          </cell>
          <cell r="E32" t="str">
            <v>D.G. de Transporte Terrestre</v>
          </cell>
          <cell r="F32" t="str">
            <v>AUTORIZACION</v>
          </cell>
          <cell r="G32">
            <v>309</v>
          </cell>
        </row>
        <row r="33">
          <cell r="B33" t="str">
            <v>0030</v>
          </cell>
          <cell r="C33" t="str">
            <v>014</v>
          </cell>
          <cell r="D33" t="str">
            <v>DGTT</v>
          </cell>
          <cell r="E33" t="str">
            <v>D.G. de Transporte Terrestre</v>
          </cell>
          <cell r="F33" t="str">
            <v>AUTORIZACION</v>
          </cell>
          <cell r="G33">
            <v>100</v>
          </cell>
        </row>
        <row r="34">
          <cell r="B34" t="str">
            <v>0031</v>
          </cell>
          <cell r="C34" t="str">
            <v>014</v>
          </cell>
          <cell r="D34" t="str">
            <v>DGTT</v>
          </cell>
          <cell r="E34" t="str">
            <v>D.G. de Transporte Terrestre</v>
          </cell>
          <cell r="F34" t="str">
            <v>LICENCIA OTORGADA</v>
          </cell>
          <cell r="G34">
            <v>424053</v>
          </cell>
        </row>
        <row r="35">
          <cell r="B35" t="str">
            <v>0032</v>
          </cell>
          <cell r="C35" t="str">
            <v>022</v>
          </cell>
          <cell r="D35" t="str">
            <v>CNSV</v>
          </cell>
          <cell r="E35" t="str">
            <v>Concejo Nacional de Seguridad Vial</v>
          </cell>
          <cell r="F35" t="str">
            <v>KILOMETRO</v>
          </cell>
          <cell r="G35">
            <v>1100</v>
          </cell>
        </row>
        <row r="36">
          <cell r="B36" t="str">
            <v>0033</v>
          </cell>
          <cell r="C36" t="str">
            <v>022</v>
          </cell>
          <cell r="D36" t="str">
            <v>CNSV</v>
          </cell>
          <cell r="E36" t="str">
            <v>Concejo Nacional de Seguridad Vial</v>
          </cell>
          <cell r="F36" t="str">
            <v>PROYECTO AUDITADO</v>
          </cell>
          <cell r="G36">
            <v>9</v>
          </cell>
        </row>
        <row r="37">
          <cell r="B37" t="str">
            <v>0034</v>
          </cell>
          <cell r="C37" t="str">
            <v>022</v>
          </cell>
          <cell r="D37" t="str">
            <v>CNSV</v>
          </cell>
          <cell r="E37" t="str">
            <v>Concejo Nacional de Seguridad Vial</v>
          </cell>
          <cell r="F37" t="str">
            <v>NORMA</v>
          </cell>
          <cell r="G37">
            <v>1</v>
          </cell>
        </row>
        <row r="38">
          <cell r="B38" t="str">
            <v>0035</v>
          </cell>
          <cell r="C38" t="str">
            <v>022</v>
          </cell>
          <cell r="D38" t="str">
            <v>CNSV</v>
          </cell>
          <cell r="E38" t="str">
            <v>Concejo Nacional de Seguridad Vial</v>
          </cell>
          <cell r="F38" t="str">
            <v>ESTUDIO</v>
          </cell>
          <cell r="G38">
            <v>4</v>
          </cell>
        </row>
        <row r="39">
          <cell r="B39" t="str">
            <v>0036</v>
          </cell>
          <cell r="C39" t="str">
            <v>008</v>
          </cell>
          <cell r="D39" t="str">
            <v>OGPP</v>
          </cell>
          <cell r="E39" t="str">
            <v>O.G. de Planeamiento y Presupuesto</v>
          </cell>
          <cell r="F39" t="str">
            <v>ESTUDIO</v>
          </cell>
          <cell r="G39">
            <v>1</v>
          </cell>
        </row>
        <row r="40">
          <cell r="B40" t="str">
            <v>0037</v>
          </cell>
          <cell r="C40" t="str">
            <v>008</v>
          </cell>
          <cell r="D40" t="str">
            <v>OGPP</v>
          </cell>
          <cell r="E40" t="str">
            <v>O.G. de Planeamiento y Presupuesto</v>
          </cell>
          <cell r="F40" t="str">
            <v>DOCUMENTO</v>
          </cell>
          <cell r="G40">
            <v>12</v>
          </cell>
        </row>
        <row r="41">
          <cell r="B41" t="str">
            <v>0038</v>
          </cell>
          <cell r="C41" t="str">
            <v>002</v>
          </cell>
          <cell r="D41" t="str">
            <v>Secret.General</v>
          </cell>
          <cell r="E41" t="str">
            <v>Secretaria General</v>
          </cell>
          <cell r="F41" t="str">
            <v>INFORME</v>
          </cell>
          <cell r="G41">
            <v>2</v>
          </cell>
        </row>
        <row r="42">
          <cell r="B42" t="str">
            <v>0039</v>
          </cell>
          <cell r="C42" t="str">
            <v>002</v>
          </cell>
          <cell r="D42" t="str">
            <v>Secret.General</v>
          </cell>
          <cell r="E42" t="str">
            <v>Secretaria General</v>
          </cell>
          <cell r="F42" t="str">
            <v>DOCUMENTO</v>
          </cell>
          <cell r="G42">
            <v>9027</v>
          </cell>
        </row>
        <row r="43">
          <cell r="B43" t="str">
            <v>0040</v>
          </cell>
          <cell r="C43" t="str">
            <v>001</v>
          </cell>
          <cell r="D43" t="str">
            <v>Desp.Ministerial </v>
          </cell>
          <cell r="E43" t="str">
            <v>Despacho Ministerial</v>
          </cell>
          <cell r="F43" t="str">
            <v>RESOLUCION</v>
          </cell>
          <cell r="G43">
            <v>1050</v>
          </cell>
        </row>
        <row r="44">
          <cell r="B44" t="str">
            <v>0041</v>
          </cell>
          <cell r="C44" t="str">
            <v>004</v>
          </cell>
          <cell r="D44" t="str">
            <v>Desp.VMC</v>
          </cell>
          <cell r="E44" t="str">
            <v>Viceministerio de Comunicaciones</v>
          </cell>
          <cell r="F44" t="str">
            <v>RESOLUCION</v>
          </cell>
          <cell r="G44">
            <v>700</v>
          </cell>
        </row>
        <row r="45">
          <cell r="B45" t="str">
            <v>0042</v>
          </cell>
          <cell r="C45" t="str">
            <v>003</v>
          </cell>
          <cell r="D45" t="str">
            <v>Desp.VMT</v>
          </cell>
          <cell r="E45" t="str">
            <v>Viceministerio de Transportes</v>
          </cell>
          <cell r="F45" t="str">
            <v>RESOLUCION</v>
          </cell>
          <cell r="G45">
            <v>1000</v>
          </cell>
        </row>
        <row r="46">
          <cell r="B46" t="str">
            <v>0043</v>
          </cell>
          <cell r="C46" t="str">
            <v>002</v>
          </cell>
          <cell r="D46" t="str">
            <v>Secret.General</v>
          </cell>
          <cell r="E46" t="str">
            <v>Secretaria General</v>
          </cell>
          <cell r="F46" t="str">
            <v>ATENCION</v>
          </cell>
          <cell r="G46">
            <v>880000</v>
          </cell>
        </row>
        <row r="47">
          <cell r="B47" t="str">
            <v>0044</v>
          </cell>
          <cell r="C47" t="str">
            <v>009</v>
          </cell>
          <cell r="D47" t="str">
            <v>OGA</v>
          </cell>
          <cell r="E47" t="str">
            <v>O.G. de Administracion</v>
          </cell>
          <cell r="F47" t="str">
            <v>INFORME</v>
          </cell>
          <cell r="G47">
            <v>120</v>
          </cell>
        </row>
        <row r="48">
          <cell r="B48" t="str">
            <v>0045</v>
          </cell>
          <cell r="C48" t="str">
            <v>009</v>
          </cell>
          <cell r="D48" t="str">
            <v>OGA</v>
          </cell>
          <cell r="E48" t="str">
            <v>O.G. de Administracion</v>
          </cell>
          <cell r="F48" t="str">
            <v>INFORME</v>
          </cell>
          <cell r="G48">
            <v>2</v>
          </cell>
        </row>
        <row r="49">
          <cell r="B49" t="str">
            <v>0046</v>
          </cell>
          <cell r="C49" t="str">
            <v>009</v>
          </cell>
          <cell r="D49" t="str">
            <v>OGA</v>
          </cell>
          <cell r="E49" t="str">
            <v>O.G. de Administracion</v>
          </cell>
          <cell r="F49" t="str">
            <v>INFORME</v>
          </cell>
          <cell r="G49">
            <v>8</v>
          </cell>
        </row>
        <row r="50">
          <cell r="B50" t="str">
            <v>0047</v>
          </cell>
          <cell r="C50" t="str">
            <v>009</v>
          </cell>
          <cell r="D50" t="str">
            <v>OGA</v>
          </cell>
          <cell r="E50" t="str">
            <v>O.G. de Administracion</v>
          </cell>
          <cell r="F50" t="str">
            <v>INFORME</v>
          </cell>
          <cell r="G50">
            <v>2</v>
          </cell>
        </row>
        <row r="51">
          <cell r="B51" t="str">
            <v>0048</v>
          </cell>
          <cell r="C51" t="str">
            <v>009</v>
          </cell>
          <cell r="D51" t="str">
            <v>OGA</v>
          </cell>
          <cell r="E51" t="str">
            <v>O.G. de Administracion</v>
          </cell>
          <cell r="F51" t="str">
            <v>SISTEMA</v>
          </cell>
          <cell r="G51">
            <v>10</v>
          </cell>
        </row>
        <row r="52">
          <cell r="B52" t="str">
            <v>0049</v>
          </cell>
          <cell r="C52" t="str">
            <v>009</v>
          </cell>
          <cell r="D52" t="str">
            <v>OGA</v>
          </cell>
          <cell r="E52" t="str">
            <v>O.G. de Administracion</v>
          </cell>
          <cell r="F52" t="str">
            <v>REGISTRO</v>
          </cell>
          <cell r="G52">
            <v>70</v>
          </cell>
        </row>
        <row r="53">
          <cell r="B53" t="str">
            <v>0050</v>
          </cell>
          <cell r="C53" t="str">
            <v>007</v>
          </cell>
          <cell r="D53" t="str">
            <v>OGAJ</v>
          </cell>
          <cell r="E53" t="str">
            <v>O.G. de Asesoria Juridica</v>
          </cell>
          <cell r="F53" t="str">
            <v>EXPEDIENTE</v>
          </cell>
          <cell r="G53">
            <v>3500</v>
          </cell>
        </row>
        <row r="54">
          <cell r="B54" t="str">
            <v>0051</v>
          </cell>
          <cell r="C54" t="str">
            <v>009</v>
          </cell>
          <cell r="D54" t="str">
            <v>OGA</v>
          </cell>
          <cell r="E54" t="str">
            <v>O.G. de Administracion</v>
          </cell>
          <cell r="F54" t="str">
            <v>PLANILLA</v>
          </cell>
          <cell r="G54">
            <v>12</v>
          </cell>
        </row>
        <row r="55">
          <cell r="B55" t="str">
            <v>0052</v>
          </cell>
          <cell r="C55" t="str">
            <v>006</v>
          </cell>
          <cell r="D55" t="str">
            <v>OCI</v>
          </cell>
          <cell r="E55" t="str">
            <v>Organo de Control Institucional</v>
          </cell>
          <cell r="F55" t="str">
            <v>INFORME</v>
          </cell>
          <cell r="G55">
            <v>31</v>
          </cell>
        </row>
        <row r="56">
          <cell r="B56" t="str">
            <v>0053</v>
          </cell>
          <cell r="C56" t="str">
            <v>005</v>
          </cell>
          <cell r="D56" t="str">
            <v>Procuraduria</v>
          </cell>
          <cell r="E56" t="str">
            <v>Procuraduria Publica</v>
          </cell>
          <cell r="F56" t="str">
            <v>GESTIONES LEGALES</v>
          </cell>
          <cell r="G56">
            <v>32000</v>
          </cell>
        </row>
        <row r="57">
          <cell r="B57" t="str">
            <v>0054</v>
          </cell>
          <cell r="C57" t="str">
            <v>010</v>
          </cell>
          <cell r="D57" t="str">
            <v>DGAC</v>
          </cell>
          <cell r="E57" t="str">
            <v>D.G. de Aeronautica Civil</v>
          </cell>
          <cell r="F57" t="str">
            <v>ESTUDIO</v>
          </cell>
          <cell r="G57">
            <v>1</v>
          </cell>
        </row>
        <row r="58">
          <cell r="B58" t="str">
            <v>0055</v>
          </cell>
          <cell r="C58" t="str">
            <v>013</v>
          </cell>
          <cell r="D58" t="str">
            <v>FFHH</v>
          </cell>
          <cell r="E58" t="str">
            <v>Ferrocarril Huancayo Huancavelica</v>
          </cell>
          <cell r="F58" t="str">
            <v>ESTUDIO</v>
          </cell>
          <cell r="G58">
            <v>2</v>
          </cell>
        </row>
        <row r="59">
          <cell r="B59" t="str">
            <v>0056</v>
          </cell>
          <cell r="C59" t="str">
            <v>011</v>
          </cell>
          <cell r="D59" t="str">
            <v>DGTA</v>
          </cell>
          <cell r="E59" t="str">
            <v>D.G. de Transporte Acuatico</v>
          </cell>
          <cell r="F59" t="str">
            <v>ESTUDIO</v>
          </cell>
          <cell r="G59">
            <v>0.45</v>
          </cell>
        </row>
        <row r="60">
          <cell r="B60" t="str">
            <v>0057</v>
          </cell>
          <cell r="C60" t="str">
            <v>011</v>
          </cell>
          <cell r="D60" t="str">
            <v>DGTA</v>
          </cell>
          <cell r="E60" t="str">
            <v>D.G. de Transporte Acuatico</v>
          </cell>
          <cell r="F60" t="str">
            <v>ESTUDIO</v>
          </cell>
          <cell r="G60">
            <v>0.35</v>
          </cell>
        </row>
        <row r="61">
          <cell r="B61" t="str">
            <v>0058</v>
          </cell>
          <cell r="C61" t="str">
            <v>011</v>
          </cell>
          <cell r="D61" t="str">
            <v>DGTA</v>
          </cell>
          <cell r="E61" t="str">
            <v>D.G. de Transporte Acuatico</v>
          </cell>
          <cell r="F61" t="str">
            <v>ESTUDIO</v>
          </cell>
          <cell r="G61">
            <v>0.35</v>
          </cell>
        </row>
        <row r="62">
          <cell r="B62" t="str">
            <v>0059</v>
          </cell>
          <cell r="C62" t="str">
            <v>010</v>
          </cell>
          <cell r="D62" t="str">
            <v>DGAC</v>
          </cell>
          <cell r="E62" t="str">
            <v>D.G. de Aeronautica Civil</v>
          </cell>
          <cell r="F62" t="str">
            <v>ESTUDIO</v>
          </cell>
          <cell r="G62">
            <v>1</v>
          </cell>
        </row>
        <row r="63">
          <cell r="B63" t="str">
            <v>0060</v>
          </cell>
          <cell r="C63" t="str">
            <v>010</v>
          </cell>
          <cell r="D63" t="str">
            <v>DGAC</v>
          </cell>
          <cell r="E63" t="str">
            <v>D.G. de Aeronautica Civil</v>
          </cell>
          <cell r="F63" t="str">
            <v>ESTUDIO</v>
          </cell>
          <cell r="G63">
            <v>20</v>
          </cell>
        </row>
        <row r="64">
          <cell r="B64" t="str">
            <v>0061</v>
          </cell>
          <cell r="C64" t="str">
            <v>011</v>
          </cell>
          <cell r="D64" t="str">
            <v>DGTA</v>
          </cell>
          <cell r="E64" t="str">
            <v>D.G. de Transporte Acuatico</v>
          </cell>
          <cell r="F64" t="str">
            <v>ESTUDIO</v>
          </cell>
          <cell r="G64">
            <v>0.3</v>
          </cell>
        </row>
        <row r="65">
          <cell r="B65" t="str">
            <v>0062</v>
          </cell>
          <cell r="C65" t="str">
            <v>011</v>
          </cell>
          <cell r="D65" t="str">
            <v>DGTA</v>
          </cell>
          <cell r="E65" t="str">
            <v>D.G. de Transporte Acuatico</v>
          </cell>
          <cell r="F65" t="str">
            <v>ESTUDIO</v>
          </cell>
          <cell r="G65">
            <v>0.9</v>
          </cell>
        </row>
        <row r="66">
          <cell r="B66" t="str">
            <v>0063</v>
          </cell>
          <cell r="C66" t="str">
            <v>011</v>
          </cell>
          <cell r="D66" t="str">
            <v>DGTA</v>
          </cell>
          <cell r="E66" t="str">
            <v>D.G. de Transporte Acuatico</v>
          </cell>
          <cell r="F66" t="str">
            <v>ESTUDIO</v>
          </cell>
          <cell r="G66">
            <v>0.1</v>
          </cell>
        </row>
        <row r="67">
          <cell r="B67" t="str">
            <v>0064</v>
          </cell>
          <cell r="C67" t="str">
            <v>011</v>
          </cell>
          <cell r="D67" t="str">
            <v>DGTA</v>
          </cell>
          <cell r="E67" t="str">
            <v>D.G. de Transporte Acuatico</v>
          </cell>
          <cell r="F67" t="str">
            <v>ESTUDIO</v>
          </cell>
          <cell r="G67">
            <v>0.9</v>
          </cell>
        </row>
        <row r="68">
          <cell r="B68" t="str">
            <v>0065</v>
          </cell>
          <cell r="C68" t="str">
            <v>011</v>
          </cell>
          <cell r="D68" t="str">
            <v>DGTA</v>
          </cell>
          <cell r="E68" t="str">
            <v>D.G. de Transporte Acuatico</v>
          </cell>
          <cell r="F68" t="str">
            <v>ESTUDIO</v>
          </cell>
          <cell r="G68">
            <v>0.9</v>
          </cell>
        </row>
        <row r="69">
          <cell r="B69" t="str">
            <v>0066</v>
          </cell>
          <cell r="C69" t="str">
            <v>011</v>
          </cell>
          <cell r="D69" t="str">
            <v>DGTA</v>
          </cell>
          <cell r="E69" t="str">
            <v>D.G. de Transporte Acuatico</v>
          </cell>
          <cell r="F69" t="str">
            <v>ESTUDIO</v>
          </cell>
          <cell r="G69">
            <v>0.1</v>
          </cell>
        </row>
        <row r="70">
          <cell r="B70" t="str">
            <v>0067</v>
          </cell>
          <cell r="C70" t="str">
            <v>013</v>
          </cell>
          <cell r="D70" t="str">
            <v>FFHH</v>
          </cell>
          <cell r="E70" t="str">
            <v>Ferrocarril Huancayo Huancavelica</v>
          </cell>
          <cell r="F70" t="str">
            <v>INFORME</v>
          </cell>
          <cell r="G70">
            <v>1</v>
          </cell>
        </row>
        <row r="71">
          <cell r="B71" t="str">
            <v>0068</v>
          </cell>
          <cell r="C71" t="str">
            <v>016</v>
          </cell>
          <cell r="D71" t="str">
            <v>DGCT</v>
          </cell>
          <cell r="E71" t="str">
            <v>D.G. de Concesiones en Transportes</v>
          </cell>
          <cell r="F71" t="str">
            <v>INFORME</v>
          </cell>
          <cell r="G71">
            <v>2</v>
          </cell>
        </row>
        <row r="72">
          <cell r="B72" t="str">
            <v>0069</v>
          </cell>
          <cell r="C72" t="str">
            <v>016</v>
          </cell>
          <cell r="D72" t="str">
            <v>DGCT</v>
          </cell>
          <cell r="E72" t="str">
            <v>D.G. de Concesiones en Transportes</v>
          </cell>
          <cell r="F72" t="str">
            <v>INFORME</v>
          </cell>
          <cell r="G72">
            <v>2</v>
          </cell>
        </row>
        <row r="73">
          <cell r="B73" t="str">
            <v>0070</v>
          </cell>
          <cell r="C73" t="str">
            <v>016</v>
          </cell>
          <cell r="D73" t="str">
            <v>DGCT</v>
          </cell>
          <cell r="E73" t="str">
            <v>D.G. de Concesiones en Transportes</v>
          </cell>
          <cell r="F73" t="str">
            <v>INFORME</v>
          </cell>
          <cell r="G73">
            <v>2</v>
          </cell>
        </row>
        <row r="74">
          <cell r="B74" t="str">
            <v>0071</v>
          </cell>
          <cell r="C74" t="str">
            <v>021</v>
          </cell>
          <cell r="D74" t="str">
            <v>DGCSC</v>
          </cell>
          <cell r="E74" t="str">
            <v>D.G. de Control y Superv.de Comunic.</v>
          </cell>
          <cell r="F74" t="str">
            <v>EQUIPO</v>
          </cell>
          <cell r="G74">
            <v>1</v>
          </cell>
        </row>
        <row r="75">
          <cell r="B75" t="str">
            <v>0072</v>
          </cell>
          <cell r="C75" t="str">
            <v>021</v>
          </cell>
          <cell r="D75" t="str">
            <v>DGCSC</v>
          </cell>
          <cell r="E75" t="str">
            <v>D.G. de Control y Superv.de Comunic.</v>
          </cell>
          <cell r="F75" t="str">
            <v>EQUIPO</v>
          </cell>
          <cell r="G75">
            <v>1</v>
          </cell>
        </row>
        <row r="76">
          <cell r="B76" t="str">
            <v>0073</v>
          </cell>
          <cell r="C76" t="str">
            <v>021</v>
          </cell>
          <cell r="D76" t="str">
            <v>DGCSC</v>
          </cell>
          <cell r="E76" t="str">
            <v>D.G. de Control y Superv.de Comunic.</v>
          </cell>
          <cell r="F76" t="str">
            <v>EQUIPO</v>
          </cell>
          <cell r="G76">
            <v>1</v>
          </cell>
        </row>
        <row r="77">
          <cell r="B77" t="str">
            <v>0074</v>
          </cell>
          <cell r="C77" t="str">
            <v>021</v>
          </cell>
          <cell r="D77" t="str">
            <v>DGCSC</v>
          </cell>
          <cell r="E77" t="str">
            <v>D.G. de Control y Superv.de Comunic.</v>
          </cell>
          <cell r="F77" t="str">
            <v>EQUIPO</v>
          </cell>
          <cell r="G77">
            <v>1</v>
          </cell>
        </row>
        <row r="78">
          <cell r="B78" t="str">
            <v>0075</v>
          </cell>
          <cell r="C78" t="str">
            <v>021</v>
          </cell>
          <cell r="D78" t="str">
            <v>DGCSC</v>
          </cell>
          <cell r="E78" t="str">
            <v>D.G. de Control y Superv.de Comunic.</v>
          </cell>
          <cell r="F78" t="str">
            <v>EQUIPO</v>
          </cell>
          <cell r="G78">
            <v>1</v>
          </cell>
        </row>
        <row r="79">
          <cell r="B79" t="str">
            <v>0076</v>
          </cell>
          <cell r="C79" t="str">
            <v>021</v>
          </cell>
          <cell r="D79" t="str">
            <v>DGCSC</v>
          </cell>
          <cell r="E79" t="str">
            <v>D.G. de Control y Superv.de Comunic.</v>
          </cell>
          <cell r="F79" t="str">
            <v>EQUIPO</v>
          </cell>
          <cell r="G79">
            <v>1</v>
          </cell>
        </row>
        <row r="80">
          <cell r="B80" t="str">
            <v>0077</v>
          </cell>
          <cell r="C80" t="str">
            <v>021</v>
          </cell>
          <cell r="D80" t="str">
            <v>DGCSC</v>
          </cell>
          <cell r="E80" t="str">
            <v>D.G. de Control y Superv.de Comunic.</v>
          </cell>
          <cell r="F80" t="str">
            <v>EQUIPO</v>
          </cell>
          <cell r="G80">
            <v>1</v>
          </cell>
        </row>
        <row r="81">
          <cell r="B81" t="str">
            <v>0078</v>
          </cell>
          <cell r="C81" t="str">
            <v>021</v>
          </cell>
          <cell r="D81" t="str">
            <v>DGCSC</v>
          </cell>
          <cell r="E81" t="str">
            <v>D.G. de Control y Superv.de Comunic.</v>
          </cell>
          <cell r="F81" t="str">
            <v>EQUIPO</v>
          </cell>
          <cell r="G81">
            <v>1</v>
          </cell>
        </row>
        <row r="82">
          <cell r="B82" t="str">
            <v>0079</v>
          </cell>
          <cell r="C82" t="str">
            <v>021</v>
          </cell>
          <cell r="D82" t="str">
            <v>DGCSC</v>
          </cell>
          <cell r="E82" t="str">
            <v>D.G. de Control y Superv.de Comunic.</v>
          </cell>
          <cell r="F82" t="str">
            <v>EQUIPO</v>
          </cell>
          <cell r="G82">
            <v>1</v>
          </cell>
        </row>
        <row r="83">
          <cell r="B83" t="str">
            <v>0080</v>
          </cell>
          <cell r="C83" t="str">
            <v>021</v>
          </cell>
          <cell r="D83" t="str">
            <v>DGCSC</v>
          </cell>
          <cell r="E83" t="str">
            <v>D.G. de Control y Superv.de Comunic.</v>
          </cell>
          <cell r="F83" t="str">
            <v>EQUIPO</v>
          </cell>
          <cell r="G83">
            <v>1</v>
          </cell>
        </row>
        <row r="84">
          <cell r="B84" t="str">
            <v>0081</v>
          </cell>
          <cell r="C84" t="str">
            <v>021</v>
          </cell>
          <cell r="D84" t="str">
            <v>DGCSC</v>
          </cell>
          <cell r="E84" t="str">
            <v>D.G. de Control y Superv.de Comunic.</v>
          </cell>
          <cell r="F84" t="str">
            <v>EQUIPO</v>
          </cell>
          <cell r="G84">
            <v>1</v>
          </cell>
        </row>
        <row r="85">
          <cell r="B85" t="str">
            <v>0082</v>
          </cell>
          <cell r="C85" t="str">
            <v>021</v>
          </cell>
          <cell r="D85" t="str">
            <v>DGCSC</v>
          </cell>
          <cell r="E85" t="str">
            <v>D.G. de Control y Superv.de Comunic.</v>
          </cell>
          <cell r="F85" t="str">
            <v>EQUIPO</v>
          </cell>
          <cell r="G85">
            <v>1</v>
          </cell>
        </row>
        <row r="86">
          <cell r="B86" t="str">
            <v>0083</v>
          </cell>
          <cell r="C86" t="str">
            <v>021</v>
          </cell>
          <cell r="D86" t="str">
            <v>DGCSC</v>
          </cell>
          <cell r="E86" t="str">
            <v>D.G. de Control y Superv.de Comunic.</v>
          </cell>
          <cell r="F86" t="str">
            <v>OFICINA</v>
          </cell>
          <cell r="G86">
            <v>1</v>
          </cell>
        </row>
        <row r="87">
          <cell r="B87" t="str">
            <v>0084</v>
          </cell>
          <cell r="C87" t="str">
            <v>021</v>
          </cell>
          <cell r="D87" t="str">
            <v>DGCSC</v>
          </cell>
          <cell r="E87" t="str">
            <v>D.G. de Control y Superv.de Comunic.</v>
          </cell>
          <cell r="F87" t="str">
            <v>OFICINA</v>
          </cell>
          <cell r="G87">
            <v>1</v>
          </cell>
        </row>
        <row r="88">
          <cell r="B88" t="str">
            <v>0085</v>
          </cell>
          <cell r="C88" t="str">
            <v>021</v>
          </cell>
          <cell r="D88" t="str">
            <v>DGCSC</v>
          </cell>
          <cell r="E88" t="str">
            <v>D.G. de Control y Superv.de Comunic.</v>
          </cell>
          <cell r="F88" t="str">
            <v>OFICINA</v>
          </cell>
          <cell r="G88">
            <v>1</v>
          </cell>
        </row>
        <row r="89">
          <cell r="B89" t="str">
            <v>0086</v>
          </cell>
          <cell r="C89" t="str">
            <v>021</v>
          </cell>
          <cell r="D89" t="str">
            <v>DGCSC</v>
          </cell>
          <cell r="E89" t="str">
            <v>D.G. de Control y Superv.de Comunic.</v>
          </cell>
          <cell r="F89" t="str">
            <v>OFICINA</v>
          </cell>
          <cell r="G89">
            <v>0.5</v>
          </cell>
        </row>
        <row r="90">
          <cell r="B90" t="str">
            <v>0087</v>
          </cell>
          <cell r="C90" t="str">
            <v>021</v>
          </cell>
          <cell r="D90" t="str">
            <v>DGCSC</v>
          </cell>
          <cell r="E90" t="str">
            <v>D.G. de Control y Superv.de Comunic.</v>
          </cell>
          <cell r="F90" t="str">
            <v>OFICINA</v>
          </cell>
          <cell r="G90">
            <v>0.5</v>
          </cell>
        </row>
        <row r="91">
          <cell r="B91" t="str">
            <v>0088</v>
          </cell>
          <cell r="C91" t="str">
            <v>021</v>
          </cell>
          <cell r="D91" t="str">
            <v>DGCSC</v>
          </cell>
          <cell r="E91" t="str">
            <v>D.G. de Control y Superv.de Comunic.</v>
          </cell>
          <cell r="F91" t="str">
            <v>OFICINA</v>
          </cell>
          <cell r="G91">
            <v>0.5</v>
          </cell>
        </row>
        <row r="92">
          <cell r="B92" t="str">
            <v>0089</v>
          </cell>
          <cell r="C92" t="str">
            <v>021</v>
          </cell>
          <cell r="D92" t="str">
            <v>DGCSC</v>
          </cell>
          <cell r="E92" t="str">
            <v>D.G. de Control y Superv.de Comunic.</v>
          </cell>
          <cell r="F92" t="str">
            <v>OFICINA</v>
          </cell>
          <cell r="G92">
            <v>0.5</v>
          </cell>
        </row>
        <row r="93">
          <cell r="B93" t="str">
            <v>0090</v>
          </cell>
          <cell r="C93" t="str">
            <v>021</v>
          </cell>
          <cell r="D93" t="str">
            <v>DGCSC</v>
          </cell>
          <cell r="E93" t="str">
            <v>D.G. de Control y Superv.de Comunic.</v>
          </cell>
          <cell r="F93" t="str">
            <v>OFICINA</v>
          </cell>
          <cell r="G93">
            <v>0.5</v>
          </cell>
        </row>
        <row r="94">
          <cell r="B94" t="str">
            <v>0091</v>
          </cell>
          <cell r="C94" t="str">
            <v>021</v>
          </cell>
          <cell r="D94" t="str">
            <v>DGCSC</v>
          </cell>
          <cell r="E94" t="str">
            <v>D.G. de Control y Superv.de Comunic.</v>
          </cell>
          <cell r="F94" t="str">
            <v>OFICINA</v>
          </cell>
          <cell r="G94">
            <v>0.5</v>
          </cell>
        </row>
        <row r="95">
          <cell r="B95" t="str">
            <v>0092</v>
          </cell>
          <cell r="C95" t="str">
            <v>021</v>
          </cell>
          <cell r="D95" t="str">
            <v>DGCSC</v>
          </cell>
          <cell r="E95" t="str">
            <v>D.G. de Control y Superv.de Comunic.</v>
          </cell>
          <cell r="F95" t="str">
            <v>INFORME</v>
          </cell>
          <cell r="G95">
            <v>12</v>
          </cell>
        </row>
        <row r="96">
          <cell r="B96" t="str">
            <v>0093</v>
          </cell>
          <cell r="C96" t="str">
            <v>021</v>
          </cell>
          <cell r="D96" t="str">
            <v>DGCSC</v>
          </cell>
          <cell r="E96" t="str">
            <v>D.G. de Control y Superv.de Comunic.</v>
          </cell>
          <cell r="F96" t="str">
            <v>MEDIDAS CAUTELARES</v>
          </cell>
          <cell r="G96">
            <v>700</v>
          </cell>
        </row>
        <row r="97">
          <cell r="B97" t="str">
            <v>0094</v>
          </cell>
          <cell r="C97" t="str">
            <v>020</v>
          </cell>
          <cell r="D97" t="str">
            <v>DGAT</v>
          </cell>
          <cell r="E97" t="str">
            <v>D.G. de Autorizaciones en Telecom.</v>
          </cell>
          <cell r="F97" t="str">
            <v>AUTORIZACION</v>
          </cell>
          <cell r="G97">
            <v>208</v>
          </cell>
        </row>
        <row r="98">
          <cell r="B98" t="str">
            <v>0095</v>
          </cell>
          <cell r="C98" t="str">
            <v>020</v>
          </cell>
          <cell r="D98" t="str">
            <v>DGAT</v>
          </cell>
          <cell r="E98" t="str">
            <v>D.G. de Autorizaciones en Telecom.</v>
          </cell>
          <cell r="F98" t="str">
            <v>AUTORIZACION</v>
          </cell>
          <cell r="G98">
            <v>8353</v>
          </cell>
        </row>
        <row r="99">
          <cell r="B99" t="str">
            <v>0096</v>
          </cell>
          <cell r="C99" t="str">
            <v>021</v>
          </cell>
          <cell r="D99" t="str">
            <v>DGCSC</v>
          </cell>
          <cell r="E99" t="str">
            <v>D.G. de Control y Superv.de Comunic.</v>
          </cell>
          <cell r="F99" t="str">
            <v>INSPECCION</v>
          </cell>
          <cell r="G99">
            <v>1000</v>
          </cell>
        </row>
        <row r="100">
          <cell r="B100" t="str">
            <v>0097</v>
          </cell>
          <cell r="C100" t="str">
            <v>017</v>
          </cell>
          <cell r="D100" t="str">
            <v>CANETA</v>
          </cell>
          <cell r="E100" t="str">
            <v>Comisión de Alto Nivel - CANETA</v>
          </cell>
          <cell r="F100" t="str">
            <v>INFORME</v>
          </cell>
          <cell r="G100">
            <v>2</v>
          </cell>
        </row>
        <row r="101">
          <cell r="B101" t="str">
            <v>0098</v>
          </cell>
          <cell r="C101" t="str">
            <v>016</v>
          </cell>
          <cell r="D101" t="str">
            <v>DGCT</v>
          </cell>
          <cell r="E101" t="str">
            <v>D.G. de Concesiones en Transportes</v>
          </cell>
          <cell r="F101" t="str">
            <v>INFORME</v>
          </cell>
          <cell r="G101">
            <v>2</v>
          </cell>
        </row>
        <row r="102">
          <cell r="B102" t="str">
            <v>0099</v>
          </cell>
          <cell r="C102" t="str">
            <v>015</v>
          </cell>
          <cell r="D102" t="str">
            <v>DGASA</v>
          </cell>
          <cell r="E102" t="str">
            <v>D.G. de Asuntos Socio-Ambientales</v>
          </cell>
          <cell r="F102" t="str">
            <v>INFORME</v>
          </cell>
          <cell r="G102">
            <v>850</v>
          </cell>
        </row>
        <row r="103">
          <cell r="B103" t="str">
            <v>0100</v>
          </cell>
          <cell r="C103" t="str">
            <v>011</v>
          </cell>
          <cell r="D103" t="str">
            <v>DGTA</v>
          </cell>
          <cell r="E103" t="str">
            <v>D.G. de Transporte Acuatico</v>
          </cell>
          <cell r="F103" t="str">
            <v>TALLER</v>
          </cell>
          <cell r="G103">
            <v>12</v>
          </cell>
        </row>
        <row r="104">
          <cell r="B104" t="str">
            <v>0101</v>
          </cell>
          <cell r="C104" t="str">
            <v>011</v>
          </cell>
          <cell r="D104" t="str">
            <v>DGTA</v>
          </cell>
          <cell r="E104" t="str">
            <v>D.G. de Transporte Acuatico</v>
          </cell>
          <cell r="F104" t="str">
            <v>INFORME</v>
          </cell>
          <cell r="G104">
            <v>1</v>
          </cell>
        </row>
        <row r="105">
          <cell r="B105" t="str">
            <v>0102</v>
          </cell>
          <cell r="C105" t="str">
            <v>009</v>
          </cell>
          <cell r="D105" t="str">
            <v>OGA</v>
          </cell>
          <cell r="E105" t="str">
            <v>O.G. de Administracion</v>
          </cell>
          <cell r="F105" t="str">
            <v>PERSONA</v>
          </cell>
          <cell r="G105">
            <v>8000</v>
          </cell>
        </row>
        <row r="106">
          <cell r="B106" t="str">
            <v>0103</v>
          </cell>
          <cell r="C106" t="str">
            <v>013</v>
          </cell>
          <cell r="D106" t="str">
            <v>FFHH</v>
          </cell>
          <cell r="E106" t="str">
            <v>Ferrocarril Huancayo Huancavelica</v>
          </cell>
          <cell r="F106" t="str">
            <v>SERVICIO</v>
          </cell>
          <cell r="G106">
            <v>400</v>
          </cell>
        </row>
        <row r="107">
          <cell r="B107" t="str">
            <v>0104</v>
          </cell>
          <cell r="C107" t="str">
            <v>024</v>
          </cell>
          <cell r="D107" t="str">
            <v>CONCORTV</v>
          </cell>
          <cell r="E107" t="str">
            <v>Consejo Consultivo de Radio y TV (CONCORTV)</v>
          </cell>
          <cell r="F107" t="str">
            <v>INFORME</v>
          </cell>
          <cell r="G107">
            <v>12</v>
          </cell>
        </row>
        <row r="108">
          <cell r="B108" t="str">
            <v>0105</v>
          </cell>
          <cell r="C108" t="str">
            <v>021</v>
          </cell>
          <cell r="D108" t="str">
            <v>DGCSC</v>
          </cell>
          <cell r="E108" t="str">
            <v>D.G. de Control y Superv.de Comunic.</v>
          </cell>
          <cell r="F108" t="str">
            <v>CERTIFICADO</v>
          </cell>
          <cell r="G108">
            <v>1500</v>
          </cell>
        </row>
        <row r="109">
          <cell r="B109" t="str">
            <v>0106</v>
          </cell>
          <cell r="C109" t="str">
            <v>021</v>
          </cell>
          <cell r="D109" t="str">
            <v>DGCSC</v>
          </cell>
          <cell r="E109" t="str">
            <v>D.G. de Control y Superv.de Comunic.</v>
          </cell>
          <cell r="F109" t="str">
            <v>INSPECCION</v>
          </cell>
          <cell r="G109">
            <v>1800</v>
          </cell>
        </row>
        <row r="110">
          <cell r="B110" t="str">
            <v>0107</v>
          </cell>
          <cell r="C110" t="str">
            <v>018</v>
          </cell>
          <cell r="D110" t="str">
            <v>DGRAIC</v>
          </cell>
          <cell r="E110" t="str">
            <v>D.G. de Reg.y Asuntos Inter.de Comunic.</v>
          </cell>
          <cell r="F110" t="str">
            <v>NORMA</v>
          </cell>
          <cell r="G110">
            <v>14</v>
          </cell>
        </row>
        <row r="111">
          <cell r="B111" t="str">
            <v>0108</v>
          </cell>
          <cell r="C111" t="str">
            <v>019</v>
          </cell>
          <cell r="D111" t="str">
            <v>DGCC</v>
          </cell>
          <cell r="E111" t="str">
            <v>D.G. de Concesiones en Comunic.</v>
          </cell>
          <cell r="F111" t="str">
            <v>CONCESION</v>
          </cell>
          <cell r="G111">
            <v>120</v>
          </cell>
        </row>
        <row r="112">
          <cell r="B112" t="str">
            <v>0109</v>
          </cell>
          <cell r="C112" t="str">
            <v>021</v>
          </cell>
          <cell r="D112" t="str">
            <v>DGCSC</v>
          </cell>
          <cell r="E112" t="str">
            <v>D.G. de Control y Superv.de Comunic.</v>
          </cell>
          <cell r="F112" t="str">
            <v>INSPECCION</v>
          </cell>
          <cell r="G112">
            <v>1400</v>
          </cell>
        </row>
        <row r="113">
          <cell r="B113" t="str">
            <v>0110</v>
          </cell>
          <cell r="C113" t="str">
            <v>018</v>
          </cell>
          <cell r="D113" t="str">
            <v>DGRAIC</v>
          </cell>
          <cell r="E113" t="str">
            <v>D.G. de Reg.y Asuntos Inter.de Comunic.</v>
          </cell>
          <cell r="F113" t="str">
            <v>NORMA</v>
          </cell>
          <cell r="G113">
            <v>1</v>
          </cell>
        </row>
        <row r="114">
          <cell r="B114" t="str">
            <v>0111</v>
          </cell>
          <cell r="C114" t="str">
            <v>010</v>
          </cell>
          <cell r="D114" t="str">
            <v>DGAC</v>
          </cell>
          <cell r="E114" t="str">
            <v>D.G. de Aeronautica Civil</v>
          </cell>
          <cell r="F114" t="str">
            <v>AUTORIZACION</v>
          </cell>
          <cell r="G114">
            <v>12704</v>
          </cell>
        </row>
        <row r="115">
          <cell r="B115" t="str">
            <v>0112</v>
          </cell>
          <cell r="C115" t="str">
            <v>010</v>
          </cell>
          <cell r="D115" t="str">
            <v>DGAC</v>
          </cell>
          <cell r="E115" t="str">
            <v>D.G. de Aeronautica Civil</v>
          </cell>
          <cell r="F115" t="str">
            <v>SERVICIOS OFERTADOS</v>
          </cell>
          <cell r="G115">
            <v>6425</v>
          </cell>
        </row>
        <row r="116">
          <cell r="B116" t="str">
            <v>0113</v>
          </cell>
          <cell r="C116" t="str">
            <v>010</v>
          </cell>
          <cell r="D116" t="str">
            <v>DGAC</v>
          </cell>
          <cell r="E116" t="str">
            <v>D.G. de Aeronautica Civil</v>
          </cell>
          <cell r="F116" t="str">
            <v>ACCION</v>
          </cell>
          <cell r="G116">
            <v>5</v>
          </cell>
        </row>
        <row r="117">
          <cell r="B117" t="str">
            <v>0114</v>
          </cell>
          <cell r="C117" t="str">
            <v>009</v>
          </cell>
          <cell r="D117" t="str">
            <v>OGA</v>
          </cell>
          <cell r="E117" t="str">
            <v>O.G. de Administracion</v>
          </cell>
          <cell r="F117" t="str">
            <v>PERSONA ATENDIDA</v>
          </cell>
          <cell r="G117">
            <v>393</v>
          </cell>
        </row>
        <row r="118">
          <cell r="B118" t="str">
            <v>0115</v>
          </cell>
          <cell r="C118" t="str">
            <v>022</v>
          </cell>
          <cell r="D118" t="str">
            <v>CNSV</v>
          </cell>
          <cell r="E118" t="str">
            <v>Concejo Nacional de Seguridad Vial</v>
          </cell>
          <cell r="F118" t="str">
            <v>INFORME</v>
          </cell>
          <cell r="G118">
            <v>1</v>
          </cell>
        </row>
        <row r="119">
          <cell r="B119" t="str">
            <v>0116</v>
          </cell>
          <cell r="C119" t="str">
            <v>013</v>
          </cell>
          <cell r="D119" t="str">
            <v>FFHH</v>
          </cell>
          <cell r="E119" t="str">
            <v>Ferrocarril Huancayo Huancavelica</v>
          </cell>
          <cell r="F119" t="str">
            <v>INSPECCION</v>
          </cell>
          <cell r="G119">
            <v>30</v>
          </cell>
        </row>
        <row r="120">
          <cell r="B120" t="str">
            <v>0117</v>
          </cell>
          <cell r="C120" t="str">
            <v>023</v>
          </cell>
          <cell r="D120" t="str">
            <v>CIAA</v>
          </cell>
          <cell r="E120" t="str">
            <v>Comisión de Investig.de Accid.de Aviación (CIAA)</v>
          </cell>
          <cell r="F120" t="str">
            <v>INFORME</v>
          </cell>
          <cell r="G120">
            <v>8</v>
          </cell>
        </row>
        <row r="121">
          <cell r="B121" t="str">
            <v>0118</v>
          </cell>
          <cell r="C121" t="str">
            <v>010</v>
          </cell>
          <cell r="D121" t="str">
            <v>DGAC</v>
          </cell>
          <cell r="E121" t="str">
            <v>D.G. de Aeronautica Civil</v>
          </cell>
          <cell r="F121" t="str">
            <v>INSPECCION</v>
          </cell>
          <cell r="G121">
            <v>6923</v>
          </cell>
        </row>
        <row r="122">
          <cell r="B122" t="str">
            <v>0119</v>
          </cell>
          <cell r="C122" t="str">
            <v>010</v>
          </cell>
          <cell r="D122" t="str">
            <v>DGAC</v>
          </cell>
          <cell r="E122" t="str">
            <v>D.G. de Aeronautica Civil</v>
          </cell>
          <cell r="F122" t="str">
            <v>NORMA</v>
          </cell>
          <cell r="G122">
            <v>31</v>
          </cell>
        </row>
        <row r="123">
          <cell r="B123" t="str">
            <v>0120</v>
          </cell>
          <cell r="C123" t="str">
            <v>011</v>
          </cell>
          <cell r="D123" t="str">
            <v>DGTA</v>
          </cell>
          <cell r="E123" t="str">
            <v>D.G. de Transporte Acuatico</v>
          </cell>
          <cell r="F123" t="str">
            <v>AUTORIZACION</v>
          </cell>
          <cell r="G123">
            <v>224</v>
          </cell>
        </row>
        <row r="124">
          <cell r="B124" t="str">
            <v>0121</v>
          </cell>
          <cell r="C124" t="str">
            <v>011</v>
          </cell>
          <cell r="D124" t="str">
            <v>DGTA</v>
          </cell>
          <cell r="E124" t="str">
            <v>D.G. de Transporte Acuatico</v>
          </cell>
          <cell r="F124" t="str">
            <v>INSPECCION</v>
          </cell>
          <cell r="G124">
            <v>250</v>
          </cell>
        </row>
        <row r="125">
          <cell r="B125" t="str">
            <v>0122</v>
          </cell>
          <cell r="C125" t="str">
            <v>011</v>
          </cell>
          <cell r="D125" t="str">
            <v>DGTA</v>
          </cell>
          <cell r="E125" t="str">
            <v>D.G. de Transporte Acuatico</v>
          </cell>
          <cell r="F125" t="str">
            <v>NORMA</v>
          </cell>
          <cell r="G125">
            <v>1</v>
          </cell>
        </row>
        <row r="126">
          <cell r="B126" t="str">
            <v>0123</v>
          </cell>
          <cell r="C126" t="str">
            <v>013</v>
          </cell>
          <cell r="D126" t="str">
            <v>FFHH</v>
          </cell>
          <cell r="E126" t="str">
            <v>Ferrocarril Huancayo Huancavelica</v>
          </cell>
          <cell r="F126" t="str">
            <v>KILOMETRO</v>
          </cell>
          <cell r="G126">
            <v>5</v>
          </cell>
        </row>
        <row r="127">
          <cell r="B127" t="str">
            <v>0124</v>
          </cell>
          <cell r="C127" t="str">
            <v>016</v>
          </cell>
          <cell r="D127" t="str">
            <v>DGCT</v>
          </cell>
          <cell r="E127" t="str">
            <v>D.G. de Concesiones en Transportes</v>
          </cell>
          <cell r="F127" t="str">
            <v>BENEFICIARIO</v>
          </cell>
          <cell r="G127">
            <v>196</v>
          </cell>
        </row>
        <row r="128">
          <cell r="B128" t="str">
            <v>0125</v>
          </cell>
          <cell r="C128" t="str">
            <v>021</v>
          </cell>
          <cell r="D128" t="str">
            <v>DGCSC</v>
          </cell>
          <cell r="E128" t="str">
            <v>D.G. de Control y Superv.de Comunic.</v>
          </cell>
          <cell r="F128" t="str">
            <v>EQUIPO</v>
          </cell>
          <cell r="G128">
            <v>1</v>
          </cell>
        </row>
        <row r="129">
          <cell r="B129" t="str">
            <v>0126</v>
          </cell>
          <cell r="C129" t="str">
            <v>021</v>
          </cell>
          <cell r="D129" t="str">
            <v>DGCSC</v>
          </cell>
          <cell r="E129" t="str">
            <v>D.G. de Control y Superv.de Comunic.</v>
          </cell>
          <cell r="F129" t="str">
            <v>EQUIPO</v>
          </cell>
          <cell r="G129">
            <v>1</v>
          </cell>
        </row>
        <row r="130">
          <cell r="B130" t="str">
            <v>0127</v>
          </cell>
          <cell r="C130" t="str">
            <v>021</v>
          </cell>
          <cell r="D130" t="str">
            <v>DGCSC</v>
          </cell>
          <cell r="E130" t="str">
            <v>D.G. de Control y Superv.de Comunic.</v>
          </cell>
          <cell r="F130" t="str">
            <v>EQUIPO</v>
          </cell>
          <cell r="G130">
            <v>1</v>
          </cell>
        </row>
        <row r="131">
          <cell r="B131" t="str">
            <v>0128</v>
          </cell>
          <cell r="C131" t="str">
            <v>021</v>
          </cell>
          <cell r="D131" t="str">
            <v>DGCSC</v>
          </cell>
          <cell r="E131" t="str">
            <v>D.G. de Control y Superv.de Comunic.</v>
          </cell>
          <cell r="F131" t="str">
            <v>M2</v>
          </cell>
          <cell r="G131">
            <v>400</v>
          </cell>
        </row>
        <row r="132">
          <cell r="B132" t="str">
            <v>0129</v>
          </cell>
          <cell r="C132" t="str">
            <v>021</v>
          </cell>
          <cell r="D132" t="str">
            <v>DGCSC</v>
          </cell>
          <cell r="E132" t="str">
            <v>D.G. de Control y Superv.de Comunic.</v>
          </cell>
          <cell r="F132" t="str">
            <v>ESTUDIO</v>
          </cell>
          <cell r="G132">
            <v>0.85</v>
          </cell>
        </row>
        <row r="133">
          <cell r="B133" t="str">
            <v>0130</v>
          </cell>
          <cell r="C133" t="str">
            <v>021</v>
          </cell>
          <cell r="D133" t="str">
            <v>DGCSC</v>
          </cell>
          <cell r="E133" t="str">
            <v>D.G. de Control y Superv.de Comunic.</v>
          </cell>
          <cell r="F133" t="str">
            <v>INFORME</v>
          </cell>
          <cell r="G133">
            <v>2</v>
          </cell>
        </row>
        <row r="134">
          <cell r="B134" t="str">
            <v>0131</v>
          </cell>
          <cell r="C134" t="str">
            <v>009</v>
          </cell>
          <cell r="D134" t="str">
            <v>OGA</v>
          </cell>
          <cell r="E134" t="str">
            <v>O.G. de Administracion</v>
          </cell>
          <cell r="F134" t="str">
            <v>INFORME</v>
          </cell>
          <cell r="G134">
            <v>1</v>
          </cell>
        </row>
        <row r="135">
          <cell r="B135" t="str">
            <v>0132</v>
          </cell>
          <cell r="C135" t="str">
            <v>009</v>
          </cell>
          <cell r="D135" t="str">
            <v>OGA</v>
          </cell>
          <cell r="E135" t="str">
            <v>O.G. de Administracion</v>
          </cell>
          <cell r="F135" t="str">
            <v>BENEFICIARIO</v>
          </cell>
          <cell r="G135">
            <v>3</v>
          </cell>
        </row>
        <row r="136">
          <cell r="B136" t="str">
            <v>0133</v>
          </cell>
          <cell r="C136" t="str">
            <v>010</v>
          </cell>
          <cell r="D136" t="str">
            <v>DGAC</v>
          </cell>
          <cell r="E136" t="str">
            <v>D.G. de Aeronautica Civil</v>
          </cell>
          <cell r="F136" t="str">
            <v>M2</v>
          </cell>
          <cell r="G136">
            <v>17060.37</v>
          </cell>
        </row>
        <row r="137">
          <cell r="B137" t="str">
            <v>0134</v>
          </cell>
          <cell r="C137" t="str">
            <v>010</v>
          </cell>
          <cell r="D137" t="str">
            <v>DGAC</v>
          </cell>
          <cell r="E137" t="str">
            <v>D.G. de Aeronautica Civil</v>
          </cell>
          <cell r="F137" t="str">
            <v>INFORME</v>
          </cell>
          <cell r="G137">
            <v>5</v>
          </cell>
        </row>
        <row r="138">
          <cell r="B138" t="str">
            <v>0135</v>
          </cell>
          <cell r="C138" t="str">
            <v>019</v>
          </cell>
          <cell r="D138" t="str">
            <v>DGCC</v>
          </cell>
          <cell r="E138" t="str">
            <v>D.G. de Concesiones en Comunic.</v>
          </cell>
          <cell r="F138" t="str">
            <v>INFORME</v>
          </cell>
          <cell r="G138">
            <v>3</v>
          </cell>
        </row>
        <row r="139">
          <cell r="B139" t="str">
            <v>0136</v>
          </cell>
          <cell r="C139" t="str">
            <v>019</v>
          </cell>
          <cell r="D139" t="str">
            <v>DGCC</v>
          </cell>
          <cell r="E139" t="str">
            <v>D.G. de Concesiones en Comunic.</v>
          </cell>
          <cell r="F139" t="str">
            <v>INFORME</v>
          </cell>
          <cell r="G139">
            <v>3</v>
          </cell>
        </row>
        <row r="140">
          <cell r="B140" t="str">
            <v>0137</v>
          </cell>
          <cell r="C140" t="str">
            <v>019</v>
          </cell>
          <cell r="D140" t="str">
            <v>DGCC</v>
          </cell>
          <cell r="E140" t="str">
            <v>D.G. de Concesiones en Comunic.</v>
          </cell>
          <cell r="F140" t="str">
            <v>INFORME</v>
          </cell>
          <cell r="G140">
            <v>3</v>
          </cell>
        </row>
        <row r="141">
          <cell r="B141" t="str">
            <v>0138</v>
          </cell>
          <cell r="C141" t="str">
            <v>016</v>
          </cell>
          <cell r="D141" t="str">
            <v>DGCT</v>
          </cell>
          <cell r="E141" t="str">
            <v>D.G. de Concesiones en Transportes</v>
          </cell>
          <cell r="F141" t="str">
            <v>INFORME</v>
          </cell>
          <cell r="G141">
            <v>1</v>
          </cell>
        </row>
        <row r="142">
          <cell r="B142" t="str">
            <v>0139</v>
          </cell>
          <cell r="C142" t="str">
            <v>010</v>
          </cell>
          <cell r="D142" t="str">
            <v>DGAC</v>
          </cell>
          <cell r="E142" t="str">
            <v>D.G. de Aeronautica Civil</v>
          </cell>
          <cell r="F142" t="str">
            <v>ESTUDIO</v>
          </cell>
          <cell r="G142">
            <v>1</v>
          </cell>
        </row>
        <row r="143">
          <cell r="B143" t="str">
            <v>0140</v>
          </cell>
          <cell r="C143" t="str">
            <v>010</v>
          </cell>
          <cell r="D143" t="str">
            <v>DGAC</v>
          </cell>
          <cell r="E143" t="str">
            <v>D.G. de Aeronautica Civil</v>
          </cell>
          <cell r="F143" t="str">
            <v>INFORME</v>
          </cell>
          <cell r="G143">
            <v>1</v>
          </cell>
        </row>
        <row r="144">
          <cell r="B144" t="str">
            <v>0300</v>
          </cell>
          <cell r="C144" t="str">
            <v>009</v>
          </cell>
          <cell r="D144" t="str">
            <v>OGA</v>
          </cell>
          <cell r="E144" t="str">
            <v>O.G. de Administracion</v>
          </cell>
          <cell r="F144" t="str">
            <v>INFORME</v>
          </cell>
          <cell r="G144">
            <v>1</v>
          </cell>
        </row>
        <row r="145">
          <cell r="B145" t="str">
            <v>0301</v>
          </cell>
          <cell r="C145" t="str">
            <v>009</v>
          </cell>
          <cell r="D145" t="str">
            <v>OGA</v>
          </cell>
          <cell r="E145" t="str">
            <v>O.G. de Administracion</v>
          </cell>
          <cell r="F145" t="str">
            <v>INFORME</v>
          </cell>
          <cell r="G145">
            <v>1</v>
          </cell>
        </row>
        <row r="146">
          <cell r="B146" t="str">
            <v>0302</v>
          </cell>
          <cell r="C146" t="str">
            <v>009</v>
          </cell>
          <cell r="D146" t="str">
            <v>OGA</v>
          </cell>
          <cell r="E146" t="str">
            <v>O.G. de Administracion</v>
          </cell>
          <cell r="F146" t="str">
            <v>BENEFICIARIO</v>
          </cell>
          <cell r="G146">
            <v>10</v>
          </cell>
        </row>
        <row r="147">
          <cell r="B147" t="str">
            <v>0303</v>
          </cell>
          <cell r="C147" t="str">
            <v>009</v>
          </cell>
          <cell r="D147" t="str">
            <v>OGA</v>
          </cell>
          <cell r="E147" t="str">
            <v>O.G. de Administracion</v>
          </cell>
          <cell r="F147" t="str">
            <v>EXPEDIENTE</v>
          </cell>
          <cell r="G147">
            <v>12</v>
          </cell>
        </row>
        <row r="148">
          <cell r="B148" t="str">
            <v>0304</v>
          </cell>
          <cell r="C148" t="str">
            <v>009</v>
          </cell>
          <cell r="D148" t="str">
            <v>OGA</v>
          </cell>
          <cell r="E148" t="str">
            <v>O.G. de Administracion</v>
          </cell>
          <cell r="F148" t="str">
            <v>EXPEDIENTE</v>
          </cell>
          <cell r="G148">
            <v>6</v>
          </cell>
        </row>
        <row r="149">
          <cell r="B149" t="str">
            <v>0305</v>
          </cell>
          <cell r="C149" t="str">
            <v>010</v>
          </cell>
          <cell r="D149" t="str">
            <v>DGAC</v>
          </cell>
          <cell r="E149" t="str">
            <v>D.G. de Aeronautica Civil</v>
          </cell>
          <cell r="F149" t="str">
            <v>ESTUDIO</v>
          </cell>
          <cell r="G149">
            <v>1</v>
          </cell>
        </row>
        <row r="150">
          <cell r="B150" t="str">
            <v>0306</v>
          </cell>
          <cell r="C150" t="str">
            <v>010</v>
          </cell>
          <cell r="D150" t="str">
            <v>DGAC</v>
          </cell>
          <cell r="E150" t="str">
            <v>D.G. de Aeronautica Civil</v>
          </cell>
          <cell r="F150" t="str">
            <v>INFORME</v>
          </cell>
          <cell r="G150">
            <v>3</v>
          </cell>
        </row>
        <row r="151">
          <cell r="B151" t="str">
            <v>0307</v>
          </cell>
          <cell r="C151" t="str">
            <v>010</v>
          </cell>
          <cell r="D151" t="str">
            <v>DGAC</v>
          </cell>
          <cell r="E151" t="str">
            <v>D.G. de Aeronautica Civil</v>
          </cell>
          <cell r="F151" t="str">
            <v>INTERVENCION</v>
          </cell>
          <cell r="G151">
            <v>2</v>
          </cell>
        </row>
        <row r="152">
          <cell r="B152" t="str">
            <v>0308</v>
          </cell>
          <cell r="C152" t="str">
            <v>013</v>
          </cell>
          <cell r="D152" t="str">
            <v>FFHH</v>
          </cell>
          <cell r="E152" t="str">
            <v>Ferrocarril Huancayo Huancavelica</v>
          </cell>
          <cell r="F152" t="str">
            <v>INTERVENCION</v>
          </cell>
          <cell r="G152">
            <v>2</v>
          </cell>
        </row>
        <row r="153">
          <cell r="B153" t="str">
            <v>0309</v>
          </cell>
          <cell r="C153" t="str">
            <v>013</v>
          </cell>
          <cell r="D153" t="str">
            <v>FFHH</v>
          </cell>
          <cell r="E153" t="str">
            <v>Ferrocarril Huancayo Huancavelica</v>
          </cell>
          <cell r="F153" t="str">
            <v>KILOMETRO</v>
          </cell>
          <cell r="G153">
            <v>1.92</v>
          </cell>
        </row>
        <row r="154">
          <cell r="B154" t="str">
            <v>0310</v>
          </cell>
          <cell r="C154" t="str">
            <v>014</v>
          </cell>
          <cell r="D154" t="str">
            <v>DGTT</v>
          </cell>
          <cell r="E154" t="str">
            <v>D.G. de Transporte Terrestre</v>
          </cell>
          <cell r="F154" t="str">
            <v>KILOMETRO</v>
          </cell>
          <cell r="G154">
            <v>1.92</v>
          </cell>
        </row>
        <row r="155">
          <cell r="B155" t="str">
            <v>0311</v>
          </cell>
          <cell r="C155" t="str">
            <v>016</v>
          </cell>
          <cell r="D155" t="str">
            <v>DGCT</v>
          </cell>
          <cell r="E155" t="str">
            <v>D.G. de Concesiones en Transportes</v>
          </cell>
          <cell r="F155" t="str">
            <v>CUOTA</v>
          </cell>
          <cell r="G155">
            <v>6</v>
          </cell>
        </row>
        <row r="156">
          <cell r="B156" t="str">
            <v>0312</v>
          </cell>
          <cell r="C156" t="str">
            <v>016</v>
          </cell>
          <cell r="D156" t="str">
            <v>DGCT</v>
          </cell>
          <cell r="E156" t="str">
            <v>D.G. de Concesiones en Transportes</v>
          </cell>
          <cell r="F156" t="str">
            <v>SENTENCIA</v>
          </cell>
          <cell r="G156">
            <v>1</v>
          </cell>
        </row>
        <row r="157">
          <cell r="B157" t="str">
            <v>0313</v>
          </cell>
          <cell r="C157" t="str">
            <v>016</v>
          </cell>
          <cell r="D157" t="str">
            <v>DGCT</v>
          </cell>
          <cell r="E157" t="str">
            <v>D.G. de Concesiones en Transportes</v>
          </cell>
          <cell r="F157" t="str">
            <v>CUOTA</v>
          </cell>
          <cell r="G157">
            <v>6</v>
          </cell>
        </row>
        <row r="158">
          <cell r="B158" t="str">
            <v>0314</v>
          </cell>
          <cell r="C158" t="str">
            <v>016</v>
          </cell>
          <cell r="D158" t="str">
            <v>DGCT</v>
          </cell>
          <cell r="E158" t="str">
            <v>D.G. de Concesiones en Transportes</v>
          </cell>
          <cell r="F158" t="str">
            <v>CUOTA</v>
          </cell>
          <cell r="G158">
            <v>3</v>
          </cell>
        </row>
        <row r="159">
          <cell r="B159" t="str">
            <v>0315</v>
          </cell>
          <cell r="C159" t="str">
            <v>017</v>
          </cell>
          <cell r="D159" t="str">
            <v>CANETA</v>
          </cell>
          <cell r="E159" t="str">
            <v>Comisión de Alto Nivel - CANETA</v>
          </cell>
          <cell r="F159" t="str">
            <v>HECTAREA</v>
          </cell>
          <cell r="G159">
            <v>0.21</v>
          </cell>
        </row>
        <row r="160">
          <cell r="B160" t="str">
            <v>0316</v>
          </cell>
          <cell r="C160" t="str">
            <v>019</v>
          </cell>
          <cell r="D160" t="str">
            <v>DGCC</v>
          </cell>
          <cell r="E160" t="str">
            <v>D.G. de Concesiones en Comunic.</v>
          </cell>
          <cell r="F160" t="str">
            <v>INFORME</v>
          </cell>
          <cell r="G160">
            <v>1</v>
          </cell>
        </row>
        <row r="161">
          <cell r="B161" t="str">
            <v>0317</v>
          </cell>
          <cell r="C161" t="str">
            <v>021</v>
          </cell>
          <cell r="D161" t="str">
            <v>DGCSC</v>
          </cell>
          <cell r="E161" t="str">
            <v>D.G. de Control y Superv.de Comunic.</v>
          </cell>
          <cell r="F161" t="str">
            <v>INFORME</v>
          </cell>
          <cell r="G161">
            <v>1</v>
          </cell>
        </row>
        <row r="162">
          <cell r="B162" t="str">
            <v>0318</v>
          </cell>
          <cell r="C162" t="str">
            <v>021</v>
          </cell>
          <cell r="D162" t="str">
            <v>DGCSC</v>
          </cell>
          <cell r="E162" t="str">
            <v>D.G. de Control y Superv.de Comunic.</v>
          </cell>
          <cell r="F162" t="str">
            <v>INFORME</v>
          </cell>
          <cell r="G162">
            <v>1</v>
          </cell>
        </row>
        <row r="163">
          <cell r="B163" t="str">
            <v>0319</v>
          </cell>
          <cell r="C163" t="str">
            <v>021</v>
          </cell>
          <cell r="D163" t="str">
            <v>DGCSC</v>
          </cell>
          <cell r="E163" t="str">
            <v>D.G. de Control y Superv.de Comunic.</v>
          </cell>
          <cell r="F163" t="str">
            <v>ESTACION</v>
          </cell>
          <cell r="G163">
            <v>2</v>
          </cell>
        </row>
        <row r="164">
          <cell r="B164" t="str">
            <v>0320</v>
          </cell>
          <cell r="C164" t="str">
            <v>021</v>
          </cell>
          <cell r="D164" t="str">
            <v>DGCSC</v>
          </cell>
          <cell r="E164" t="str">
            <v>D.G. de Control y Superv.de Comunic.</v>
          </cell>
          <cell r="F164" t="str">
            <v>ESTACION</v>
          </cell>
          <cell r="G164">
            <v>2</v>
          </cell>
        </row>
        <row r="165">
          <cell r="B165" t="str">
            <v>0321</v>
          </cell>
          <cell r="C165" t="str">
            <v>021</v>
          </cell>
          <cell r="D165" t="str">
            <v>DGCSC</v>
          </cell>
          <cell r="E165" t="str">
            <v>D.G. de Control y Superv.de Comunic.</v>
          </cell>
          <cell r="F165" t="str">
            <v>ESTACION</v>
          </cell>
          <cell r="G165">
            <v>2</v>
          </cell>
        </row>
        <row r="166">
          <cell r="B166" t="str">
            <v>0322</v>
          </cell>
          <cell r="C166" t="str">
            <v>021</v>
          </cell>
          <cell r="D166" t="str">
            <v>DGCSC</v>
          </cell>
          <cell r="E166" t="str">
            <v>D.G. de Control y Superv.de Comunic.</v>
          </cell>
          <cell r="F166" t="str">
            <v>ESTACION</v>
          </cell>
          <cell r="G166">
            <v>2</v>
          </cell>
        </row>
        <row r="167">
          <cell r="B167" t="str">
            <v>0323</v>
          </cell>
          <cell r="C167" t="str">
            <v>021</v>
          </cell>
          <cell r="D167" t="str">
            <v>DGCSC</v>
          </cell>
          <cell r="E167" t="str">
            <v>D.G. de Control y Superv.de Comunic.</v>
          </cell>
          <cell r="F167" t="str">
            <v>ESTACION</v>
          </cell>
          <cell r="G167">
            <v>2</v>
          </cell>
        </row>
        <row r="168">
          <cell r="B168" t="str">
            <v>0324</v>
          </cell>
          <cell r="C168" t="str">
            <v>021</v>
          </cell>
          <cell r="D168" t="str">
            <v>DGCSC</v>
          </cell>
          <cell r="E168" t="str">
            <v>D.G. de Control y Superv.de Comunic.</v>
          </cell>
          <cell r="F168" t="str">
            <v>ESTACION</v>
          </cell>
          <cell r="G168">
            <v>2</v>
          </cell>
        </row>
        <row r="169">
          <cell r="B169" t="str">
            <v>0325</v>
          </cell>
          <cell r="C169" t="str">
            <v>021</v>
          </cell>
          <cell r="D169" t="str">
            <v>DGCSC</v>
          </cell>
          <cell r="E169" t="str">
            <v>D.G. de Control y Superv.de Comunic.</v>
          </cell>
          <cell r="F169" t="str">
            <v>ESTACION</v>
          </cell>
          <cell r="G169">
            <v>2</v>
          </cell>
        </row>
        <row r="170">
          <cell r="B170" t="str">
            <v>0326</v>
          </cell>
          <cell r="C170" t="str">
            <v>021</v>
          </cell>
          <cell r="D170" t="str">
            <v>DGCSC</v>
          </cell>
          <cell r="E170" t="str">
            <v>D.G. de Control y Superv.de Comunic.</v>
          </cell>
          <cell r="F170" t="str">
            <v>ESTACION</v>
          </cell>
          <cell r="G170">
            <v>2</v>
          </cell>
        </row>
        <row r="171">
          <cell r="B171" t="str">
            <v>0327</v>
          </cell>
          <cell r="C171" t="str">
            <v>021</v>
          </cell>
          <cell r="D171" t="str">
            <v>DGCSC</v>
          </cell>
          <cell r="E171" t="str">
            <v>D.G. de Control y Superv.de Comunic.</v>
          </cell>
          <cell r="F171" t="str">
            <v>ESTACION</v>
          </cell>
          <cell r="G171">
            <v>2</v>
          </cell>
        </row>
        <row r="172">
          <cell r="B172" t="str">
            <v>0328</v>
          </cell>
          <cell r="C172" t="str">
            <v>021</v>
          </cell>
          <cell r="D172" t="str">
            <v>DGCSC</v>
          </cell>
          <cell r="E172" t="str">
            <v>D.G. de Control y Superv.de Comunic.</v>
          </cell>
          <cell r="F172" t="str">
            <v>ESTACION</v>
          </cell>
          <cell r="G172">
            <v>2</v>
          </cell>
        </row>
        <row r="173">
          <cell r="B173" t="str">
            <v>0329</v>
          </cell>
          <cell r="C173" t="str">
            <v>021</v>
          </cell>
          <cell r="D173" t="str">
            <v>DGCSC</v>
          </cell>
          <cell r="E173" t="str">
            <v>D.G. de Control y Superv.de Comunic.</v>
          </cell>
          <cell r="F173" t="str">
            <v>ESTACION</v>
          </cell>
          <cell r="G173">
            <v>2</v>
          </cell>
        </row>
        <row r="174">
          <cell r="B174" t="str">
            <v>0330</v>
          </cell>
          <cell r="C174" t="str">
            <v>021</v>
          </cell>
          <cell r="D174" t="str">
            <v>DGCSC</v>
          </cell>
          <cell r="E174" t="str">
            <v>D.G. de Control y Superv.de Comunic.</v>
          </cell>
          <cell r="F174" t="str">
            <v>ESTACION</v>
          </cell>
          <cell r="G174">
            <v>2</v>
          </cell>
        </row>
        <row r="175">
          <cell r="B175" t="str">
            <v>0331</v>
          </cell>
          <cell r="C175" t="str">
            <v>021</v>
          </cell>
          <cell r="D175" t="str">
            <v>DGCSC</v>
          </cell>
          <cell r="E175" t="str">
            <v>D.G. de Control y Superv.de Comunic.</v>
          </cell>
          <cell r="F175" t="str">
            <v>ESTACION</v>
          </cell>
          <cell r="G175">
            <v>2</v>
          </cell>
        </row>
        <row r="176">
          <cell r="B176" t="str">
            <v>0332</v>
          </cell>
          <cell r="C176" t="str">
            <v>021</v>
          </cell>
          <cell r="D176" t="str">
            <v>DGCSC</v>
          </cell>
          <cell r="E176" t="str">
            <v>D.G. de Control y Superv.de Comunic.</v>
          </cell>
          <cell r="F176" t="str">
            <v>ESTACION</v>
          </cell>
          <cell r="G176">
            <v>2</v>
          </cell>
        </row>
        <row r="177">
          <cell r="B177" t="str">
            <v>0333</v>
          </cell>
          <cell r="C177" t="str">
            <v>021</v>
          </cell>
          <cell r="D177" t="str">
            <v>DGCSC</v>
          </cell>
          <cell r="E177" t="str">
            <v>D.G. de Control y Superv.de Comunic.</v>
          </cell>
          <cell r="F177" t="str">
            <v>ESTACION</v>
          </cell>
          <cell r="G177">
            <v>2</v>
          </cell>
        </row>
        <row r="178">
          <cell r="B178" t="str">
            <v>0334</v>
          </cell>
          <cell r="C178" t="str">
            <v>022</v>
          </cell>
          <cell r="D178" t="str">
            <v>CNSV</v>
          </cell>
          <cell r="E178" t="str">
            <v>Concejo Nacional de Seguridad Vial</v>
          </cell>
          <cell r="F178" t="str">
            <v>INFORME</v>
          </cell>
          <cell r="G178">
            <v>10</v>
          </cell>
        </row>
        <row r="179">
          <cell r="B179" t="str">
            <v>0335</v>
          </cell>
          <cell r="C179" t="str">
            <v>016</v>
          </cell>
          <cell r="D179" t="str">
            <v>DGCT</v>
          </cell>
          <cell r="E179" t="str">
            <v>D.G. de Concesiones en Transportes</v>
          </cell>
          <cell r="F179" t="str">
            <v>INFORME</v>
          </cell>
          <cell r="G179">
            <v>10</v>
          </cell>
        </row>
        <row r="180">
          <cell r="B180" t="str">
            <v>0336</v>
          </cell>
          <cell r="C180" t="str">
            <v>015</v>
          </cell>
          <cell r="D180" t="str">
            <v>DGASA</v>
          </cell>
          <cell r="E180" t="str">
            <v>D.G. de Asuntos Socio-Ambientales</v>
          </cell>
          <cell r="F180" t="str">
            <v>INFORME</v>
          </cell>
          <cell r="G180">
            <v>2</v>
          </cell>
        </row>
        <row r="181">
          <cell r="B181" t="str">
            <v>0337</v>
          </cell>
          <cell r="C181" t="str">
            <v>011</v>
          </cell>
          <cell r="D181" t="str">
            <v>DGTA</v>
          </cell>
          <cell r="E181" t="str">
            <v>D.G. de Transporte Acuatico</v>
          </cell>
          <cell r="F181" t="str">
            <v>ESTUDIO</v>
          </cell>
          <cell r="G181">
            <v>1</v>
          </cell>
        </row>
        <row r="182">
          <cell r="B182" t="str">
            <v>0338</v>
          </cell>
          <cell r="C182" t="str">
            <v>013</v>
          </cell>
          <cell r="D182" t="str">
            <v>FFHH</v>
          </cell>
          <cell r="E182" t="str">
            <v>Ferrocarril Huancayo Huancavelica</v>
          </cell>
          <cell r="F182" t="str">
            <v>ESTUDIO</v>
          </cell>
          <cell r="G182">
            <v>1</v>
          </cell>
        </row>
        <row r="183">
          <cell r="B183" t="str">
            <v>0339</v>
          </cell>
          <cell r="C183" t="str">
            <v>016</v>
          </cell>
          <cell r="D183" t="str">
            <v>DGCT</v>
          </cell>
          <cell r="E183" t="str">
            <v>D.G. de Concesiones en Transportes</v>
          </cell>
          <cell r="F183" t="str">
            <v>INFORME</v>
          </cell>
          <cell r="G183">
            <v>10</v>
          </cell>
        </row>
        <row r="191">
          <cell r="C191" t="str">
            <v>001</v>
          </cell>
          <cell r="D191" t="str">
            <v>Desp.Ministerial </v>
          </cell>
          <cell r="E191" t="str">
            <v>Despacho Ministerial</v>
          </cell>
        </row>
        <row r="192">
          <cell r="C192" t="str">
            <v>002</v>
          </cell>
          <cell r="D192" t="str">
            <v>Secret.General</v>
          </cell>
          <cell r="E192" t="str">
            <v>Secretaria General</v>
          </cell>
        </row>
        <row r="193">
          <cell r="C193" t="str">
            <v>003</v>
          </cell>
          <cell r="D193" t="str">
            <v>Desp.VMT</v>
          </cell>
          <cell r="E193" t="str">
            <v>Viceministerio de Transportes</v>
          </cell>
        </row>
        <row r="194">
          <cell r="C194" t="str">
            <v>004</v>
          </cell>
          <cell r="D194" t="str">
            <v>Desp.VMC</v>
          </cell>
          <cell r="E194" t="str">
            <v>Viceministerio de Comunicaciones</v>
          </cell>
        </row>
        <row r="195">
          <cell r="C195" t="str">
            <v>005</v>
          </cell>
          <cell r="D195" t="str">
            <v>Procuraduria</v>
          </cell>
          <cell r="E195" t="str">
            <v>Procuraduria Publica</v>
          </cell>
        </row>
        <row r="196">
          <cell r="C196" t="str">
            <v>006</v>
          </cell>
          <cell r="D196" t="str">
            <v>OCI</v>
          </cell>
          <cell r="E196" t="str">
            <v>Organo de Control Institucional</v>
          </cell>
        </row>
        <row r="197">
          <cell r="C197" t="str">
            <v>007</v>
          </cell>
          <cell r="D197" t="str">
            <v>OGAJ</v>
          </cell>
          <cell r="E197" t="str">
            <v>O.G. de Asesoria Juridica</v>
          </cell>
        </row>
        <row r="198">
          <cell r="C198" t="str">
            <v>008</v>
          </cell>
          <cell r="D198" t="str">
            <v>OGPP</v>
          </cell>
          <cell r="E198" t="str">
            <v>O.G. de Planeamiento y Presupuesto</v>
          </cell>
        </row>
        <row r="199">
          <cell r="C199" t="str">
            <v>009</v>
          </cell>
          <cell r="D199" t="str">
            <v>OGA</v>
          </cell>
          <cell r="E199" t="str">
            <v>O.G. de Administracion</v>
          </cell>
        </row>
        <row r="200">
          <cell r="C200" t="str">
            <v>010</v>
          </cell>
          <cell r="D200" t="str">
            <v>DGAC</v>
          </cell>
          <cell r="E200" t="str">
            <v>D.G. de Aeronautica Civil</v>
          </cell>
        </row>
        <row r="201">
          <cell r="C201" t="str">
            <v>011</v>
          </cell>
          <cell r="D201" t="str">
            <v>DGTA</v>
          </cell>
          <cell r="E201" t="str">
            <v>D.G. de Transporte Acuatico</v>
          </cell>
        </row>
        <row r="202">
          <cell r="C202" t="str">
            <v>012</v>
          </cell>
          <cell r="D202" t="str">
            <v>DGCF</v>
          </cell>
          <cell r="E202" t="str">
            <v>D.G. de Caminos y Ferrocarriles</v>
          </cell>
        </row>
        <row r="203">
          <cell r="C203" t="str">
            <v>013</v>
          </cell>
          <cell r="D203" t="str">
            <v>FFHH</v>
          </cell>
          <cell r="E203" t="str">
            <v>Ferrocarril Huancayo Huancavelica</v>
          </cell>
        </row>
        <row r="204">
          <cell r="C204" t="str">
            <v>014</v>
          </cell>
          <cell r="D204" t="str">
            <v>DGTT</v>
          </cell>
          <cell r="E204" t="str">
            <v>D.G. de Transporte Terrestre</v>
          </cell>
        </row>
        <row r="205">
          <cell r="C205" t="str">
            <v>015</v>
          </cell>
          <cell r="D205" t="str">
            <v>DGASA</v>
          </cell>
          <cell r="E205" t="str">
            <v>D.G. de Asuntos Socio-Ambientales</v>
          </cell>
        </row>
        <row r="206">
          <cell r="C206" t="str">
            <v>016</v>
          </cell>
          <cell r="D206" t="str">
            <v>DGCT</v>
          </cell>
          <cell r="E206" t="str">
            <v>D.G. de Concesiones en Transportes</v>
          </cell>
        </row>
        <row r="207">
          <cell r="C207" t="str">
            <v>017</v>
          </cell>
          <cell r="D207" t="str">
            <v>CANETA</v>
          </cell>
          <cell r="E207" t="str">
            <v>Comisión de Alto Nivel - CANETA</v>
          </cell>
        </row>
        <row r="208">
          <cell r="C208" t="str">
            <v>018</v>
          </cell>
          <cell r="D208" t="str">
            <v>DGRAIC</v>
          </cell>
          <cell r="E208" t="str">
            <v>D.G. de Reg.y Asuntos Inter.de Comunic.</v>
          </cell>
        </row>
        <row r="209">
          <cell r="C209" t="str">
            <v>019</v>
          </cell>
          <cell r="D209" t="str">
            <v>DGCC</v>
          </cell>
          <cell r="E209" t="str">
            <v>D.G. de Concesiones en Comunic.</v>
          </cell>
        </row>
        <row r="210">
          <cell r="C210" t="str">
            <v>020</v>
          </cell>
          <cell r="D210" t="str">
            <v>DGAT</v>
          </cell>
          <cell r="E210" t="str">
            <v>D.G. de Autorizaciones en Telecom.</v>
          </cell>
        </row>
        <row r="211">
          <cell r="C211" t="str">
            <v>021</v>
          </cell>
          <cell r="D211" t="str">
            <v>DGCSC</v>
          </cell>
          <cell r="E211" t="str">
            <v>D.G. de Control y Superv.de Comunic.</v>
          </cell>
        </row>
        <row r="212">
          <cell r="C212" t="str">
            <v>022</v>
          </cell>
          <cell r="D212" t="str">
            <v>CNSV</v>
          </cell>
          <cell r="E212" t="str">
            <v>Concejo Nacional de Seguridad Vial</v>
          </cell>
        </row>
        <row r="213">
          <cell r="C213" t="str">
            <v>023</v>
          </cell>
          <cell r="D213" t="str">
            <v>CIAA</v>
          </cell>
          <cell r="E213" t="str">
            <v>Comisión de Investig.de Accid.de Aviación (CIAA)</v>
          </cell>
        </row>
        <row r="214">
          <cell r="C214" t="str">
            <v>024</v>
          </cell>
          <cell r="D214" t="str">
            <v>CONCORTV</v>
          </cell>
          <cell r="E214" t="str">
            <v>Consejo Consultivo de Radio y TV (CONCORTV)</v>
          </cell>
        </row>
      </sheetData>
      <sheetData sheetId="11">
        <row r="2">
          <cell r="B2" t="str">
            <v>ano_eje</v>
          </cell>
          <cell r="C2" t="str">
            <v>sec_ejec</v>
          </cell>
          <cell r="D2" t="str">
            <v>pliego</v>
          </cell>
          <cell r="E2" t="str">
            <v>ejecutora</v>
          </cell>
          <cell r="F2" t="str">
            <v>sec_func</v>
          </cell>
          <cell r="G2" t="str">
            <v>funcion</v>
          </cell>
          <cell r="H2" t="str">
            <v>programa</v>
          </cell>
          <cell r="I2" t="str">
            <v>sub_programa</v>
          </cell>
          <cell r="J2" t="str">
            <v>pr_ppto</v>
          </cell>
          <cell r="K2" t="str">
            <v>act_proy</v>
          </cell>
          <cell r="L2" t="str">
            <v>componente</v>
          </cell>
          <cell r="M2" t="str">
            <v>meta</v>
          </cell>
          <cell r="N2" t="str">
            <v>finalidad</v>
          </cell>
          <cell r="O2" t="str">
            <v>departamento</v>
          </cell>
          <cell r="P2" t="str">
            <v>provincia</v>
          </cell>
          <cell r="Q2" t="str">
            <v>distrito</v>
          </cell>
          <cell r="R2" t="str">
            <v>avance1</v>
          </cell>
          <cell r="S2" t="str">
            <v>avance2</v>
          </cell>
          <cell r="T2" t="str">
            <v>unidad_medida_inicial</v>
          </cell>
          <cell r="U2" t="str">
            <v>unidad_medida_inicial_nom</v>
          </cell>
          <cell r="V2" t="str">
            <v>cantidad_inicial</v>
          </cell>
          <cell r="W2" t="str">
            <v>unidad_medida</v>
          </cell>
          <cell r="X2" t="str">
            <v>unidad_medida_nom</v>
          </cell>
          <cell r="Y2" t="str">
            <v>cantidad</v>
          </cell>
          <cell r="Z2" t="str">
            <v>cantidad_tmp</v>
          </cell>
          <cell r="AA2" t="str">
            <v>cantidad_semestral</v>
          </cell>
        </row>
        <row r="3">
          <cell r="A3" t="str">
            <v>0001</v>
          </cell>
          <cell r="B3" t="str">
            <v>2015</v>
          </cell>
          <cell r="C3" t="str">
            <v>001072</v>
          </cell>
          <cell r="D3" t="str">
            <v>036</v>
          </cell>
          <cell r="E3" t="str">
            <v>001</v>
          </cell>
          <cell r="F3" t="str">
            <v>0001</v>
          </cell>
          <cell r="G3" t="str">
            <v>16</v>
          </cell>
          <cell r="H3" t="str">
            <v>038</v>
          </cell>
          <cell r="I3" t="str">
            <v>0078</v>
          </cell>
          <cell r="J3" t="str">
            <v>0047</v>
          </cell>
          <cell r="K3" t="str">
            <v>3000001</v>
          </cell>
          <cell r="L3" t="str">
            <v>5000243</v>
          </cell>
          <cell r="M3" t="str">
            <v>00001</v>
          </cell>
          <cell r="N3" t="str">
            <v>0070002</v>
          </cell>
          <cell r="O3" t="str">
            <v>15</v>
          </cell>
          <cell r="P3" t="str">
            <v>01</v>
          </cell>
          <cell r="Q3" t="str">
            <v>01</v>
          </cell>
          <cell r="R3">
            <v>0</v>
          </cell>
          <cell r="S3">
            <v>0</v>
          </cell>
          <cell r="T3">
            <v>0</v>
          </cell>
          <cell r="U3">
            <v>0</v>
          </cell>
          <cell r="V3">
            <v>20</v>
          </cell>
          <cell r="W3" t="str">
            <v>00036</v>
          </cell>
          <cell r="X3" t="str">
            <v>DOCUMENTO</v>
          </cell>
          <cell r="Y3">
            <v>20</v>
          </cell>
          <cell r="Z3">
            <v>20</v>
          </cell>
          <cell r="AA3">
            <v>0</v>
          </cell>
        </row>
        <row r="4">
          <cell r="A4" t="str">
            <v>0002</v>
          </cell>
          <cell r="B4" t="str">
            <v>2015</v>
          </cell>
          <cell r="C4" t="str">
            <v>001072</v>
          </cell>
          <cell r="D4" t="str">
            <v>036</v>
          </cell>
          <cell r="E4" t="str">
            <v>001</v>
          </cell>
          <cell r="F4" t="str">
            <v>0002</v>
          </cell>
          <cell r="G4" t="str">
            <v>16</v>
          </cell>
          <cell r="H4" t="str">
            <v>038</v>
          </cell>
          <cell r="I4" t="str">
            <v>0078</v>
          </cell>
          <cell r="J4" t="str">
            <v>0047</v>
          </cell>
          <cell r="K4" t="str">
            <v>3000001</v>
          </cell>
          <cell r="L4" t="str">
            <v>5000254</v>
          </cell>
          <cell r="M4" t="str">
            <v>00001</v>
          </cell>
          <cell r="N4" t="str">
            <v>0070001</v>
          </cell>
          <cell r="O4" t="str">
            <v>15</v>
          </cell>
          <cell r="P4" t="str">
            <v>01</v>
          </cell>
          <cell r="Q4" t="str">
            <v>01</v>
          </cell>
          <cell r="R4">
            <v>0</v>
          </cell>
          <cell r="S4">
            <v>0</v>
          </cell>
          <cell r="T4">
            <v>0</v>
          </cell>
          <cell r="U4">
            <v>0</v>
          </cell>
          <cell r="V4">
            <v>35</v>
          </cell>
          <cell r="W4" t="str">
            <v>00304</v>
          </cell>
          <cell r="X4" t="str">
            <v>FISCALIZACION REALIZADA</v>
          </cell>
          <cell r="Y4">
            <v>35</v>
          </cell>
          <cell r="Z4">
            <v>35</v>
          </cell>
          <cell r="AA4">
            <v>0</v>
          </cell>
        </row>
        <row r="5">
          <cell r="A5" t="str">
            <v>0003</v>
          </cell>
          <cell r="B5" t="str">
            <v>2015</v>
          </cell>
          <cell r="C5" t="str">
            <v>001072</v>
          </cell>
          <cell r="D5" t="str">
            <v>036</v>
          </cell>
          <cell r="E5" t="str">
            <v>001</v>
          </cell>
          <cell r="F5" t="str">
            <v>0003</v>
          </cell>
          <cell r="G5" t="str">
            <v>16</v>
          </cell>
          <cell r="H5" t="str">
            <v>038</v>
          </cell>
          <cell r="I5" t="str">
            <v>0078</v>
          </cell>
          <cell r="J5" t="str">
            <v>0047</v>
          </cell>
          <cell r="K5" t="str">
            <v>3000494</v>
          </cell>
          <cell r="L5" t="str">
            <v>5000298</v>
          </cell>
          <cell r="M5" t="str">
            <v>00001</v>
          </cell>
          <cell r="N5" t="str">
            <v>0070003</v>
          </cell>
          <cell r="O5" t="str">
            <v>15</v>
          </cell>
          <cell r="P5" t="str">
            <v>01</v>
          </cell>
          <cell r="Q5" t="str">
            <v>01</v>
          </cell>
          <cell r="R5">
            <v>0</v>
          </cell>
          <cell r="S5">
            <v>0</v>
          </cell>
          <cell r="T5">
            <v>0</v>
          </cell>
          <cell r="U5">
            <v>0</v>
          </cell>
          <cell r="V5">
            <v>400</v>
          </cell>
          <cell r="W5" t="str">
            <v>00554</v>
          </cell>
          <cell r="X5" t="str">
            <v>OPERADOR</v>
          </cell>
          <cell r="Y5">
            <v>400</v>
          </cell>
          <cell r="Z5">
            <v>400</v>
          </cell>
          <cell r="AA5">
            <v>0</v>
          </cell>
        </row>
        <row r="6">
          <cell r="A6" t="str">
            <v>0004</v>
          </cell>
          <cell r="B6" t="str">
            <v>2015</v>
          </cell>
          <cell r="C6" t="str">
            <v>001072</v>
          </cell>
          <cell r="D6" t="str">
            <v>036</v>
          </cell>
          <cell r="E6" t="str">
            <v>001</v>
          </cell>
          <cell r="F6" t="str">
            <v>0004</v>
          </cell>
          <cell r="G6" t="str">
            <v>16</v>
          </cell>
          <cell r="H6" t="str">
            <v>038</v>
          </cell>
          <cell r="I6" t="str">
            <v>0078</v>
          </cell>
          <cell r="J6" t="str">
            <v>0047</v>
          </cell>
          <cell r="K6" t="str">
            <v>3000495</v>
          </cell>
          <cell r="L6" t="str">
            <v>5004094</v>
          </cell>
          <cell r="M6" t="str">
            <v>00001</v>
          </cell>
          <cell r="N6" t="str">
            <v>0106490</v>
          </cell>
          <cell r="O6" t="str">
            <v>15</v>
          </cell>
          <cell r="P6" t="str">
            <v>01</v>
          </cell>
          <cell r="Q6" t="str">
            <v>01</v>
          </cell>
          <cell r="R6">
            <v>0</v>
          </cell>
          <cell r="S6">
            <v>0</v>
          </cell>
          <cell r="T6">
            <v>0</v>
          </cell>
          <cell r="U6">
            <v>0</v>
          </cell>
          <cell r="V6">
            <v>8</v>
          </cell>
          <cell r="W6" t="str">
            <v>00117</v>
          </cell>
          <cell r="X6" t="str">
            <v>EVENTOS</v>
          </cell>
          <cell r="Y6">
            <v>8</v>
          </cell>
          <cell r="Z6">
            <v>8</v>
          </cell>
          <cell r="AA6">
            <v>0</v>
          </cell>
        </row>
        <row r="7">
          <cell r="A7" t="str">
            <v>0005</v>
          </cell>
          <cell r="B7" t="str">
            <v>2015</v>
          </cell>
          <cell r="C7" t="str">
            <v>001072</v>
          </cell>
          <cell r="D7" t="str">
            <v>036</v>
          </cell>
          <cell r="E7" t="str">
            <v>001</v>
          </cell>
          <cell r="F7" t="str">
            <v>0005</v>
          </cell>
          <cell r="G7" t="str">
            <v>16</v>
          </cell>
          <cell r="H7" t="str">
            <v>038</v>
          </cell>
          <cell r="I7" t="str">
            <v>0078</v>
          </cell>
          <cell r="J7" t="str">
            <v>0047</v>
          </cell>
          <cell r="K7" t="str">
            <v>3000495</v>
          </cell>
          <cell r="L7" t="str">
            <v>5004095</v>
          </cell>
          <cell r="M7" t="str">
            <v>00001</v>
          </cell>
          <cell r="N7" t="str">
            <v>0106491</v>
          </cell>
          <cell r="O7" t="str">
            <v>15</v>
          </cell>
          <cell r="P7" t="str">
            <v>01</v>
          </cell>
          <cell r="Q7" t="str">
            <v>01</v>
          </cell>
          <cell r="R7">
            <v>0</v>
          </cell>
          <cell r="S7">
            <v>0</v>
          </cell>
          <cell r="T7">
            <v>0</v>
          </cell>
          <cell r="U7">
            <v>0</v>
          </cell>
          <cell r="V7">
            <v>3</v>
          </cell>
          <cell r="W7" t="str">
            <v>00060</v>
          </cell>
          <cell r="X7" t="str">
            <v>INFORME</v>
          </cell>
          <cell r="Y7">
            <v>3</v>
          </cell>
          <cell r="Z7">
            <v>3</v>
          </cell>
          <cell r="AA7">
            <v>0</v>
          </cell>
        </row>
        <row r="8">
          <cell r="A8" t="str">
            <v>0006</v>
          </cell>
          <cell r="B8" t="str">
            <v>2015</v>
          </cell>
          <cell r="C8" t="str">
            <v>001072</v>
          </cell>
          <cell r="D8" t="str">
            <v>036</v>
          </cell>
          <cell r="E8" t="str">
            <v>001</v>
          </cell>
          <cell r="F8" t="str">
            <v>0006</v>
          </cell>
          <cell r="G8" t="str">
            <v>16</v>
          </cell>
          <cell r="H8" t="str">
            <v>038</v>
          </cell>
          <cell r="I8" t="str">
            <v>0078</v>
          </cell>
          <cell r="J8" t="str">
            <v>0047</v>
          </cell>
          <cell r="K8" t="str">
            <v>3000496</v>
          </cell>
          <cell r="L8" t="str">
            <v>5000271</v>
          </cell>
          <cell r="M8" t="str">
            <v>00001</v>
          </cell>
          <cell r="N8" t="str">
            <v>0070013</v>
          </cell>
          <cell r="O8" t="str">
            <v>15</v>
          </cell>
          <cell r="P8" t="str">
            <v>01</v>
          </cell>
          <cell r="Q8" t="str">
            <v>01</v>
          </cell>
          <cell r="R8">
            <v>0</v>
          </cell>
          <cell r="S8">
            <v>0</v>
          </cell>
          <cell r="T8">
            <v>0</v>
          </cell>
          <cell r="U8">
            <v>0</v>
          </cell>
          <cell r="V8">
            <v>63</v>
          </cell>
          <cell r="W8" t="str">
            <v>00060</v>
          </cell>
          <cell r="X8" t="str">
            <v>INFORME</v>
          </cell>
          <cell r="Y8">
            <v>63</v>
          </cell>
          <cell r="Z8">
            <v>63</v>
          </cell>
          <cell r="AA8">
            <v>0</v>
          </cell>
        </row>
        <row r="9">
          <cell r="A9" t="str">
            <v>0007</v>
          </cell>
          <cell r="B9" t="str">
            <v>2015</v>
          </cell>
          <cell r="C9" t="str">
            <v>001072</v>
          </cell>
          <cell r="D9" t="str">
            <v>036</v>
          </cell>
          <cell r="E9" t="str">
            <v>001</v>
          </cell>
          <cell r="F9" t="str">
            <v>0007</v>
          </cell>
          <cell r="G9" t="str">
            <v>16</v>
          </cell>
          <cell r="H9" t="str">
            <v>038</v>
          </cell>
          <cell r="I9" t="str">
            <v>0078</v>
          </cell>
          <cell r="J9" t="str">
            <v>0047</v>
          </cell>
          <cell r="K9" t="str">
            <v>3000496</v>
          </cell>
          <cell r="L9" t="str">
            <v>5000275</v>
          </cell>
          <cell r="M9" t="str">
            <v>00001</v>
          </cell>
          <cell r="N9" t="str">
            <v>0070014</v>
          </cell>
          <cell r="O9" t="str">
            <v>15</v>
          </cell>
          <cell r="P9" t="str">
            <v>01</v>
          </cell>
          <cell r="Q9" t="str">
            <v>01</v>
          </cell>
          <cell r="R9">
            <v>0</v>
          </cell>
          <cell r="S9">
            <v>0</v>
          </cell>
          <cell r="T9">
            <v>0</v>
          </cell>
          <cell r="U9">
            <v>0</v>
          </cell>
          <cell r="V9">
            <v>63</v>
          </cell>
          <cell r="W9" t="str">
            <v>00060</v>
          </cell>
          <cell r="X9" t="str">
            <v>INFORME</v>
          </cell>
          <cell r="Y9">
            <v>63</v>
          </cell>
          <cell r="Z9">
            <v>63</v>
          </cell>
          <cell r="AA9">
            <v>0</v>
          </cell>
        </row>
        <row r="10">
          <cell r="A10" t="str">
            <v>0008</v>
          </cell>
          <cell r="B10" t="str">
            <v>2015</v>
          </cell>
          <cell r="C10" t="str">
            <v>001072</v>
          </cell>
          <cell r="D10" t="str">
            <v>036</v>
          </cell>
          <cell r="E10" t="str">
            <v>001</v>
          </cell>
          <cell r="F10" t="str">
            <v>0008</v>
          </cell>
          <cell r="G10" t="str">
            <v>16</v>
          </cell>
          <cell r="H10" t="str">
            <v>038</v>
          </cell>
          <cell r="I10" t="str">
            <v>0078</v>
          </cell>
          <cell r="J10" t="str">
            <v>0047</v>
          </cell>
          <cell r="K10" t="str">
            <v>3000496</v>
          </cell>
          <cell r="L10" t="str">
            <v>5000334</v>
          </cell>
          <cell r="M10" t="str">
            <v>00001</v>
          </cell>
          <cell r="N10" t="str">
            <v>0070015</v>
          </cell>
          <cell r="O10" t="str">
            <v>15</v>
          </cell>
          <cell r="P10" t="str">
            <v>01</v>
          </cell>
          <cell r="Q10" t="str">
            <v>01</v>
          </cell>
          <cell r="R10">
            <v>0</v>
          </cell>
          <cell r="S10">
            <v>0</v>
          </cell>
          <cell r="T10">
            <v>0</v>
          </cell>
          <cell r="U10">
            <v>0</v>
          </cell>
          <cell r="V10">
            <v>2368</v>
          </cell>
          <cell r="W10" t="str">
            <v>00008</v>
          </cell>
          <cell r="X10" t="str">
            <v>AUTORIZACION</v>
          </cell>
          <cell r="Y10">
            <v>2368</v>
          </cell>
          <cell r="Z10">
            <v>2368</v>
          </cell>
          <cell r="AA10">
            <v>0</v>
          </cell>
        </row>
        <row r="11">
          <cell r="A11" t="str">
            <v>0009</v>
          </cell>
          <cell r="B11" t="str">
            <v>2015</v>
          </cell>
          <cell r="C11" t="str">
            <v>001072</v>
          </cell>
          <cell r="D11" t="str">
            <v>036</v>
          </cell>
          <cell r="E11" t="str">
            <v>001</v>
          </cell>
          <cell r="F11" t="str">
            <v>0009</v>
          </cell>
          <cell r="G11" t="str">
            <v>15</v>
          </cell>
          <cell r="H11" t="str">
            <v>033</v>
          </cell>
          <cell r="I11" t="str">
            <v>0064</v>
          </cell>
          <cell r="J11" t="str">
            <v>0061</v>
          </cell>
          <cell r="K11" t="str">
            <v>3000001</v>
          </cell>
          <cell r="L11" t="str">
            <v>5000276</v>
          </cell>
          <cell r="M11" t="str">
            <v>00001</v>
          </cell>
          <cell r="N11" t="str">
            <v>0047173</v>
          </cell>
          <cell r="O11" t="str">
            <v>15</v>
          </cell>
          <cell r="P11" t="str">
            <v>01</v>
          </cell>
          <cell r="Q11" t="str">
            <v>01</v>
          </cell>
          <cell r="R11">
            <v>0</v>
          </cell>
          <cell r="S11">
            <v>0</v>
          </cell>
          <cell r="T11">
            <v>0</v>
          </cell>
          <cell r="U11">
            <v>0</v>
          </cell>
          <cell r="V11">
            <v>1</v>
          </cell>
          <cell r="W11" t="str">
            <v>00060</v>
          </cell>
          <cell r="X11" t="str">
            <v>INFORME</v>
          </cell>
          <cell r="Y11">
            <v>1</v>
          </cell>
          <cell r="Z11">
            <v>1</v>
          </cell>
          <cell r="AA11">
            <v>0</v>
          </cell>
        </row>
        <row r="12">
          <cell r="A12" t="str">
            <v>0010</v>
          </cell>
          <cell r="B12" t="str">
            <v>2015</v>
          </cell>
          <cell r="C12" t="str">
            <v>001072</v>
          </cell>
          <cell r="D12" t="str">
            <v>036</v>
          </cell>
          <cell r="E12" t="str">
            <v>001</v>
          </cell>
          <cell r="F12" t="str">
            <v>0010</v>
          </cell>
          <cell r="G12" t="str">
            <v>15</v>
          </cell>
          <cell r="H12" t="str">
            <v>033</v>
          </cell>
          <cell r="I12" t="str">
            <v>0064</v>
          </cell>
          <cell r="J12" t="str">
            <v>0061</v>
          </cell>
          <cell r="K12" t="str">
            <v>3000001</v>
          </cell>
          <cell r="L12" t="str">
            <v>5001495</v>
          </cell>
          <cell r="M12" t="str">
            <v>00001</v>
          </cell>
          <cell r="N12" t="str">
            <v>0070075</v>
          </cell>
          <cell r="O12" t="str">
            <v>15</v>
          </cell>
          <cell r="P12" t="str">
            <v>01</v>
          </cell>
          <cell r="Q12" t="str">
            <v>01</v>
          </cell>
          <cell r="R12">
            <v>0</v>
          </cell>
          <cell r="S12">
            <v>0</v>
          </cell>
          <cell r="T12">
            <v>0</v>
          </cell>
          <cell r="U12">
            <v>0</v>
          </cell>
          <cell r="V12">
            <v>4</v>
          </cell>
          <cell r="W12" t="str">
            <v>00080</v>
          </cell>
          <cell r="X12" t="str">
            <v>NORMA</v>
          </cell>
          <cell r="Y12">
            <v>4</v>
          </cell>
          <cell r="Z12">
            <v>4</v>
          </cell>
          <cell r="AA12">
            <v>0</v>
          </cell>
        </row>
        <row r="13">
          <cell r="A13" t="str">
            <v>0011</v>
          </cell>
          <cell r="B13" t="str">
            <v>2015</v>
          </cell>
          <cell r="C13" t="str">
            <v>001072</v>
          </cell>
          <cell r="D13" t="str">
            <v>036</v>
          </cell>
          <cell r="E13" t="str">
            <v>001</v>
          </cell>
          <cell r="F13" t="str">
            <v>0011</v>
          </cell>
          <cell r="G13" t="str">
            <v>15</v>
          </cell>
          <cell r="H13" t="str">
            <v>033</v>
          </cell>
          <cell r="I13" t="str">
            <v>0069</v>
          </cell>
          <cell r="J13" t="str">
            <v>0061</v>
          </cell>
          <cell r="K13" t="str">
            <v>3000001</v>
          </cell>
          <cell r="L13" t="str">
            <v>5003247</v>
          </cell>
          <cell r="M13" t="str">
            <v>00001</v>
          </cell>
          <cell r="N13" t="str">
            <v>0077457</v>
          </cell>
          <cell r="O13" t="str">
            <v>15</v>
          </cell>
          <cell r="P13" t="str">
            <v>01</v>
          </cell>
          <cell r="Q13" t="str">
            <v>01</v>
          </cell>
          <cell r="R13">
            <v>0</v>
          </cell>
          <cell r="S13">
            <v>0</v>
          </cell>
          <cell r="T13">
            <v>0</v>
          </cell>
          <cell r="U13">
            <v>0</v>
          </cell>
          <cell r="V13">
            <v>13</v>
          </cell>
          <cell r="W13" t="str">
            <v>00080</v>
          </cell>
          <cell r="X13" t="str">
            <v>NORMA</v>
          </cell>
          <cell r="Y13">
            <v>13</v>
          </cell>
          <cell r="Z13">
            <v>13</v>
          </cell>
          <cell r="AA13">
            <v>0</v>
          </cell>
        </row>
        <row r="14">
          <cell r="A14" t="str">
            <v>0012</v>
          </cell>
          <cell r="B14" t="str">
            <v>2015</v>
          </cell>
          <cell r="C14" t="str">
            <v>001072</v>
          </cell>
          <cell r="D14" t="str">
            <v>036</v>
          </cell>
          <cell r="E14" t="str">
            <v>001</v>
          </cell>
          <cell r="F14" t="str">
            <v>0012</v>
          </cell>
          <cell r="G14" t="str">
            <v>15</v>
          </cell>
          <cell r="H14" t="str">
            <v>033</v>
          </cell>
          <cell r="I14" t="str">
            <v>0064</v>
          </cell>
          <cell r="J14" t="str">
            <v>0061</v>
          </cell>
          <cell r="K14" t="str">
            <v>3000001</v>
          </cell>
          <cell r="L14" t="str">
            <v>5003255</v>
          </cell>
          <cell r="M14" t="str">
            <v>00001</v>
          </cell>
          <cell r="N14" t="str">
            <v>0077465</v>
          </cell>
          <cell r="O14" t="str">
            <v>15</v>
          </cell>
          <cell r="P14" t="str">
            <v>01</v>
          </cell>
          <cell r="Q14" t="str">
            <v>01</v>
          </cell>
          <cell r="R14">
            <v>0</v>
          </cell>
          <cell r="S14">
            <v>0</v>
          </cell>
          <cell r="T14">
            <v>0</v>
          </cell>
          <cell r="U14">
            <v>0</v>
          </cell>
          <cell r="V14">
            <v>10</v>
          </cell>
          <cell r="W14" t="str">
            <v>00547</v>
          </cell>
          <cell r="X14" t="str">
            <v>MAQUINARIA</v>
          </cell>
          <cell r="Y14">
            <v>10</v>
          </cell>
          <cell r="Z14">
            <v>10</v>
          </cell>
          <cell r="AA14">
            <v>0</v>
          </cell>
        </row>
        <row r="15">
          <cell r="A15" t="str">
            <v>0013</v>
          </cell>
          <cell r="B15" t="str">
            <v>2015</v>
          </cell>
          <cell r="C15" t="str">
            <v>001072</v>
          </cell>
          <cell r="D15" t="str">
            <v>036</v>
          </cell>
          <cell r="E15" t="str">
            <v>001</v>
          </cell>
          <cell r="F15" t="str">
            <v>0013</v>
          </cell>
          <cell r="G15" t="str">
            <v>15</v>
          </cell>
          <cell r="H15" t="str">
            <v>033</v>
          </cell>
          <cell r="I15" t="str">
            <v>0064</v>
          </cell>
          <cell r="J15" t="str">
            <v>0061</v>
          </cell>
          <cell r="K15" t="str">
            <v>3000131</v>
          </cell>
          <cell r="L15" t="str">
            <v>5001441</v>
          </cell>
          <cell r="M15" t="str">
            <v>00001</v>
          </cell>
          <cell r="N15" t="str">
            <v>0070081</v>
          </cell>
          <cell r="O15" t="str">
            <v>15</v>
          </cell>
          <cell r="P15" t="str">
            <v>01</v>
          </cell>
          <cell r="Q15" t="str">
            <v>01</v>
          </cell>
          <cell r="R15">
            <v>0</v>
          </cell>
          <cell r="S15">
            <v>0</v>
          </cell>
          <cell r="T15">
            <v>0</v>
          </cell>
          <cell r="U15">
            <v>0</v>
          </cell>
          <cell r="V15">
            <v>1</v>
          </cell>
          <cell r="W15" t="str">
            <v>00046</v>
          </cell>
          <cell r="X15" t="str">
            <v>ESTUDIO</v>
          </cell>
          <cell r="Y15">
            <v>1</v>
          </cell>
          <cell r="Z15">
            <v>1</v>
          </cell>
          <cell r="AA15">
            <v>0</v>
          </cell>
        </row>
        <row r="16">
          <cell r="A16" t="str">
            <v>0014</v>
          </cell>
          <cell r="B16" t="str">
            <v>2015</v>
          </cell>
          <cell r="C16" t="str">
            <v>001072</v>
          </cell>
          <cell r="D16" t="str">
            <v>036</v>
          </cell>
          <cell r="E16" t="str">
            <v>001</v>
          </cell>
          <cell r="F16" t="str">
            <v>0014</v>
          </cell>
          <cell r="G16" t="str">
            <v>15</v>
          </cell>
          <cell r="H16" t="str">
            <v>033</v>
          </cell>
          <cell r="I16" t="str">
            <v>0064</v>
          </cell>
          <cell r="J16" t="str">
            <v>0061</v>
          </cell>
          <cell r="K16" t="str">
            <v>3000131</v>
          </cell>
          <cell r="L16" t="str">
            <v>5001443</v>
          </cell>
          <cell r="M16" t="str">
            <v>00001</v>
          </cell>
          <cell r="N16" t="str">
            <v>0070082</v>
          </cell>
          <cell r="O16" t="str">
            <v>15</v>
          </cell>
          <cell r="P16" t="str">
            <v>01</v>
          </cell>
          <cell r="Q16" t="str">
            <v>01</v>
          </cell>
          <cell r="R16">
            <v>0</v>
          </cell>
          <cell r="S16">
            <v>0</v>
          </cell>
          <cell r="T16">
            <v>0</v>
          </cell>
          <cell r="U16">
            <v>0</v>
          </cell>
          <cell r="V16">
            <v>70</v>
          </cell>
          <cell r="W16" t="str">
            <v>00063</v>
          </cell>
          <cell r="X16" t="str">
            <v>INSPECCION</v>
          </cell>
          <cell r="Y16">
            <v>70</v>
          </cell>
          <cell r="Z16">
            <v>70</v>
          </cell>
          <cell r="AA16">
            <v>0</v>
          </cell>
        </row>
        <row r="17">
          <cell r="A17" t="str">
            <v>0015</v>
          </cell>
          <cell r="B17" t="str">
            <v>2015</v>
          </cell>
          <cell r="C17" t="str">
            <v>001072</v>
          </cell>
          <cell r="D17" t="str">
            <v>036</v>
          </cell>
          <cell r="E17" t="str">
            <v>001</v>
          </cell>
          <cell r="F17" t="str">
            <v>0015</v>
          </cell>
          <cell r="G17" t="str">
            <v>15</v>
          </cell>
          <cell r="H17" t="str">
            <v>033</v>
          </cell>
          <cell r="I17" t="str">
            <v>0064</v>
          </cell>
          <cell r="J17" t="str">
            <v>0061</v>
          </cell>
          <cell r="K17" t="str">
            <v>3000131</v>
          </cell>
          <cell r="L17" t="str">
            <v>5001444</v>
          </cell>
          <cell r="M17" t="str">
            <v>00001</v>
          </cell>
          <cell r="N17" t="str">
            <v>0070083</v>
          </cell>
          <cell r="O17" t="str">
            <v>15</v>
          </cell>
          <cell r="P17" t="str">
            <v>01</v>
          </cell>
          <cell r="Q17" t="str">
            <v>01</v>
          </cell>
          <cell r="R17">
            <v>0</v>
          </cell>
          <cell r="S17">
            <v>0</v>
          </cell>
          <cell r="T17">
            <v>0</v>
          </cell>
          <cell r="U17">
            <v>0</v>
          </cell>
          <cell r="V17">
            <v>15</v>
          </cell>
          <cell r="W17" t="str">
            <v>00046</v>
          </cell>
          <cell r="X17" t="str">
            <v>ESTUDIO</v>
          </cell>
          <cell r="Y17">
            <v>15</v>
          </cell>
          <cell r="Z17">
            <v>15</v>
          </cell>
          <cell r="AA17">
            <v>0</v>
          </cell>
        </row>
        <row r="18">
          <cell r="A18" t="str">
            <v>0016</v>
          </cell>
          <cell r="B18" t="str">
            <v>2015</v>
          </cell>
          <cell r="C18" t="str">
            <v>001072</v>
          </cell>
          <cell r="D18" t="str">
            <v>036</v>
          </cell>
          <cell r="E18" t="str">
            <v>001</v>
          </cell>
          <cell r="F18" t="str">
            <v>0016</v>
          </cell>
          <cell r="G18" t="str">
            <v>15</v>
          </cell>
          <cell r="H18" t="str">
            <v>033</v>
          </cell>
          <cell r="I18" t="str">
            <v>0065</v>
          </cell>
          <cell r="J18" t="str">
            <v>0061</v>
          </cell>
          <cell r="K18" t="str">
            <v>3000132</v>
          </cell>
          <cell r="L18" t="str">
            <v>5001442</v>
          </cell>
          <cell r="M18" t="str">
            <v>00001</v>
          </cell>
          <cell r="N18" t="str">
            <v>0070086</v>
          </cell>
          <cell r="O18" t="str">
            <v>15</v>
          </cell>
          <cell r="P18" t="str">
            <v>01</v>
          </cell>
          <cell r="Q18" t="str">
            <v>01</v>
          </cell>
          <cell r="R18">
            <v>0</v>
          </cell>
          <cell r="S18">
            <v>0</v>
          </cell>
          <cell r="T18">
            <v>0</v>
          </cell>
          <cell r="U18">
            <v>0</v>
          </cell>
          <cell r="V18">
            <v>26900</v>
          </cell>
          <cell r="W18" t="str">
            <v>00067</v>
          </cell>
          <cell r="X18" t="str">
            <v>KILOMETRO</v>
          </cell>
          <cell r="Y18">
            <v>26900</v>
          </cell>
          <cell r="Z18">
            <v>26900</v>
          </cell>
          <cell r="AA18">
            <v>0</v>
          </cell>
        </row>
        <row r="19">
          <cell r="A19" t="str">
            <v>0017</v>
          </cell>
          <cell r="B19" t="str">
            <v>2015</v>
          </cell>
          <cell r="C19" t="str">
            <v>001072</v>
          </cell>
          <cell r="D19" t="str">
            <v>036</v>
          </cell>
          <cell r="E19" t="str">
            <v>001</v>
          </cell>
          <cell r="F19" t="str">
            <v>0017</v>
          </cell>
          <cell r="G19" t="str">
            <v>15</v>
          </cell>
          <cell r="H19" t="str">
            <v>033</v>
          </cell>
          <cell r="I19" t="str">
            <v>0069</v>
          </cell>
          <cell r="J19" t="str">
            <v>0061</v>
          </cell>
          <cell r="K19" t="str">
            <v>3000143</v>
          </cell>
          <cell r="L19" t="str">
            <v>5001487</v>
          </cell>
          <cell r="M19" t="str">
            <v>00001</v>
          </cell>
          <cell r="N19" t="str">
            <v>0044175</v>
          </cell>
          <cell r="O19" t="str">
            <v>15</v>
          </cell>
          <cell r="P19" t="str">
            <v>01</v>
          </cell>
          <cell r="Q19" t="str">
            <v>01</v>
          </cell>
          <cell r="R19">
            <v>0</v>
          </cell>
          <cell r="S19">
            <v>0</v>
          </cell>
          <cell r="T19">
            <v>0</v>
          </cell>
          <cell r="U19">
            <v>0</v>
          </cell>
          <cell r="V19">
            <v>15000</v>
          </cell>
          <cell r="W19" t="str">
            <v>00372</v>
          </cell>
          <cell r="X19" t="str">
            <v>CONDUCTOR CAPACITADO</v>
          </cell>
          <cell r="Y19">
            <v>15000</v>
          </cell>
          <cell r="Z19">
            <v>15000</v>
          </cell>
          <cell r="AA19">
            <v>0</v>
          </cell>
        </row>
        <row r="20">
          <cell r="A20" t="str">
            <v>0018</v>
          </cell>
          <cell r="B20" t="str">
            <v>2015</v>
          </cell>
          <cell r="C20" t="str">
            <v>001072</v>
          </cell>
          <cell r="D20" t="str">
            <v>036</v>
          </cell>
          <cell r="E20" t="str">
            <v>001</v>
          </cell>
          <cell r="F20" t="str">
            <v>0018</v>
          </cell>
          <cell r="G20" t="str">
            <v>15</v>
          </cell>
          <cell r="H20" t="str">
            <v>033</v>
          </cell>
          <cell r="I20" t="str">
            <v>0069</v>
          </cell>
          <cell r="J20" t="str">
            <v>0061</v>
          </cell>
          <cell r="K20" t="str">
            <v>3000143</v>
          </cell>
          <cell r="L20" t="str">
            <v>5001488</v>
          </cell>
          <cell r="M20" t="str">
            <v>00001</v>
          </cell>
          <cell r="N20" t="str">
            <v>0040424</v>
          </cell>
          <cell r="O20" t="str">
            <v>15</v>
          </cell>
          <cell r="P20" t="str">
            <v>01</v>
          </cell>
          <cell r="Q20" t="str">
            <v>01</v>
          </cell>
          <cell r="R20">
            <v>0</v>
          </cell>
          <cell r="S20">
            <v>0</v>
          </cell>
          <cell r="T20">
            <v>0</v>
          </cell>
          <cell r="U20">
            <v>0</v>
          </cell>
          <cell r="V20">
            <v>2</v>
          </cell>
          <cell r="W20" t="str">
            <v>00014</v>
          </cell>
          <cell r="X20" t="str">
            <v>CAMPAÑA</v>
          </cell>
          <cell r="Y20">
            <v>2</v>
          </cell>
          <cell r="Z20">
            <v>2</v>
          </cell>
          <cell r="AA20">
            <v>0</v>
          </cell>
        </row>
        <row r="21">
          <cell r="A21" t="str">
            <v>0019</v>
          </cell>
          <cell r="B21" t="str">
            <v>2015</v>
          </cell>
          <cell r="C21" t="str">
            <v>001072</v>
          </cell>
          <cell r="D21" t="str">
            <v>036</v>
          </cell>
          <cell r="E21" t="str">
            <v>001</v>
          </cell>
          <cell r="F21" t="str">
            <v>0019</v>
          </cell>
          <cell r="G21" t="str">
            <v>15</v>
          </cell>
          <cell r="H21" t="str">
            <v>033</v>
          </cell>
          <cell r="I21" t="str">
            <v>0069</v>
          </cell>
          <cell r="J21" t="str">
            <v>0061</v>
          </cell>
          <cell r="K21" t="str">
            <v>3000143</v>
          </cell>
          <cell r="L21" t="str">
            <v>5001489</v>
          </cell>
          <cell r="M21" t="str">
            <v>00001</v>
          </cell>
          <cell r="N21" t="str">
            <v>0070117</v>
          </cell>
          <cell r="O21" t="str">
            <v>15</v>
          </cell>
          <cell r="P21" t="str">
            <v>01</v>
          </cell>
          <cell r="Q21" t="str">
            <v>01</v>
          </cell>
          <cell r="R21">
            <v>0</v>
          </cell>
          <cell r="S21">
            <v>0</v>
          </cell>
          <cell r="T21">
            <v>0</v>
          </cell>
          <cell r="U21">
            <v>0</v>
          </cell>
          <cell r="V21">
            <v>5500</v>
          </cell>
          <cell r="W21" t="str">
            <v>00088</v>
          </cell>
          <cell r="X21" t="str">
            <v>PERSONA CAPACITADA</v>
          </cell>
          <cell r="Y21">
            <v>5500</v>
          </cell>
          <cell r="Z21">
            <v>5500</v>
          </cell>
          <cell r="AA21">
            <v>0</v>
          </cell>
        </row>
        <row r="22">
          <cell r="A22" t="str">
            <v>0020</v>
          </cell>
          <cell r="B22" t="str">
            <v>2015</v>
          </cell>
          <cell r="C22" t="str">
            <v>001072</v>
          </cell>
          <cell r="D22" t="str">
            <v>036</v>
          </cell>
          <cell r="E22" t="str">
            <v>001</v>
          </cell>
          <cell r="F22" t="str">
            <v>0020</v>
          </cell>
          <cell r="G22" t="str">
            <v>15</v>
          </cell>
          <cell r="H22" t="str">
            <v>033</v>
          </cell>
          <cell r="I22" t="str">
            <v>0069</v>
          </cell>
          <cell r="J22" t="str">
            <v>0061</v>
          </cell>
          <cell r="K22" t="str">
            <v>3000143</v>
          </cell>
          <cell r="L22" t="str">
            <v>5001490</v>
          </cell>
          <cell r="M22" t="str">
            <v>00001</v>
          </cell>
          <cell r="N22" t="str">
            <v>0078428</v>
          </cell>
          <cell r="O22" t="str">
            <v>15</v>
          </cell>
          <cell r="P22" t="str">
            <v>01</v>
          </cell>
          <cell r="Q22" t="str">
            <v>01</v>
          </cell>
          <cell r="R22">
            <v>0</v>
          </cell>
          <cell r="S22">
            <v>0</v>
          </cell>
          <cell r="T22">
            <v>0</v>
          </cell>
          <cell r="U22">
            <v>0</v>
          </cell>
          <cell r="V22">
            <v>150</v>
          </cell>
          <cell r="W22" t="str">
            <v>00088</v>
          </cell>
          <cell r="X22" t="str">
            <v>PERSONA CAPACITADA</v>
          </cell>
          <cell r="Y22">
            <v>150</v>
          </cell>
          <cell r="Z22">
            <v>150</v>
          </cell>
          <cell r="AA22">
            <v>0</v>
          </cell>
        </row>
        <row r="23">
          <cell r="A23" t="str">
            <v>0021</v>
          </cell>
          <cell r="B23" t="str">
            <v>2015</v>
          </cell>
          <cell r="C23" t="str">
            <v>001072</v>
          </cell>
          <cell r="D23" t="str">
            <v>036</v>
          </cell>
          <cell r="E23" t="str">
            <v>001</v>
          </cell>
          <cell r="F23" t="str">
            <v>0021</v>
          </cell>
          <cell r="G23" t="str">
            <v>15</v>
          </cell>
          <cell r="H23" t="str">
            <v>033</v>
          </cell>
          <cell r="I23" t="str">
            <v>0069</v>
          </cell>
          <cell r="J23" t="str">
            <v>0061</v>
          </cell>
          <cell r="K23" t="str">
            <v>3000476</v>
          </cell>
          <cell r="L23" t="str">
            <v>5003403</v>
          </cell>
          <cell r="M23" t="str">
            <v>00001</v>
          </cell>
          <cell r="N23" t="str">
            <v>0078401</v>
          </cell>
          <cell r="O23" t="str">
            <v>15</v>
          </cell>
          <cell r="P23" t="str">
            <v>01</v>
          </cell>
          <cell r="Q23" t="str">
            <v>01</v>
          </cell>
          <cell r="R23">
            <v>0</v>
          </cell>
          <cell r="S23">
            <v>0</v>
          </cell>
          <cell r="T23">
            <v>0</v>
          </cell>
          <cell r="U23">
            <v>0</v>
          </cell>
          <cell r="V23">
            <v>1874</v>
          </cell>
          <cell r="W23" t="str">
            <v>00421</v>
          </cell>
          <cell r="X23" t="str">
            <v>VEHICULOS</v>
          </cell>
          <cell r="Y23">
            <v>1874</v>
          </cell>
          <cell r="Z23">
            <v>1874</v>
          </cell>
          <cell r="AA23">
            <v>0</v>
          </cell>
        </row>
        <row r="24">
          <cell r="A24" t="str">
            <v>0022</v>
          </cell>
          <cell r="B24" t="str">
            <v>2015</v>
          </cell>
          <cell r="C24" t="str">
            <v>001072</v>
          </cell>
          <cell r="D24" t="str">
            <v>036</v>
          </cell>
          <cell r="E24" t="str">
            <v>001</v>
          </cell>
          <cell r="F24" t="str">
            <v>0022</v>
          </cell>
          <cell r="G24" t="str">
            <v>15</v>
          </cell>
          <cell r="H24" t="str">
            <v>033</v>
          </cell>
          <cell r="I24" t="str">
            <v>0069</v>
          </cell>
          <cell r="J24" t="str">
            <v>0061</v>
          </cell>
          <cell r="K24" t="str">
            <v>3000476</v>
          </cell>
          <cell r="L24" t="str">
            <v>5003404</v>
          </cell>
          <cell r="M24" t="str">
            <v>00001</v>
          </cell>
          <cell r="N24" t="str">
            <v>0078402</v>
          </cell>
          <cell r="O24" t="str">
            <v>15</v>
          </cell>
          <cell r="P24" t="str">
            <v>01</v>
          </cell>
          <cell r="Q24" t="str">
            <v>01</v>
          </cell>
          <cell r="R24">
            <v>0</v>
          </cell>
          <cell r="S24">
            <v>0</v>
          </cell>
          <cell r="T24">
            <v>0</v>
          </cell>
          <cell r="U24">
            <v>0</v>
          </cell>
          <cell r="V24">
            <v>60</v>
          </cell>
          <cell r="W24" t="str">
            <v>00421</v>
          </cell>
          <cell r="X24" t="str">
            <v>VEHICULOS</v>
          </cell>
          <cell r="Y24">
            <v>60</v>
          </cell>
          <cell r="Z24">
            <v>60</v>
          </cell>
          <cell r="AA24">
            <v>0</v>
          </cell>
        </row>
        <row r="25">
          <cell r="A25" t="str">
            <v>0023</v>
          </cell>
          <cell r="B25" t="str">
            <v>2015</v>
          </cell>
          <cell r="C25" t="str">
            <v>001072</v>
          </cell>
          <cell r="D25" t="str">
            <v>036</v>
          </cell>
          <cell r="E25" t="str">
            <v>001</v>
          </cell>
          <cell r="F25" t="str">
            <v>0023</v>
          </cell>
          <cell r="G25" t="str">
            <v>15</v>
          </cell>
          <cell r="H25" t="str">
            <v>033</v>
          </cell>
          <cell r="I25" t="str">
            <v>0069</v>
          </cell>
          <cell r="J25" t="str">
            <v>0061</v>
          </cell>
          <cell r="K25" t="str">
            <v>3000476</v>
          </cell>
          <cell r="L25" t="str">
            <v>5003408</v>
          </cell>
          <cell r="M25" t="str">
            <v>00001</v>
          </cell>
          <cell r="N25" t="str">
            <v>0078406</v>
          </cell>
          <cell r="O25" t="str">
            <v>15</v>
          </cell>
          <cell r="P25" t="str">
            <v>01</v>
          </cell>
          <cell r="Q25" t="str">
            <v>01</v>
          </cell>
          <cell r="R25">
            <v>0</v>
          </cell>
          <cell r="S25">
            <v>0</v>
          </cell>
          <cell r="T25">
            <v>0</v>
          </cell>
          <cell r="U25">
            <v>0</v>
          </cell>
          <cell r="V25">
            <v>53219</v>
          </cell>
          <cell r="W25" t="str">
            <v>00421</v>
          </cell>
          <cell r="X25" t="str">
            <v>VEHICULOS</v>
          </cell>
          <cell r="Y25">
            <v>53219</v>
          </cell>
          <cell r="Z25">
            <v>53219</v>
          </cell>
          <cell r="AA25">
            <v>0</v>
          </cell>
        </row>
        <row r="26">
          <cell r="A26" t="str">
            <v>0024</v>
          </cell>
          <cell r="B26" t="str">
            <v>2015</v>
          </cell>
          <cell r="C26" t="str">
            <v>001072</v>
          </cell>
          <cell r="D26" t="str">
            <v>036</v>
          </cell>
          <cell r="E26" t="str">
            <v>001</v>
          </cell>
          <cell r="F26" t="str">
            <v>0024</v>
          </cell>
          <cell r="G26" t="str">
            <v>15</v>
          </cell>
          <cell r="H26" t="str">
            <v>033</v>
          </cell>
          <cell r="I26" t="str">
            <v>0069</v>
          </cell>
          <cell r="J26" t="str">
            <v>0061</v>
          </cell>
          <cell r="K26" t="str">
            <v>3000476</v>
          </cell>
          <cell r="L26" t="str">
            <v>5003409</v>
          </cell>
          <cell r="M26" t="str">
            <v>00001</v>
          </cell>
          <cell r="N26" t="str">
            <v>0078407</v>
          </cell>
          <cell r="O26" t="str">
            <v>15</v>
          </cell>
          <cell r="P26" t="str">
            <v>01</v>
          </cell>
          <cell r="Q26" t="str">
            <v>01</v>
          </cell>
          <cell r="R26">
            <v>0</v>
          </cell>
          <cell r="S26">
            <v>0</v>
          </cell>
          <cell r="T26">
            <v>0</v>
          </cell>
          <cell r="U26">
            <v>0</v>
          </cell>
          <cell r="V26">
            <v>1762</v>
          </cell>
          <cell r="W26" t="str">
            <v>00421</v>
          </cell>
          <cell r="X26" t="str">
            <v>VEHICULOS</v>
          </cell>
          <cell r="Y26">
            <v>1762</v>
          </cell>
          <cell r="Z26">
            <v>1762</v>
          </cell>
          <cell r="AA26">
            <v>0</v>
          </cell>
        </row>
        <row r="27">
          <cell r="A27" t="str">
            <v>0025</v>
          </cell>
          <cell r="B27" t="str">
            <v>2015</v>
          </cell>
          <cell r="C27" t="str">
            <v>001072</v>
          </cell>
          <cell r="D27" t="str">
            <v>036</v>
          </cell>
          <cell r="E27" t="str">
            <v>001</v>
          </cell>
          <cell r="F27" t="str">
            <v>0025</v>
          </cell>
          <cell r="G27" t="str">
            <v>15</v>
          </cell>
          <cell r="H27" t="str">
            <v>033</v>
          </cell>
          <cell r="I27" t="str">
            <v>0069</v>
          </cell>
          <cell r="J27" t="str">
            <v>0061</v>
          </cell>
          <cell r="K27" t="str">
            <v>3000477</v>
          </cell>
          <cell r="L27" t="str">
            <v>5003410</v>
          </cell>
          <cell r="M27" t="str">
            <v>00001</v>
          </cell>
          <cell r="N27" t="str">
            <v>0078408</v>
          </cell>
          <cell r="O27" t="str">
            <v>15</v>
          </cell>
          <cell r="P27" t="str">
            <v>01</v>
          </cell>
          <cell r="Q27" t="str">
            <v>01</v>
          </cell>
          <cell r="R27">
            <v>0</v>
          </cell>
          <cell r="S27">
            <v>0</v>
          </cell>
          <cell r="T27">
            <v>0</v>
          </cell>
          <cell r="U27">
            <v>0</v>
          </cell>
          <cell r="V27">
            <v>10</v>
          </cell>
          <cell r="W27" t="str">
            <v>00008</v>
          </cell>
          <cell r="X27" t="str">
            <v>AUTORIZACION</v>
          </cell>
          <cell r="Y27">
            <v>10</v>
          </cell>
          <cell r="Z27">
            <v>10</v>
          </cell>
          <cell r="AA27">
            <v>0</v>
          </cell>
        </row>
        <row r="28">
          <cell r="A28" t="str">
            <v>0026</v>
          </cell>
          <cell r="B28" t="str">
            <v>2015</v>
          </cell>
          <cell r="C28" t="str">
            <v>001072</v>
          </cell>
          <cell r="D28" t="str">
            <v>036</v>
          </cell>
          <cell r="E28" t="str">
            <v>001</v>
          </cell>
          <cell r="F28" t="str">
            <v>0026</v>
          </cell>
          <cell r="G28" t="str">
            <v>15</v>
          </cell>
          <cell r="H28" t="str">
            <v>033</v>
          </cell>
          <cell r="I28" t="str">
            <v>0069</v>
          </cell>
          <cell r="J28" t="str">
            <v>0061</v>
          </cell>
          <cell r="K28" t="str">
            <v>3000477</v>
          </cell>
          <cell r="L28" t="str">
            <v>5003411</v>
          </cell>
          <cell r="M28" t="str">
            <v>00001</v>
          </cell>
          <cell r="N28" t="str">
            <v>0078409</v>
          </cell>
          <cell r="O28" t="str">
            <v>15</v>
          </cell>
          <cell r="P28" t="str">
            <v>01</v>
          </cell>
          <cell r="Q28" t="str">
            <v>01</v>
          </cell>
          <cell r="R28">
            <v>0</v>
          </cell>
          <cell r="S28">
            <v>0</v>
          </cell>
          <cell r="T28">
            <v>0</v>
          </cell>
          <cell r="U28">
            <v>0</v>
          </cell>
          <cell r="V28">
            <v>161</v>
          </cell>
          <cell r="W28" t="str">
            <v>00008</v>
          </cell>
          <cell r="X28" t="str">
            <v>AUTORIZACION</v>
          </cell>
          <cell r="Y28">
            <v>161</v>
          </cell>
          <cell r="Z28">
            <v>161</v>
          </cell>
          <cell r="AA28">
            <v>0</v>
          </cell>
        </row>
        <row r="29">
          <cell r="A29" t="str">
            <v>0027</v>
          </cell>
          <cell r="B29" t="str">
            <v>2015</v>
          </cell>
          <cell r="C29" t="str">
            <v>001072</v>
          </cell>
          <cell r="D29" t="str">
            <v>036</v>
          </cell>
          <cell r="E29" t="str">
            <v>001</v>
          </cell>
          <cell r="F29" t="str">
            <v>0027</v>
          </cell>
          <cell r="G29" t="str">
            <v>15</v>
          </cell>
          <cell r="H29" t="str">
            <v>033</v>
          </cell>
          <cell r="I29" t="str">
            <v>0069</v>
          </cell>
          <cell r="J29" t="str">
            <v>0061</v>
          </cell>
          <cell r="K29" t="str">
            <v>3000477</v>
          </cell>
          <cell r="L29" t="str">
            <v>5003415</v>
          </cell>
          <cell r="M29" t="str">
            <v>00001</v>
          </cell>
          <cell r="N29" t="str">
            <v>0078413</v>
          </cell>
          <cell r="O29" t="str">
            <v>15</v>
          </cell>
          <cell r="P29" t="str">
            <v>01</v>
          </cell>
          <cell r="Q29" t="str">
            <v>01</v>
          </cell>
          <cell r="R29">
            <v>0</v>
          </cell>
          <cell r="S29">
            <v>0</v>
          </cell>
          <cell r="T29">
            <v>0</v>
          </cell>
          <cell r="U29">
            <v>0</v>
          </cell>
          <cell r="V29">
            <v>14096</v>
          </cell>
          <cell r="W29" t="str">
            <v>00008</v>
          </cell>
          <cell r="X29" t="str">
            <v>AUTORIZACION</v>
          </cell>
          <cell r="Y29">
            <v>14096</v>
          </cell>
          <cell r="Z29">
            <v>14096</v>
          </cell>
          <cell r="AA29">
            <v>0</v>
          </cell>
        </row>
        <row r="30">
          <cell r="A30" t="str">
            <v>0028</v>
          </cell>
          <cell r="B30" t="str">
            <v>2015</v>
          </cell>
          <cell r="C30" t="str">
            <v>001072</v>
          </cell>
          <cell r="D30" t="str">
            <v>036</v>
          </cell>
          <cell r="E30" t="str">
            <v>001</v>
          </cell>
          <cell r="F30" t="str">
            <v>0028</v>
          </cell>
          <cell r="G30" t="str">
            <v>15</v>
          </cell>
          <cell r="H30" t="str">
            <v>033</v>
          </cell>
          <cell r="I30" t="str">
            <v>0069</v>
          </cell>
          <cell r="J30" t="str">
            <v>0061</v>
          </cell>
          <cell r="K30" t="str">
            <v>3000477</v>
          </cell>
          <cell r="L30" t="str">
            <v>5003416</v>
          </cell>
          <cell r="M30" t="str">
            <v>00001</v>
          </cell>
          <cell r="N30" t="str">
            <v>0078415</v>
          </cell>
          <cell r="O30" t="str">
            <v>15</v>
          </cell>
          <cell r="P30" t="str">
            <v>01</v>
          </cell>
          <cell r="Q30" t="str">
            <v>01</v>
          </cell>
          <cell r="R30">
            <v>0</v>
          </cell>
          <cell r="S30">
            <v>0</v>
          </cell>
          <cell r="T30">
            <v>0</v>
          </cell>
          <cell r="U30">
            <v>0</v>
          </cell>
          <cell r="V30">
            <v>12</v>
          </cell>
          <cell r="W30" t="str">
            <v>00554</v>
          </cell>
          <cell r="X30" t="str">
            <v>OPERADOR</v>
          </cell>
          <cell r="Y30">
            <v>12</v>
          </cell>
          <cell r="Z30">
            <v>12</v>
          </cell>
          <cell r="AA30">
            <v>0</v>
          </cell>
        </row>
        <row r="31">
          <cell r="A31" t="str">
            <v>0029</v>
          </cell>
          <cell r="B31" t="str">
            <v>2015</v>
          </cell>
          <cell r="C31" t="str">
            <v>001072</v>
          </cell>
          <cell r="D31" t="str">
            <v>036</v>
          </cell>
          <cell r="E31" t="str">
            <v>001</v>
          </cell>
          <cell r="F31" t="str">
            <v>0029</v>
          </cell>
          <cell r="G31" t="str">
            <v>15</v>
          </cell>
          <cell r="H31" t="str">
            <v>033</v>
          </cell>
          <cell r="I31" t="str">
            <v>0069</v>
          </cell>
          <cell r="J31" t="str">
            <v>0061</v>
          </cell>
          <cell r="K31" t="str">
            <v>3000477</v>
          </cell>
          <cell r="L31" t="str">
            <v>5003417</v>
          </cell>
          <cell r="M31" t="str">
            <v>00001</v>
          </cell>
          <cell r="N31" t="str">
            <v>0078416</v>
          </cell>
          <cell r="O31" t="str">
            <v>15</v>
          </cell>
          <cell r="P31" t="str">
            <v>01</v>
          </cell>
          <cell r="Q31" t="str">
            <v>01</v>
          </cell>
          <cell r="R31">
            <v>0</v>
          </cell>
          <cell r="S31">
            <v>0</v>
          </cell>
          <cell r="T31">
            <v>0</v>
          </cell>
          <cell r="U31">
            <v>0</v>
          </cell>
          <cell r="V31">
            <v>309</v>
          </cell>
          <cell r="W31" t="str">
            <v>00008</v>
          </cell>
          <cell r="X31" t="str">
            <v>AUTORIZACION</v>
          </cell>
          <cell r="Y31">
            <v>309</v>
          </cell>
          <cell r="Z31">
            <v>309</v>
          </cell>
          <cell r="AA31">
            <v>0</v>
          </cell>
        </row>
        <row r="32">
          <cell r="A32" t="str">
            <v>0030</v>
          </cell>
          <cell r="B32" t="str">
            <v>2015</v>
          </cell>
          <cell r="C32" t="str">
            <v>001072</v>
          </cell>
          <cell r="D32" t="str">
            <v>036</v>
          </cell>
          <cell r="E32" t="str">
            <v>001</v>
          </cell>
          <cell r="F32" t="str">
            <v>0030</v>
          </cell>
          <cell r="G32" t="str">
            <v>15</v>
          </cell>
          <cell r="H32" t="str">
            <v>033</v>
          </cell>
          <cell r="I32" t="str">
            <v>0069</v>
          </cell>
          <cell r="J32" t="str">
            <v>0061</v>
          </cell>
          <cell r="K32" t="str">
            <v>3000477</v>
          </cell>
          <cell r="L32" t="str">
            <v>5003429</v>
          </cell>
          <cell r="M32" t="str">
            <v>00001</v>
          </cell>
          <cell r="N32" t="str">
            <v>0078414</v>
          </cell>
          <cell r="O32" t="str">
            <v>15</v>
          </cell>
          <cell r="P32" t="str">
            <v>01</v>
          </cell>
          <cell r="Q32" t="str">
            <v>01</v>
          </cell>
          <cell r="R32">
            <v>0</v>
          </cell>
          <cell r="S32">
            <v>0</v>
          </cell>
          <cell r="T32">
            <v>0</v>
          </cell>
          <cell r="U32">
            <v>0</v>
          </cell>
          <cell r="V32">
            <v>100</v>
          </cell>
          <cell r="W32" t="str">
            <v>00008</v>
          </cell>
          <cell r="X32" t="str">
            <v>AUTORIZACION</v>
          </cell>
          <cell r="Y32">
            <v>100</v>
          </cell>
          <cell r="Z32">
            <v>100</v>
          </cell>
          <cell r="AA32">
            <v>0</v>
          </cell>
        </row>
        <row r="33">
          <cell r="A33" t="str">
            <v>0031</v>
          </cell>
          <cell r="B33" t="str">
            <v>2015</v>
          </cell>
          <cell r="C33" t="str">
            <v>001072</v>
          </cell>
          <cell r="D33" t="str">
            <v>036</v>
          </cell>
          <cell r="E33" t="str">
            <v>001</v>
          </cell>
          <cell r="F33" t="str">
            <v>0031</v>
          </cell>
          <cell r="G33" t="str">
            <v>15</v>
          </cell>
          <cell r="H33" t="str">
            <v>033</v>
          </cell>
          <cell r="I33" t="str">
            <v>0069</v>
          </cell>
          <cell r="J33" t="str">
            <v>0061</v>
          </cell>
          <cell r="K33" t="str">
            <v>3000479</v>
          </cell>
          <cell r="L33" t="str">
            <v>5003427</v>
          </cell>
          <cell r="M33" t="str">
            <v>00001</v>
          </cell>
          <cell r="N33" t="str">
            <v>0078426</v>
          </cell>
          <cell r="O33" t="str">
            <v>15</v>
          </cell>
          <cell r="P33" t="str">
            <v>01</v>
          </cell>
          <cell r="Q33" t="str">
            <v>01</v>
          </cell>
          <cell r="R33">
            <v>0</v>
          </cell>
          <cell r="S33">
            <v>0</v>
          </cell>
          <cell r="T33">
            <v>0</v>
          </cell>
          <cell r="U33">
            <v>0</v>
          </cell>
          <cell r="V33">
            <v>424053</v>
          </cell>
          <cell r="W33" t="str">
            <v>00302</v>
          </cell>
          <cell r="X33" t="str">
            <v>LICENCIA OTORGADA</v>
          </cell>
          <cell r="Y33">
            <v>424053</v>
          </cell>
          <cell r="Z33">
            <v>424053</v>
          </cell>
          <cell r="AA33">
            <v>0</v>
          </cell>
        </row>
        <row r="34">
          <cell r="A34" t="str">
            <v>0032</v>
          </cell>
          <cell r="B34" t="str">
            <v>2015</v>
          </cell>
          <cell r="C34" t="str">
            <v>001072</v>
          </cell>
          <cell r="D34" t="str">
            <v>036</v>
          </cell>
          <cell r="E34" t="str">
            <v>001</v>
          </cell>
          <cell r="F34" t="str">
            <v>0032</v>
          </cell>
          <cell r="G34" t="str">
            <v>15</v>
          </cell>
          <cell r="H34" t="str">
            <v>033</v>
          </cell>
          <cell r="I34" t="str">
            <v>0069</v>
          </cell>
          <cell r="J34" t="str">
            <v>0061</v>
          </cell>
          <cell r="K34" t="str">
            <v>3000480</v>
          </cell>
          <cell r="L34" t="str">
            <v>5001483</v>
          </cell>
          <cell r="M34" t="str">
            <v>00001</v>
          </cell>
          <cell r="N34" t="str">
            <v>0070113</v>
          </cell>
          <cell r="O34" t="str">
            <v>15</v>
          </cell>
          <cell r="P34" t="str">
            <v>01</v>
          </cell>
          <cell r="Q34" t="str">
            <v>01</v>
          </cell>
          <cell r="R34">
            <v>0</v>
          </cell>
          <cell r="S34">
            <v>0</v>
          </cell>
          <cell r="T34">
            <v>0</v>
          </cell>
          <cell r="U34">
            <v>0</v>
          </cell>
          <cell r="V34">
            <v>1100</v>
          </cell>
          <cell r="W34" t="str">
            <v>00067</v>
          </cell>
          <cell r="X34" t="str">
            <v>KILOMETRO</v>
          </cell>
          <cell r="Y34">
            <v>1100</v>
          </cell>
          <cell r="Z34">
            <v>1100</v>
          </cell>
          <cell r="AA34">
            <v>0</v>
          </cell>
        </row>
        <row r="35">
          <cell r="A35" t="str">
            <v>0033</v>
          </cell>
          <cell r="B35" t="str">
            <v>2015</v>
          </cell>
          <cell r="C35" t="str">
            <v>001072</v>
          </cell>
          <cell r="D35" t="str">
            <v>036</v>
          </cell>
          <cell r="E35" t="str">
            <v>001</v>
          </cell>
          <cell r="F35" t="str">
            <v>0033</v>
          </cell>
          <cell r="G35" t="str">
            <v>15</v>
          </cell>
          <cell r="H35" t="str">
            <v>033</v>
          </cell>
          <cell r="I35" t="str">
            <v>0069</v>
          </cell>
          <cell r="J35" t="str">
            <v>0061</v>
          </cell>
          <cell r="K35" t="str">
            <v>3000480</v>
          </cell>
          <cell r="L35" t="str">
            <v>5001484</v>
          </cell>
          <cell r="M35" t="str">
            <v>00001</v>
          </cell>
          <cell r="N35" t="str">
            <v>0070114</v>
          </cell>
          <cell r="O35" t="str">
            <v>15</v>
          </cell>
          <cell r="P35" t="str">
            <v>01</v>
          </cell>
          <cell r="Q35" t="str">
            <v>01</v>
          </cell>
          <cell r="R35">
            <v>0</v>
          </cell>
          <cell r="S35">
            <v>0</v>
          </cell>
          <cell r="T35">
            <v>0</v>
          </cell>
          <cell r="U35">
            <v>0</v>
          </cell>
          <cell r="V35">
            <v>9</v>
          </cell>
          <cell r="W35" t="str">
            <v>00374</v>
          </cell>
          <cell r="X35" t="str">
            <v>PROYECTO AUDITADO</v>
          </cell>
          <cell r="Y35">
            <v>9</v>
          </cell>
          <cell r="Z35">
            <v>9</v>
          </cell>
          <cell r="AA35">
            <v>0</v>
          </cell>
        </row>
        <row r="36">
          <cell r="A36" t="str">
            <v>0034</v>
          </cell>
          <cell r="B36" t="str">
            <v>2015</v>
          </cell>
          <cell r="C36" t="str">
            <v>001072</v>
          </cell>
          <cell r="D36" t="str">
            <v>036</v>
          </cell>
          <cell r="E36" t="str">
            <v>001</v>
          </cell>
          <cell r="F36" t="str">
            <v>0034</v>
          </cell>
          <cell r="G36" t="str">
            <v>15</v>
          </cell>
          <cell r="H36" t="str">
            <v>033</v>
          </cell>
          <cell r="I36" t="str">
            <v>0069</v>
          </cell>
          <cell r="J36" t="str">
            <v>0061</v>
          </cell>
          <cell r="K36" t="str">
            <v>3000480</v>
          </cell>
          <cell r="L36" t="str">
            <v>5001485</v>
          </cell>
          <cell r="M36" t="str">
            <v>00001</v>
          </cell>
          <cell r="N36" t="str">
            <v>0070115</v>
          </cell>
          <cell r="O36" t="str">
            <v>15</v>
          </cell>
          <cell r="P36" t="str">
            <v>01</v>
          </cell>
          <cell r="Q36" t="str">
            <v>01</v>
          </cell>
          <cell r="R36">
            <v>0</v>
          </cell>
          <cell r="S36">
            <v>0</v>
          </cell>
          <cell r="T36">
            <v>0</v>
          </cell>
          <cell r="U36">
            <v>0</v>
          </cell>
          <cell r="V36">
            <v>1</v>
          </cell>
          <cell r="W36" t="str">
            <v>00080</v>
          </cell>
          <cell r="X36" t="str">
            <v>NORMA</v>
          </cell>
          <cell r="Y36">
            <v>1</v>
          </cell>
          <cell r="Z36">
            <v>1</v>
          </cell>
          <cell r="AA36">
            <v>0</v>
          </cell>
        </row>
        <row r="37">
          <cell r="A37" t="str">
            <v>0035</v>
          </cell>
          <cell r="B37" t="str">
            <v>2015</v>
          </cell>
          <cell r="C37" t="str">
            <v>001072</v>
          </cell>
          <cell r="D37" t="str">
            <v>036</v>
          </cell>
          <cell r="E37" t="str">
            <v>001</v>
          </cell>
          <cell r="F37" t="str">
            <v>0035</v>
          </cell>
          <cell r="G37" t="str">
            <v>15</v>
          </cell>
          <cell r="H37" t="str">
            <v>033</v>
          </cell>
          <cell r="I37" t="str">
            <v>0069</v>
          </cell>
          <cell r="J37" t="str">
            <v>0061</v>
          </cell>
          <cell r="K37" t="str">
            <v>3000480</v>
          </cell>
          <cell r="L37" t="str">
            <v>5001486</v>
          </cell>
          <cell r="M37" t="str">
            <v>00001</v>
          </cell>
          <cell r="N37" t="str">
            <v>0070116</v>
          </cell>
          <cell r="O37" t="str">
            <v>15</v>
          </cell>
          <cell r="P37" t="str">
            <v>01</v>
          </cell>
          <cell r="Q37" t="str">
            <v>01</v>
          </cell>
          <cell r="R37">
            <v>0</v>
          </cell>
          <cell r="S37">
            <v>0</v>
          </cell>
          <cell r="T37">
            <v>0</v>
          </cell>
          <cell r="U37">
            <v>0</v>
          </cell>
          <cell r="V37">
            <v>4</v>
          </cell>
          <cell r="W37" t="str">
            <v>00046</v>
          </cell>
          <cell r="X37" t="str">
            <v>ESTUDIO</v>
          </cell>
          <cell r="Y37">
            <v>4</v>
          </cell>
          <cell r="Z37">
            <v>4</v>
          </cell>
          <cell r="AA37">
            <v>0</v>
          </cell>
        </row>
        <row r="38">
          <cell r="A38" t="str">
            <v>0036</v>
          </cell>
          <cell r="B38" t="str">
            <v>2015</v>
          </cell>
          <cell r="C38" t="str">
            <v>001072</v>
          </cell>
          <cell r="D38" t="str">
            <v>036</v>
          </cell>
          <cell r="E38" t="str">
            <v>001</v>
          </cell>
          <cell r="F38" t="str">
            <v>0036</v>
          </cell>
          <cell r="G38" t="str">
            <v>15</v>
          </cell>
          <cell r="H38" t="str">
            <v>033</v>
          </cell>
          <cell r="I38" t="str">
            <v>0069</v>
          </cell>
          <cell r="J38" t="str">
            <v>0061</v>
          </cell>
          <cell r="K38" t="str">
            <v>3000599</v>
          </cell>
          <cell r="L38" t="str">
            <v>5004391</v>
          </cell>
          <cell r="M38" t="str">
            <v>00001</v>
          </cell>
          <cell r="N38" t="str">
            <v>0070091</v>
          </cell>
          <cell r="O38" t="str">
            <v>15</v>
          </cell>
          <cell r="P38" t="str">
            <v>01</v>
          </cell>
          <cell r="Q38" t="str">
            <v>01</v>
          </cell>
          <cell r="R38">
            <v>0</v>
          </cell>
          <cell r="S38">
            <v>0</v>
          </cell>
          <cell r="T38">
            <v>0</v>
          </cell>
          <cell r="U38">
            <v>0</v>
          </cell>
          <cell r="V38">
            <v>1</v>
          </cell>
          <cell r="W38" t="str">
            <v>00046</v>
          </cell>
          <cell r="X38" t="str">
            <v>ESTUDIO</v>
          </cell>
          <cell r="Y38">
            <v>1</v>
          </cell>
          <cell r="Z38">
            <v>1</v>
          </cell>
          <cell r="AA38">
            <v>0</v>
          </cell>
        </row>
        <row r="39">
          <cell r="A39" t="str">
            <v>0037</v>
          </cell>
          <cell r="B39" t="str">
            <v>2015</v>
          </cell>
          <cell r="C39" t="str">
            <v>001072</v>
          </cell>
          <cell r="D39" t="str">
            <v>036</v>
          </cell>
          <cell r="E39" t="str">
            <v>001</v>
          </cell>
          <cell r="F39" t="str">
            <v>0037</v>
          </cell>
          <cell r="G39" t="str">
            <v>15</v>
          </cell>
          <cell r="H39" t="str">
            <v>004</v>
          </cell>
          <cell r="I39" t="str">
            <v>0005</v>
          </cell>
          <cell r="J39" t="str">
            <v>9001</v>
          </cell>
          <cell r="K39" t="str">
            <v>3999999</v>
          </cell>
          <cell r="L39" t="str">
            <v>5000001</v>
          </cell>
          <cell r="M39" t="str">
            <v>00001</v>
          </cell>
          <cell r="N39" t="str">
            <v>0000899</v>
          </cell>
          <cell r="O39" t="str">
            <v>15</v>
          </cell>
          <cell r="P39" t="str">
            <v>01</v>
          </cell>
          <cell r="Q39" t="str">
            <v>01</v>
          </cell>
          <cell r="R39">
            <v>0</v>
          </cell>
          <cell r="S39">
            <v>0</v>
          </cell>
          <cell r="T39">
            <v>0</v>
          </cell>
          <cell r="U39">
            <v>0</v>
          </cell>
          <cell r="V39">
            <v>12</v>
          </cell>
          <cell r="W39" t="str">
            <v>00036</v>
          </cell>
          <cell r="X39" t="str">
            <v>DOCUMENTO</v>
          </cell>
          <cell r="Y39">
            <v>12</v>
          </cell>
          <cell r="Z39">
            <v>12</v>
          </cell>
          <cell r="AA39">
            <v>0</v>
          </cell>
        </row>
        <row r="40">
          <cell r="A40" t="str">
            <v>0038</v>
          </cell>
          <cell r="B40" t="str">
            <v>2015</v>
          </cell>
          <cell r="C40" t="str">
            <v>001072</v>
          </cell>
          <cell r="D40" t="str">
            <v>036</v>
          </cell>
          <cell r="E40" t="str">
            <v>001</v>
          </cell>
          <cell r="F40" t="str">
            <v>0038</v>
          </cell>
          <cell r="G40" t="str">
            <v>15</v>
          </cell>
          <cell r="H40" t="str">
            <v>006</v>
          </cell>
          <cell r="I40" t="str">
            <v>0007</v>
          </cell>
          <cell r="J40" t="str">
            <v>9001</v>
          </cell>
          <cell r="K40" t="str">
            <v>3999999</v>
          </cell>
          <cell r="L40" t="str">
            <v>5000002</v>
          </cell>
          <cell r="M40" t="str">
            <v>00001</v>
          </cell>
          <cell r="N40" t="str">
            <v>0000643</v>
          </cell>
          <cell r="O40" t="str">
            <v>15</v>
          </cell>
          <cell r="P40" t="str">
            <v>01</v>
          </cell>
          <cell r="Q40" t="str">
            <v>99</v>
          </cell>
          <cell r="R40">
            <v>0</v>
          </cell>
          <cell r="S40">
            <v>0</v>
          </cell>
          <cell r="T40">
            <v>0</v>
          </cell>
          <cell r="U40">
            <v>0</v>
          </cell>
          <cell r="V40">
            <v>2</v>
          </cell>
          <cell r="W40" t="str">
            <v>00060</v>
          </cell>
          <cell r="X40" t="str">
            <v>INFORME</v>
          </cell>
          <cell r="Y40">
            <v>2</v>
          </cell>
          <cell r="Z40">
            <v>2</v>
          </cell>
          <cell r="AA40">
            <v>0</v>
          </cell>
        </row>
        <row r="41">
          <cell r="A41" t="str">
            <v>0039</v>
          </cell>
          <cell r="B41" t="str">
            <v>2015</v>
          </cell>
          <cell r="C41" t="str">
            <v>001072</v>
          </cell>
          <cell r="D41" t="str">
            <v>036</v>
          </cell>
          <cell r="E41" t="str">
            <v>001</v>
          </cell>
          <cell r="F41" t="str">
            <v>0039</v>
          </cell>
          <cell r="G41" t="str">
            <v>15</v>
          </cell>
          <cell r="H41" t="str">
            <v>006</v>
          </cell>
          <cell r="I41" t="str">
            <v>0007</v>
          </cell>
          <cell r="J41" t="str">
            <v>9001</v>
          </cell>
          <cell r="K41" t="str">
            <v>3999999</v>
          </cell>
          <cell r="L41" t="str">
            <v>5000002</v>
          </cell>
          <cell r="M41" t="str">
            <v>00002</v>
          </cell>
          <cell r="N41" t="str">
            <v>0000889</v>
          </cell>
          <cell r="O41" t="str">
            <v>15</v>
          </cell>
          <cell r="P41" t="str">
            <v>01</v>
          </cell>
          <cell r="Q41" t="str">
            <v>01</v>
          </cell>
          <cell r="R41">
            <v>0</v>
          </cell>
          <cell r="S41">
            <v>0</v>
          </cell>
          <cell r="T41">
            <v>0</v>
          </cell>
          <cell r="U41">
            <v>0</v>
          </cell>
          <cell r="V41">
            <v>9027</v>
          </cell>
          <cell r="W41" t="str">
            <v>00036</v>
          </cell>
          <cell r="X41" t="str">
            <v>DOCUMENTO</v>
          </cell>
          <cell r="Y41">
            <v>9027</v>
          </cell>
          <cell r="Z41">
            <v>9027</v>
          </cell>
          <cell r="AA41">
            <v>0</v>
          </cell>
        </row>
        <row r="42">
          <cell r="A42" t="str">
            <v>0040</v>
          </cell>
          <cell r="B42" t="str">
            <v>2015</v>
          </cell>
          <cell r="C42" t="str">
            <v>001072</v>
          </cell>
          <cell r="D42" t="str">
            <v>036</v>
          </cell>
          <cell r="E42" t="str">
            <v>001</v>
          </cell>
          <cell r="F42" t="str">
            <v>0040</v>
          </cell>
          <cell r="G42" t="str">
            <v>15</v>
          </cell>
          <cell r="H42" t="str">
            <v>006</v>
          </cell>
          <cell r="I42" t="str">
            <v>0007</v>
          </cell>
          <cell r="J42" t="str">
            <v>9001</v>
          </cell>
          <cell r="K42" t="str">
            <v>3999999</v>
          </cell>
          <cell r="L42" t="str">
            <v>5000002</v>
          </cell>
          <cell r="M42" t="str">
            <v>00003</v>
          </cell>
          <cell r="N42" t="str">
            <v>0000889</v>
          </cell>
          <cell r="O42" t="str">
            <v>15</v>
          </cell>
          <cell r="P42" t="str">
            <v>01</v>
          </cell>
          <cell r="Q42" t="str">
            <v>01</v>
          </cell>
          <cell r="R42">
            <v>0</v>
          </cell>
          <cell r="S42">
            <v>0</v>
          </cell>
          <cell r="T42">
            <v>0</v>
          </cell>
          <cell r="U42">
            <v>0</v>
          </cell>
          <cell r="V42">
            <v>1050</v>
          </cell>
          <cell r="W42" t="str">
            <v>00105</v>
          </cell>
          <cell r="X42" t="str">
            <v>RESOLUCION</v>
          </cell>
          <cell r="Y42">
            <v>1050</v>
          </cell>
          <cell r="Z42">
            <v>1050</v>
          </cell>
          <cell r="AA42">
            <v>0</v>
          </cell>
        </row>
        <row r="43">
          <cell r="A43" t="str">
            <v>0041</v>
          </cell>
          <cell r="B43" t="str">
            <v>2015</v>
          </cell>
          <cell r="C43" t="str">
            <v>001072</v>
          </cell>
          <cell r="D43" t="str">
            <v>036</v>
          </cell>
          <cell r="E43" t="str">
            <v>001</v>
          </cell>
          <cell r="F43" t="str">
            <v>0041</v>
          </cell>
          <cell r="G43" t="str">
            <v>15</v>
          </cell>
          <cell r="H43" t="str">
            <v>006</v>
          </cell>
          <cell r="I43" t="str">
            <v>0007</v>
          </cell>
          <cell r="J43" t="str">
            <v>9001</v>
          </cell>
          <cell r="K43" t="str">
            <v>3999999</v>
          </cell>
          <cell r="L43" t="str">
            <v>5000002</v>
          </cell>
          <cell r="M43" t="str">
            <v>00004</v>
          </cell>
          <cell r="N43" t="str">
            <v>0000889</v>
          </cell>
          <cell r="O43" t="str">
            <v>15</v>
          </cell>
          <cell r="P43" t="str">
            <v>01</v>
          </cell>
          <cell r="Q43" t="str">
            <v>05</v>
          </cell>
          <cell r="R43">
            <v>0</v>
          </cell>
          <cell r="S43">
            <v>0</v>
          </cell>
          <cell r="T43">
            <v>0</v>
          </cell>
          <cell r="U43">
            <v>0</v>
          </cell>
          <cell r="V43">
            <v>700</v>
          </cell>
          <cell r="W43" t="str">
            <v>00105</v>
          </cell>
          <cell r="X43" t="str">
            <v>RESOLUCION</v>
          </cell>
          <cell r="Y43">
            <v>700</v>
          </cell>
          <cell r="Z43">
            <v>700</v>
          </cell>
          <cell r="AA43">
            <v>0</v>
          </cell>
        </row>
        <row r="44">
          <cell r="A44" t="str">
            <v>0042</v>
          </cell>
          <cell r="B44" t="str">
            <v>2015</v>
          </cell>
          <cell r="C44" t="str">
            <v>001072</v>
          </cell>
          <cell r="D44" t="str">
            <v>036</v>
          </cell>
          <cell r="E44" t="str">
            <v>001</v>
          </cell>
          <cell r="F44" t="str">
            <v>0042</v>
          </cell>
          <cell r="G44" t="str">
            <v>15</v>
          </cell>
          <cell r="H44" t="str">
            <v>006</v>
          </cell>
          <cell r="I44" t="str">
            <v>0007</v>
          </cell>
          <cell r="J44" t="str">
            <v>9001</v>
          </cell>
          <cell r="K44" t="str">
            <v>3999999</v>
          </cell>
          <cell r="L44" t="str">
            <v>5000002</v>
          </cell>
          <cell r="M44" t="str">
            <v>00005</v>
          </cell>
          <cell r="N44" t="str">
            <v>0000889</v>
          </cell>
          <cell r="O44" t="str">
            <v>15</v>
          </cell>
          <cell r="P44" t="str">
            <v>01</v>
          </cell>
          <cell r="Q44" t="str">
            <v>99</v>
          </cell>
          <cell r="R44">
            <v>0</v>
          </cell>
          <cell r="S44">
            <v>0</v>
          </cell>
          <cell r="T44">
            <v>0</v>
          </cell>
          <cell r="U44">
            <v>0</v>
          </cell>
          <cell r="V44">
            <v>1000</v>
          </cell>
          <cell r="W44" t="str">
            <v>00105</v>
          </cell>
          <cell r="X44" t="str">
            <v>RESOLUCION</v>
          </cell>
          <cell r="Y44">
            <v>1000</v>
          </cell>
          <cell r="Z44">
            <v>1000</v>
          </cell>
          <cell r="AA44">
            <v>0</v>
          </cell>
        </row>
        <row r="45">
          <cell r="A45" t="str">
            <v>0043</v>
          </cell>
          <cell r="B45" t="str">
            <v>2015</v>
          </cell>
          <cell r="C45" t="str">
            <v>001072</v>
          </cell>
          <cell r="D45" t="str">
            <v>036</v>
          </cell>
          <cell r="E45" t="str">
            <v>001</v>
          </cell>
          <cell r="F45" t="str">
            <v>0043</v>
          </cell>
          <cell r="G45" t="str">
            <v>15</v>
          </cell>
          <cell r="H45" t="str">
            <v>006</v>
          </cell>
          <cell r="I45" t="str">
            <v>0007</v>
          </cell>
          <cell r="J45" t="str">
            <v>9001</v>
          </cell>
          <cell r="K45" t="str">
            <v>3999999</v>
          </cell>
          <cell r="L45" t="str">
            <v>5000002</v>
          </cell>
          <cell r="M45" t="str">
            <v>00006</v>
          </cell>
          <cell r="N45" t="str">
            <v>0001069</v>
          </cell>
          <cell r="O45" t="str">
            <v>15</v>
          </cell>
          <cell r="P45" t="str">
            <v>01</v>
          </cell>
          <cell r="Q45" t="str">
            <v>01</v>
          </cell>
          <cell r="R45">
            <v>0</v>
          </cell>
          <cell r="S45">
            <v>0</v>
          </cell>
          <cell r="T45">
            <v>0</v>
          </cell>
          <cell r="U45">
            <v>0</v>
          </cell>
          <cell r="V45">
            <v>880000</v>
          </cell>
          <cell r="W45" t="str">
            <v>00006</v>
          </cell>
          <cell r="X45" t="str">
            <v>ATENCION</v>
          </cell>
          <cell r="Y45">
            <v>880000</v>
          </cell>
          <cell r="Z45">
            <v>880000</v>
          </cell>
          <cell r="AA45">
            <v>0</v>
          </cell>
        </row>
        <row r="46">
          <cell r="A46" t="str">
            <v>0044</v>
          </cell>
          <cell r="B46" t="str">
            <v>2015</v>
          </cell>
          <cell r="C46" t="str">
            <v>001072</v>
          </cell>
          <cell r="D46" t="str">
            <v>036</v>
          </cell>
          <cell r="E46" t="str">
            <v>001</v>
          </cell>
          <cell r="F46" t="str">
            <v>0044</v>
          </cell>
          <cell r="G46" t="str">
            <v>15</v>
          </cell>
          <cell r="H46" t="str">
            <v>006</v>
          </cell>
          <cell r="I46" t="str">
            <v>0008</v>
          </cell>
          <cell r="J46" t="str">
            <v>9001</v>
          </cell>
          <cell r="K46" t="str">
            <v>3999999</v>
          </cell>
          <cell r="L46" t="str">
            <v>5000003</v>
          </cell>
          <cell r="M46" t="str">
            <v>00001</v>
          </cell>
          <cell r="N46" t="str">
            <v>0000004</v>
          </cell>
          <cell r="O46" t="str">
            <v>15</v>
          </cell>
          <cell r="P46" t="str">
            <v>01</v>
          </cell>
          <cell r="Q46" t="str">
            <v>01</v>
          </cell>
          <cell r="R46">
            <v>0</v>
          </cell>
          <cell r="S46">
            <v>0</v>
          </cell>
          <cell r="T46">
            <v>0</v>
          </cell>
          <cell r="U46">
            <v>0</v>
          </cell>
          <cell r="V46">
            <v>120</v>
          </cell>
          <cell r="W46" t="str">
            <v>00060</v>
          </cell>
          <cell r="X46" t="str">
            <v>INFORME</v>
          </cell>
          <cell r="Y46">
            <v>120</v>
          </cell>
          <cell r="Z46">
            <v>120</v>
          </cell>
          <cell r="AA46">
            <v>0</v>
          </cell>
        </row>
        <row r="47">
          <cell r="A47" t="str">
            <v>0045</v>
          </cell>
          <cell r="B47" t="str">
            <v>2015</v>
          </cell>
          <cell r="C47" t="str">
            <v>001072</v>
          </cell>
          <cell r="D47" t="str">
            <v>036</v>
          </cell>
          <cell r="E47" t="str">
            <v>001</v>
          </cell>
          <cell r="F47" t="str">
            <v>0045</v>
          </cell>
          <cell r="G47" t="str">
            <v>15</v>
          </cell>
          <cell r="H47" t="str">
            <v>006</v>
          </cell>
          <cell r="I47" t="str">
            <v>0008</v>
          </cell>
          <cell r="J47" t="str">
            <v>9001</v>
          </cell>
          <cell r="K47" t="str">
            <v>3999999</v>
          </cell>
          <cell r="L47" t="str">
            <v>5000003</v>
          </cell>
          <cell r="M47" t="str">
            <v>00002</v>
          </cell>
          <cell r="N47" t="str">
            <v>0000018</v>
          </cell>
          <cell r="O47" t="str">
            <v>15</v>
          </cell>
          <cell r="P47" t="str">
            <v>01</v>
          </cell>
          <cell r="Q47" t="str">
            <v>01</v>
          </cell>
          <cell r="R47">
            <v>0</v>
          </cell>
          <cell r="S47">
            <v>0</v>
          </cell>
          <cell r="T47">
            <v>0</v>
          </cell>
          <cell r="U47">
            <v>0</v>
          </cell>
          <cell r="V47">
            <v>2</v>
          </cell>
          <cell r="W47" t="str">
            <v>00060</v>
          </cell>
          <cell r="X47" t="str">
            <v>INFORME</v>
          </cell>
          <cell r="Y47">
            <v>2</v>
          </cell>
          <cell r="Z47">
            <v>2</v>
          </cell>
          <cell r="AA47">
            <v>0</v>
          </cell>
        </row>
        <row r="48">
          <cell r="A48" t="str">
            <v>0046</v>
          </cell>
          <cell r="B48" t="str">
            <v>2015</v>
          </cell>
          <cell r="C48" t="str">
            <v>001072</v>
          </cell>
          <cell r="D48" t="str">
            <v>036</v>
          </cell>
          <cell r="E48" t="str">
            <v>001</v>
          </cell>
          <cell r="F48" t="str">
            <v>0046</v>
          </cell>
          <cell r="G48" t="str">
            <v>15</v>
          </cell>
          <cell r="H48" t="str">
            <v>006</v>
          </cell>
          <cell r="I48" t="str">
            <v>0008</v>
          </cell>
          <cell r="J48" t="str">
            <v>9001</v>
          </cell>
          <cell r="K48" t="str">
            <v>3999999</v>
          </cell>
          <cell r="L48" t="str">
            <v>5000003</v>
          </cell>
          <cell r="M48" t="str">
            <v>00003</v>
          </cell>
          <cell r="N48" t="str">
            <v>0000068</v>
          </cell>
          <cell r="O48" t="str">
            <v>15</v>
          </cell>
          <cell r="P48" t="str">
            <v>01</v>
          </cell>
          <cell r="Q48" t="str">
            <v>01</v>
          </cell>
          <cell r="R48">
            <v>0</v>
          </cell>
          <cell r="S48">
            <v>0</v>
          </cell>
          <cell r="T48">
            <v>0</v>
          </cell>
          <cell r="U48">
            <v>0</v>
          </cell>
          <cell r="V48">
            <v>8</v>
          </cell>
          <cell r="W48" t="str">
            <v>00060</v>
          </cell>
          <cell r="X48" t="str">
            <v>INFORME</v>
          </cell>
          <cell r="Y48">
            <v>8</v>
          </cell>
          <cell r="Z48">
            <v>8</v>
          </cell>
          <cell r="AA48">
            <v>0</v>
          </cell>
        </row>
        <row r="49">
          <cell r="A49" t="str">
            <v>0047</v>
          </cell>
          <cell r="B49" t="str">
            <v>2015</v>
          </cell>
          <cell r="C49" t="str">
            <v>001072</v>
          </cell>
          <cell r="D49" t="str">
            <v>036</v>
          </cell>
          <cell r="E49" t="str">
            <v>001</v>
          </cell>
          <cell r="F49" t="str">
            <v>0047</v>
          </cell>
          <cell r="G49" t="str">
            <v>15</v>
          </cell>
          <cell r="H49" t="str">
            <v>006</v>
          </cell>
          <cell r="I49" t="str">
            <v>0008</v>
          </cell>
          <cell r="J49" t="str">
            <v>9001</v>
          </cell>
          <cell r="K49" t="str">
            <v>3999999</v>
          </cell>
          <cell r="L49" t="str">
            <v>5000003</v>
          </cell>
          <cell r="M49" t="str">
            <v>00004</v>
          </cell>
          <cell r="N49" t="str">
            <v>0000385</v>
          </cell>
          <cell r="O49" t="str">
            <v>15</v>
          </cell>
          <cell r="P49" t="str">
            <v>01</v>
          </cell>
          <cell r="Q49" t="str">
            <v>01</v>
          </cell>
          <cell r="R49">
            <v>0</v>
          </cell>
          <cell r="S49">
            <v>0</v>
          </cell>
          <cell r="T49">
            <v>0</v>
          </cell>
          <cell r="U49">
            <v>0</v>
          </cell>
          <cell r="V49">
            <v>2</v>
          </cell>
          <cell r="W49" t="str">
            <v>00060</v>
          </cell>
          <cell r="X49" t="str">
            <v>INFORME</v>
          </cell>
          <cell r="Y49">
            <v>2</v>
          </cell>
          <cell r="Z49">
            <v>2</v>
          </cell>
          <cell r="AA49">
            <v>0</v>
          </cell>
        </row>
        <row r="50">
          <cell r="A50" t="str">
            <v>0048</v>
          </cell>
          <cell r="B50" t="str">
            <v>2015</v>
          </cell>
          <cell r="C50" t="str">
            <v>001072</v>
          </cell>
          <cell r="D50" t="str">
            <v>036</v>
          </cell>
          <cell r="E50" t="str">
            <v>001</v>
          </cell>
          <cell r="F50" t="str">
            <v>0048</v>
          </cell>
          <cell r="G50" t="str">
            <v>15</v>
          </cell>
          <cell r="H50" t="str">
            <v>006</v>
          </cell>
          <cell r="I50" t="str">
            <v>0008</v>
          </cell>
          <cell r="J50" t="str">
            <v>9001</v>
          </cell>
          <cell r="K50" t="str">
            <v>3999999</v>
          </cell>
          <cell r="L50" t="str">
            <v>5000003</v>
          </cell>
          <cell r="M50" t="str">
            <v>00005</v>
          </cell>
          <cell r="N50" t="str">
            <v>0000631</v>
          </cell>
          <cell r="O50" t="str">
            <v>15</v>
          </cell>
          <cell r="P50" t="str">
            <v>01</v>
          </cell>
          <cell r="Q50" t="str">
            <v>01</v>
          </cell>
          <cell r="R50">
            <v>0</v>
          </cell>
          <cell r="S50">
            <v>0</v>
          </cell>
          <cell r="T50">
            <v>0</v>
          </cell>
          <cell r="U50">
            <v>0</v>
          </cell>
          <cell r="V50">
            <v>10</v>
          </cell>
          <cell r="W50" t="str">
            <v>00108</v>
          </cell>
          <cell r="X50" t="str">
            <v>SISTEMA</v>
          </cell>
          <cell r="Y50">
            <v>10</v>
          </cell>
          <cell r="Z50">
            <v>10</v>
          </cell>
          <cell r="AA50">
            <v>0</v>
          </cell>
        </row>
        <row r="51">
          <cell r="A51" t="str">
            <v>0049</v>
          </cell>
          <cell r="B51" t="str">
            <v>2015</v>
          </cell>
          <cell r="C51" t="str">
            <v>001072</v>
          </cell>
          <cell r="D51" t="str">
            <v>036</v>
          </cell>
          <cell r="E51" t="str">
            <v>001</v>
          </cell>
          <cell r="F51" t="str">
            <v>0049</v>
          </cell>
          <cell r="G51" t="str">
            <v>15</v>
          </cell>
          <cell r="H51" t="str">
            <v>006</v>
          </cell>
          <cell r="I51" t="str">
            <v>0008</v>
          </cell>
          <cell r="J51" t="str">
            <v>9001</v>
          </cell>
          <cell r="K51" t="str">
            <v>3999999</v>
          </cell>
          <cell r="L51" t="str">
            <v>5000003</v>
          </cell>
          <cell r="M51" t="str">
            <v>00006</v>
          </cell>
          <cell r="N51" t="str">
            <v>0001893</v>
          </cell>
          <cell r="O51" t="str">
            <v>15</v>
          </cell>
          <cell r="P51" t="str">
            <v>01</v>
          </cell>
          <cell r="Q51" t="str">
            <v>01</v>
          </cell>
          <cell r="R51">
            <v>0</v>
          </cell>
          <cell r="S51">
            <v>0</v>
          </cell>
          <cell r="T51">
            <v>0</v>
          </cell>
          <cell r="U51">
            <v>0</v>
          </cell>
          <cell r="V51">
            <v>70</v>
          </cell>
          <cell r="W51" t="str">
            <v>00103</v>
          </cell>
          <cell r="X51" t="str">
            <v>REGISTRO</v>
          </cell>
          <cell r="Y51">
            <v>70</v>
          </cell>
          <cell r="Z51">
            <v>70</v>
          </cell>
          <cell r="AA51">
            <v>0</v>
          </cell>
        </row>
        <row r="52">
          <cell r="A52" t="str">
            <v>0050</v>
          </cell>
          <cell r="B52" t="str">
            <v>2015</v>
          </cell>
          <cell r="C52" t="str">
            <v>001072</v>
          </cell>
          <cell r="D52" t="str">
            <v>036</v>
          </cell>
          <cell r="E52" t="str">
            <v>001</v>
          </cell>
          <cell r="F52" t="str">
            <v>0050</v>
          </cell>
          <cell r="G52" t="str">
            <v>15</v>
          </cell>
          <cell r="H52" t="str">
            <v>006</v>
          </cell>
          <cell r="I52" t="str">
            <v>0008</v>
          </cell>
          <cell r="J52" t="str">
            <v>9001</v>
          </cell>
          <cell r="K52" t="str">
            <v>3999999</v>
          </cell>
          <cell r="L52" t="str">
            <v>5000004</v>
          </cell>
          <cell r="M52" t="str">
            <v>00001</v>
          </cell>
          <cell r="N52" t="str">
            <v>0000799</v>
          </cell>
          <cell r="O52" t="str">
            <v>15</v>
          </cell>
          <cell r="P52" t="str">
            <v>01</v>
          </cell>
          <cell r="Q52" t="str">
            <v>01</v>
          </cell>
          <cell r="R52">
            <v>0</v>
          </cell>
          <cell r="S52">
            <v>0</v>
          </cell>
          <cell r="T52">
            <v>0</v>
          </cell>
          <cell r="U52">
            <v>0</v>
          </cell>
          <cell r="V52">
            <v>3500</v>
          </cell>
          <cell r="W52" t="str">
            <v>00051</v>
          </cell>
          <cell r="X52" t="str">
            <v>EXPEDIENTE</v>
          </cell>
          <cell r="Y52">
            <v>3500</v>
          </cell>
          <cell r="Z52">
            <v>3500</v>
          </cell>
          <cell r="AA52">
            <v>0</v>
          </cell>
        </row>
        <row r="53">
          <cell r="A53" t="str">
            <v>0051</v>
          </cell>
          <cell r="B53" t="str">
            <v>2015</v>
          </cell>
          <cell r="C53" t="str">
            <v>001072</v>
          </cell>
          <cell r="D53" t="str">
            <v>036</v>
          </cell>
          <cell r="E53" t="str">
            <v>001</v>
          </cell>
          <cell r="F53" t="str">
            <v>0051</v>
          </cell>
          <cell r="G53" t="str">
            <v>15</v>
          </cell>
          <cell r="H53" t="str">
            <v>006</v>
          </cell>
          <cell r="I53" t="str">
            <v>0011</v>
          </cell>
          <cell r="J53" t="str">
            <v>9001</v>
          </cell>
          <cell r="K53" t="str">
            <v>3999999</v>
          </cell>
          <cell r="L53" t="str">
            <v>5000005</v>
          </cell>
          <cell r="M53" t="str">
            <v>00001</v>
          </cell>
          <cell r="N53" t="str">
            <v>0000018</v>
          </cell>
          <cell r="O53" t="str">
            <v>15</v>
          </cell>
          <cell r="P53" t="str">
            <v>01</v>
          </cell>
          <cell r="Q53" t="str">
            <v>01</v>
          </cell>
          <cell r="R53">
            <v>0</v>
          </cell>
          <cell r="S53">
            <v>0</v>
          </cell>
          <cell r="T53">
            <v>0</v>
          </cell>
          <cell r="U53">
            <v>0</v>
          </cell>
          <cell r="V53">
            <v>12</v>
          </cell>
          <cell r="W53" t="str">
            <v>00137</v>
          </cell>
          <cell r="X53" t="str">
            <v>PLANILLA</v>
          </cell>
          <cell r="Y53">
            <v>12</v>
          </cell>
          <cell r="Z53">
            <v>12</v>
          </cell>
          <cell r="AA53">
            <v>0</v>
          </cell>
        </row>
        <row r="54">
          <cell r="A54" t="str">
            <v>0052</v>
          </cell>
          <cell r="B54" t="str">
            <v>2015</v>
          </cell>
          <cell r="C54" t="str">
            <v>001072</v>
          </cell>
          <cell r="D54" t="str">
            <v>036</v>
          </cell>
          <cell r="E54" t="str">
            <v>001</v>
          </cell>
          <cell r="F54" t="str">
            <v>0052</v>
          </cell>
          <cell r="G54" t="str">
            <v>15</v>
          </cell>
          <cell r="H54" t="str">
            <v>006</v>
          </cell>
          <cell r="I54" t="str">
            <v>0012</v>
          </cell>
          <cell r="J54" t="str">
            <v>9001</v>
          </cell>
          <cell r="K54" t="str">
            <v>3999999</v>
          </cell>
          <cell r="L54" t="str">
            <v>5000006</v>
          </cell>
          <cell r="M54" t="str">
            <v>00001</v>
          </cell>
          <cell r="N54" t="str">
            <v>0008382</v>
          </cell>
          <cell r="O54" t="str">
            <v>15</v>
          </cell>
          <cell r="P54" t="str">
            <v>01</v>
          </cell>
          <cell r="Q54" t="str">
            <v>01</v>
          </cell>
          <cell r="R54">
            <v>0</v>
          </cell>
          <cell r="S54">
            <v>0</v>
          </cell>
          <cell r="T54">
            <v>0</v>
          </cell>
          <cell r="U54">
            <v>0</v>
          </cell>
          <cell r="V54">
            <v>31</v>
          </cell>
          <cell r="W54" t="str">
            <v>00060</v>
          </cell>
          <cell r="X54" t="str">
            <v>INFORME</v>
          </cell>
          <cell r="Y54">
            <v>31</v>
          </cell>
          <cell r="Z54">
            <v>31</v>
          </cell>
          <cell r="AA54">
            <v>0</v>
          </cell>
        </row>
        <row r="55">
          <cell r="A55" t="str">
            <v>0053</v>
          </cell>
          <cell r="B55" t="str">
            <v>2015</v>
          </cell>
          <cell r="C55" t="str">
            <v>001072</v>
          </cell>
          <cell r="D55" t="str">
            <v>036</v>
          </cell>
          <cell r="E55" t="str">
            <v>001</v>
          </cell>
          <cell r="F55" t="str">
            <v>0053</v>
          </cell>
          <cell r="G55" t="str">
            <v>15</v>
          </cell>
          <cell r="H55" t="str">
            <v>018</v>
          </cell>
          <cell r="I55" t="str">
            <v>0039</v>
          </cell>
          <cell r="J55" t="str">
            <v>9001</v>
          </cell>
          <cell r="K55" t="str">
            <v>3999999</v>
          </cell>
          <cell r="L55" t="str">
            <v>5000007</v>
          </cell>
          <cell r="M55" t="str">
            <v>00001</v>
          </cell>
          <cell r="N55" t="str">
            <v>0000799</v>
          </cell>
          <cell r="O55" t="str">
            <v>15</v>
          </cell>
          <cell r="P55" t="str">
            <v>01</v>
          </cell>
          <cell r="Q55" t="str">
            <v>01</v>
          </cell>
          <cell r="R55">
            <v>0</v>
          </cell>
          <cell r="S55">
            <v>0</v>
          </cell>
          <cell r="T55">
            <v>0</v>
          </cell>
          <cell r="U55">
            <v>0</v>
          </cell>
          <cell r="V55">
            <v>32000</v>
          </cell>
          <cell r="W55" t="str">
            <v>00170</v>
          </cell>
          <cell r="X55" t="str">
            <v>GESTIONES LEGALES</v>
          </cell>
          <cell r="Y55">
            <v>32000</v>
          </cell>
          <cell r="Z55">
            <v>32000</v>
          </cell>
          <cell r="AA55">
            <v>0</v>
          </cell>
        </row>
        <row r="56">
          <cell r="A56" t="str">
            <v>0054</v>
          </cell>
          <cell r="B56" t="str">
            <v>2015</v>
          </cell>
          <cell r="C56" t="str">
            <v>001072</v>
          </cell>
          <cell r="D56" t="str">
            <v>036</v>
          </cell>
          <cell r="E56" t="str">
            <v>001</v>
          </cell>
          <cell r="F56" t="str">
            <v>0054</v>
          </cell>
          <cell r="G56" t="str">
            <v>15</v>
          </cell>
          <cell r="H56" t="str">
            <v>032</v>
          </cell>
          <cell r="I56" t="str">
            <v>0061</v>
          </cell>
          <cell r="J56" t="str">
            <v>9002</v>
          </cell>
          <cell r="K56" t="str">
            <v>2001621</v>
          </cell>
          <cell r="L56" t="str">
            <v>6000013</v>
          </cell>
          <cell r="M56" t="str">
            <v>00001</v>
          </cell>
          <cell r="N56" t="str">
            <v>0128062</v>
          </cell>
          <cell r="O56" t="str">
            <v>08</v>
          </cell>
          <cell r="P56" t="str">
            <v>09</v>
          </cell>
          <cell r="Q56" t="str">
            <v>10</v>
          </cell>
          <cell r="R56">
            <v>0</v>
          </cell>
          <cell r="S56">
            <v>0</v>
          </cell>
          <cell r="T56">
            <v>0</v>
          </cell>
          <cell r="U56">
            <v>0</v>
          </cell>
          <cell r="V56">
            <v>1</v>
          </cell>
          <cell r="W56" t="str">
            <v>00046</v>
          </cell>
          <cell r="X56" t="str">
            <v>ESTUDIO</v>
          </cell>
          <cell r="Y56">
            <v>1</v>
          </cell>
          <cell r="Z56">
            <v>1</v>
          </cell>
          <cell r="AA56">
            <v>0</v>
          </cell>
        </row>
        <row r="57">
          <cell r="A57" t="str">
            <v>0055</v>
          </cell>
          <cell r="B57" t="str">
            <v>2015</v>
          </cell>
          <cell r="C57" t="str">
            <v>001072</v>
          </cell>
          <cell r="D57" t="str">
            <v>036</v>
          </cell>
          <cell r="E57" t="str">
            <v>001</v>
          </cell>
          <cell r="F57" t="str">
            <v>0055</v>
          </cell>
          <cell r="G57" t="str">
            <v>15</v>
          </cell>
          <cell r="H57" t="str">
            <v>034</v>
          </cell>
          <cell r="I57" t="str">
            <v>0070</v>
          </cell>
          <cell r="J57" t="str">
            <v>9002</v>
          </cell>
          <cell r="K57" t="str">
            <v>2001621</v>
          </cell>
          <cell r="L57" t="str">
            <v>6000013</v>
          </cell>
          <cell r="M57" t="str">
            <v>00001</v>
          </cell>
          <cell r="N57" t="str">
            <v>0112149</v>
          </cell>
          <cell r="O57" t="str">
            <v>15</v>
          </cell>
          <cell r="P57" t="str">
            <v>01</v>
          </cell>
          <cell r="Q57" t="str">
            <v>01</v>
          </cell>
          <cell r="R57">
            <v>0</v>
          </cell>
          <cell r="S57">
            <v>0</v>
          </cell>
          <cell r="T57">
            <v>0</v>
          </cell>
          <cell r="U57">
            <v>0</v>
          </cell>
          <cell r="V57">
            <v>2</v>
          </cell>
          <cell r="W57" t="str">
            <v>00046</v>
          </cell>
          <cell r="X57" t="str">
            <v>ESTUDIO</v>
          </cell>
          <cell r="Y57">
            <v>2</v>
          </cell>
          <cell r="Z57">
            <v>2</v>
          </cell>
          <cell r="AA57">
            <v>0</v>
          </cell>
        </row>
        <row r="58">
          <cell r="A58" t="str">
            <v>0056</v>
          </cell>
          <cell r="B58" t="str">
            <v>2015</v>
          </cell>
          <cell r="C58" t="str">
            <v>001072</v>
          </cell>
          <cell r="D58" t="str">
            <v>036</v>
          </cell>
          <cell r="E58" t="str">
            <v>001</v>
          </cell>
          <cell r="F58" t="str">
            <v>0056</v>
          </cell>
          <cell r="G58" t="str">
            <v>15</v>
          </cell>
          <cell r="H58" t="str">
            <v>035</v>
          </cell>
          <cell r="I58" t="str">
            <v>0071</v>
          </cell>
          <cell r="J58" t="str">
            <v>9002</v>
          </cell>
          <cell r="K58" t="str">
            <v>2001621</v>
          </cell>
          <cell r="L58" t="str">
            <v>6000013</v>
          </cell>
          <cell r="M58" t="str">
            <v>00001</v>
          </cell>
          <cell r="N58" t="str">
            <v>0110478</v>
          </cell>
          <cell r="O58" t="str">
            <v>13</v>
          </cell>
          <cell r="P58" t="str">
            <v>01</v>
          </cell>
          <cell r="Q58" t="str">
            <v>99</v>
          </cell>
          <cell r="R58">
            <v>0</v>
          </cell>
          <cell r="S58">
            <v>0</v>
          </cell>
          <cell r="T58">
            <v>0</v>
          </cell>
          <cell r="U58">
            <v>0</v>
          </cell>
          <cell r="V58">
            <v>0.45</v>
          </cell>
          <cell r="W58" t="str">
            <v>00046</v>
          </cell>
          <cell r="X58" t="str">
            <v>ESTUDIO</v>
          </cell>
          <cell r="Y58">
            <v>0.45</v>
          </cell>
          <cell r="Z58">
            <v>0.45</v>
          </cell>
          <cell r="AA58">
            <v>0</v>
          </cell>
        </row>
        <row r="59">
          <cell r="A59" t="str">
            <v>0057</v>
          </cell>
          <cell r="B59" t="str">
            <v>2015</v>
          </cell>
          <cell r="C59" t="str">
            <v>001072</v>
          </cell>
          <cell r="D59" t="str">
            <v>036</v>
          </cell>
          <cell r="E59" t="str">
            <v>001</v>
          </cell>
          <cell r="F59" t="str">
            <v>0057</v>
          </cell>
          <cell r="G59" t="str">
            <v>15</v>
          </cell>
          <cell r="H59" t="str">
            <v>035</v>
          </cell>
          <cell r="I59" t="str">
            <v>0071</v>
          </cell>
          <cell r="J59" t="str">
            <v>9002</v>
          </cell>
          <cell r="K59" t="str">
            <v>2001621</v>
          </cell>
          <cell r="L59" t="str">
            <v>6000013</v>
          </cell>
          <cell r="M59" t="str">
            <v>00002</v>
          </cell>
          <cell r="N59" t="str">
            <v>0112539</v>
          </cell>
          <cell r="O59" t="str">
            <v>16</v>
          </cell>
          <cell r="P59" t="str">
            <v>03</v>
          </cell>
          <cell r="Q59" t="str">
            <v>99</v>
          </cell>
          <cell r="R59">
            <v>0</v>
          </cell>
          <cell r="S59">
            <v>0</v>
          </cell>
          <cell r="T59">
            <v>0</v>
          </cell>
          <cell r="U59">
            <v>0</v>
          </cell>
          <cell r="V59">
            <v>0.35</v>
          </cell>
          <cell r="W59" t="str">
            <v>00046</v>
          </cell>
          <cell r="X59" t="str">
            <v>ESTUDIO</v>
          </cell>
          <cell r="Y59">
            <v>0.35</v>
          </cell>
          <cell r="Z59">
            <v>0.35</v>
          </cell>
          <cell r="AA59">
            <v>0</v>
          </cell>
        </row>
        <row r="60">
          <cell r="A60" t="str">
            <v>0058</v>
          </cell>
          <cell r="B60" t="str">
            <v>2015</v>
          </cell>
          <cell r="C60" t="str">
            <v>001072</v>
          </cell>
          <cell r="D60" t="str">
            <v>036</v>
          </cell>
          <cell r="E60" t="str">
            <v>001</v>
          </cell>
          <cell r="F60" t="str">
            <v>0058</v>
          </cell>
          <cell r="G60" t="str">
            <v>15</v>
          </cell>
          <cell r="H60" t="str">
            <v>035</v>
          </cell>
          <cell r="I60" t="str">
            <v>0071</v>
          </cell>
          <cell r="J60" t="str">
            <v>9002</v>
          </cell>
          <cell r="K60" t="str">
            <v>2001621</v>
          </cell>
          <cell r="L60" t="str">
            <v>6000013</v>
          </cell>
          <cell r="M60" t="str">
            <v>00003</v>
          </cell>
          <cell r="N60" t="str">
            <v>0113990</v>
          </cell>
          <cell r="O60" t="str">
            <v>25</v>
          </cell>
          <cell r="P60" t="str">
            <v>01</v>
          </cell>
          <cell r="Q60" t="str">
            <v>99</v>
          </cell>
          <cell r="R60">
            <v>0</v>
          </cell>
          <cell r="S60">
            <v>0</v>
          </cell>
          <cell r="T60">
            <v>0</v>
          </cell>
          <cell r="U60">
            <v>0</v>
          </cell>
          <cell r="V60">
            <v>0.35</v>
          </cell>
          <cell r="W60" t="str">
            <v>00046</v>
          </cell>
          <cell r="X60" t="str">
            <v>ESTUDIO</v>
          </cell>
          <cell r="Y60">
            <v>0.35</v>
          </cell>
          <cell r="Z60">
            <v>0.35</v>
          </cell>
          <cell r="AA60">
            <v>0</v>
          </cell>
        </row>
        <row r="61">
          <cell r="A61" t="str">
            <v>0059</v>
          </cell>
          <cell r="B61" t="str">
            <v>2015</v>
          </cell>
          <cell r="C61" t="str">
            <v>001072</v>
          </cell>
          <cell r="D61" t="str">
            <v>036</v>
          </cell>
          <cell r="E61" t="str">
            <v>001</v>
          </cell>
          <cell r="F61" t="str">
            <v>0059</v>
          </cell>
          <cell r="G61" t="str">
            <v>15</v>
          </cell>
          <cell r="H61" t="str">
            <v>032</v>
          </cell>
          <cell r="I61" t="str">
            <v>0061</v>
          </cell>
          <cell r="J61" t="str">
            <v>9002</v>
          </cell>
          <cell r="K61" t="str">
            <v>2001621</v>
          </cell>
          <cell r="L61" t="str">
            <v>6000032</v>
          </cell>
          <cell r="M61" t="str">
            <v>00001</v>
          </cell>
          <cell r="N61" t="str">
            <v>0115289</v>
          </cell>
          <cell r="O61" t="str">
            <v>12</v>
          </cell>
          <cell r="P61" t="str">
            <v>04</v>
          </cell>
          <cell r="Q61" t="str">
            <v>01</v>
          </cell>
          <cell r="R61">
            <v>0</v>
          </cell>
          <cell r="S61">
            <v>0</v>
          </cell>
          <cell r="T61">
            <v>0</v>
          </cell>
          <cell r="U61">
            <v>0</v>
          </cell>
          <cell r="V61">
            <v>1</v>
          </cell>
          <cell r="W61" t="str">
            <v>00046</v>
          </cell>
          <cell r="X61" t="str">
            <v>ESTUDIO</v>
          </cell>
          <cell r="Y61">
            <v>1</v>
          </cell>
          <cell r="Z61">
            <v>1</v>
          </cell>
          <cell r="AA61">
            <v>0</v>
          </cell>
        </row>
        <row r="62">
          <cell r="A62" t="str">
            <v>0060</v>
          </cell>
          <cell r="B62" t="str">
            <v>2015</v>
          </cell>
          <cell r="C62" t="str">
            <v>001072</v>
          </cell>
          <cell r="D62" t="str">
            <v>036</v>
          </cell>
          <cell r="E62" t="str">
            <v>001</v>
          </cell>
          <cell r="F62" t="str">
            <v>0060</v>
          </cell>
          <cell r="G62" t="str">
            <v>15</v>
          </cell>
          <cell r="H62" t="str">
            <v>032</v>
          </cell>
          <cell r="I62" t="str">
            <v>0061</v>
          </cell>
          <cell r="J62" t="str">
            <v>9002</v>
          </cell>
          <cell r="K62" t="str">
            <v>2001621</v>
          </cell>
          <cell r="L62" t="str">
            <v>6000032</v>
          </cell>
          <cell r="M62" t="str">
            <v>00002</v>
          </cell>
          <cell r="N62" t="str">
            <v>0140361</v>
          </cell>
          <cell r="O62" t="str">
            <v>15</v>
          </cell>
          <cell r="P62" t="str">
            <v>01</v>
          </cell>
          <cell r="Q62" t="str">
            <v>01</v>
          </cell>
          <cell r="R62">
            <v>0</v>
          </cell>
          <cell r="S62">
            <v>0</v>
          </cell>
          <cell r="T62">
            <v>0</v>
          </cell>
          <cell r="U62">
            <v>0</v>
          </cell>
          <cell r="V62">
            <v>20</v>
          </cell>
          <cell r="W62" t="str">
            <v>00046</v>
          </cell>
          <cell r="X62" t="str">
            <v>ESTUDIO</v>
          </cell>
          <cell r="Y62">
            <v>20</v>
          </cell>
          <cell r="Z62">
            <v>20</v>
          </cell>
          <cell r="AA62">
            <v>0</v>
          </cell>
        </row>
        <row r="63">
          <cell r="A63" t="str">
            <v>0061</v>
          </cell>
          <cell r="B63" t="str">
            <v>2015</v>
          </cell>
          <cell r="C63" t="str">
            <v>001072</v>
          </cell>
          <cell r="D63" t="str">
            <v>036</v>
          </cell>
          <cell r="E63" t="str">
            <v>001</v>
          </cell>
          <cell r="F63" t="str">
            <v>0061</v>
          </cell>
          <cell r="G63" t="str">
            <v>15</v>
          </cell>
          <cell r="H63" t="str">
            <v>035</v>
          </cell>
          <cell r="I63" t="str">
            <v>0071</v>
          </cell>
          <cell r="J63" t="str">
            <v>9002</v>
          </cell>
          <cell r="K63" t="str">
            <v>2001621</v>
          </cell>
          <cell r="L63" t="str">
            <v>6000032</v>
          </cell>
          <cell r="M63" t="str">
            <v>00001</v>
          </cell>
          <cell r="N63" t="str">
            <v>0110478</v>
          </cell>
          <cell r="O63" t="str">
            <v>13</v>
          </cell>
          <cell r="P63" t="str">
            <v>01</v>
          </cell>
          <cell r="Q63" t="str">
            <v>01</v>
          </cell>
          <cell r="R63">
            <v>0</v>
          </cell>
          <cell r="S63">
            <v>0</v>
          </cell>
          <cell r="T63">
            <v>0</v>
          </cell>
          <cell r="U63">
            <v>0</v>
          </cell>
          <cell r="V63">
            <v>0.3</v>
          </cell>
          <cell r="W63" t="str">
            <v>00046</v>
          </cell>
          <cell r="X63" t="str">
            <v>ESTUDIO</v>
          </cell>
          <cell r="Y63">
            <v>0.3</v>
          </cell>
          <cell r="Z63">
            <v>0.3</v>
          </cell>
          <cell r="AA63">
            <v>0</v>
          </cell>
        </row>
        <row r="64">
          <cell r="A64" t="str">
            <v>0062</v>
          </cell>
          <cell r="B64" t="str">
            <v>2015</v>
          </cell>
          <cell r="C64" t="str">
            <v>001072</v>
          </cell>
          <cell r="D64" t="str">
            <v>036</v>
          </cell>
          <cell r="E64" t="str">
            <v>001</v>
          </cell>
          <cell r="F64" t="str">
            <v>0062</v>
          </cell>
          <cell r="G64" t="str">
            <v>15</v>
          </cell>
          <cell r="H64" t="str">
            <v>035</v>
          </cell>
          <cell r="I64" t="str">
            <v>0071</v>
          </cell>
          <cell r="J64" t="str">
            <v>9002</v>
          </cell>
          <cell r="K64" t="str">
            <v>2001621</v>
          </cell>
          <cell r="L64" t="str">
            <v>6000032</v>
          </cell>
          <cell r="M64" t="str">
            <v>00002</v>
          </cell>
          <cell r="N64" t="str">
            <v>0112539</v>
          </cell>
          <cell r="O64" t="str">
            <v>16</v>
          </cell>
          <cell r="P64" t="str">
            <v>03</v>
          </cell>
          <cell r="Q64" t="str">
            <v>99</v>
          </cell>
          <cell r="R64">
            <v>0</v>
          </cell>
          <cell r="S64">
            <v>0</v>
          </cell>
          <cell r="T64">
            <v>0</v>
          </cell>
          <cell r="U64">
            <v>0</v>
          </cell>
          <cell r="V64">
            <v>0.9</v>
          </cell>
          <cell r="W64" t="str">
            <v>00046</v>
          </cell>
          <cell r="X64" t="str">
            <v>ESTUDIO</v>
          </cell>
          <cell r="Y64">
            <v>0.9</v>
          </cell>
          <cell r="Z64">
            <v>0.9</v>
          </cell>
          <cell r="AA64">
            <v>0</v>
          </cell>
        </row>
        <row r="65">
          <cell r="A65" t="str">
            <v>0063</v>
          </cell>
          <cell r="B65" t="str">
            <v>2015</v>
          </cell>
          <cell r="C65" t="str">
            <v>001072</v>
          </cell>
          <cell r="D65" t="str">
            <v>036</v>
          </cell>
          <cell r="E65" t="str">
            <v>001</v>
          </cell>
          <cell r="F65" t="str">
            <v>0063</v>
          </cell>
          <cell r="G65" t="str">
            <v>15</v>
          </cell>
          <cell r="H65" t="str">
            <v>035</v>
          </cell>
          <cell r="I65" t="str">
            <v>0071</v>
          </cell>
          <cell r="J65" t="str">
            <v>9002</v>
          </cell>
          <cell r="K65" t="str">
            <v>2001621</v>
          </cell>
          <cell r="L65" t="str">
            <v>6000032</v>
          </cell>
          <cell r="M65" t="str">
            <v>00003</v>
          </cell>
          <cell r="N65" t="str">
            <v>0113989</v>
          </cell>
          <cell r="O65" t="str">
            <v>16</v>
          </cell>
          <cell r="P65" t="str">
            <v>03</v>
          </cell>
          <cell r="Q65" t="str">
            <v>99</v>
          </cell>
          <cell r="R65">
            <v>0</v>
          </cell>
          <cell r="S65">
            <v>0</v>
          </cell>
          <cell r="T65">
            <v>0</v>
          </cell>
          <cell r="U65">
            <v>0</v>
          </cell>
          <cell r="V65">
            <v>0.1</v>
          </cell>
          <cell r="W65" t="str">
            <v>00046</v>
          </cell>
          <cell r="X65" t="str">
            <v>ESTUDIO</v>
          </cell>
          <cell r="Y65">
            <v>0.1</v>
          </cell>
          <cell r="Z65">
            <v>0.1</v>
          </cell>
          <cell r="AA65">
            <v>0</v>
          </cell>
        </row>
        <row r="66">
          <cell r="A66" t="str">
            <v>0064</v>
          </cell>
          <cell r="B66" t="str">
            <v>2015</v>
          </cell>
          <cell r="C66" t="str">
            <v>001072</v>
          </cell>
          <cell r="D66" t="str">
            <v>036</v>
          </cell>
          <cell r="E66" t="str">
            <v>001</v>
          </cell>
          <cell r="F66" t="str">
            <v>0064</v>
          </cell>
          <cell r="G66" t="str">
            <v>15</v>
          </cell>
          <cell r="H66" t="str">
            <v>035</v>
          </cell>
          <cell r="I66" t="str">
            <v>0071</v>
          </cell>
          <cell r="J66" t="str">
            <v>9002</v>
          </cell>
          <cell r="K66" t="str">
            <v>2001621</v>
          </cell>
          <cell r="L66" t="str">
            <v>6000032</v>
          </cell>
          <cell r="M66" t="str">
            <v>00004</v>
          </cell>
          <cell r="N66" t="str">
            <v>0113990</v>
          </cell>
          <cell r="O66" t="str">
            <v>25</v>
          </cell>
          <cell r="P66" t="str">
            <v>01</v>
          </cell>
          <cell r="Q66" t="str">
            <v>99</v>
          </cell>
          <cell r="R66">
            <v>0</v>
          </cell>
          <cell r="S66">
            <v>0</v>
          </cell>
          <cell r="T66">
            <v>0</v>
          </cell>
          <cell r="U66">
            <v>0</v>
          </cell>
          <cell r="V66">
            <v>0.9</v>
          </cell>
          <cell r="W66" t="str">
            <v>00046</v>
          </cell>
          <cell r="X66" t="str">
            <v>ESTUDIO</v>
          </cell>
          <cell r="Y66">
            <v>0.9</v>
          </cell>
          <cell r="Z66">
            <v>0.9</v>
          </cell>
          <cell r="AA66">
            <v>0</v>
          </cell>
        </row>
        <row r="67">
          <cell r="A67" t="str">
            <v>0065</v>
          </cell>
          <cell r="B67" t="str">
            <v>2015</v>
          </cell>
          <cell r="C67" t="str">
            <v>001072</v>
          </cell>
          <cell r="D67" t="str">
            <v>036</v>
          </cell>
          <cell r="E67" t="str">
            <v>001</v>
          </cell>
          <cell r="F67" t="str">
            <v>0065</v>
          </cell>
          <cell r="G67" t="str">
            <v>15</v>
          </cell>
          <cell r="H67" t="str">
            <v>035</v>
          </cell>
          <cell r="I67" t="str">
            <v>0071</v>
          </cell>
          <cell r="J67" t="str">
            <v>9002</v>
          </cell>
          <cell r="K67" t="str">
            <v>2001621</v>
          </cell>
          <cell r="L67" t="str">
            <v>6000032</v>
          </cell>
          <cell r="M67" t="str">
            <v>00005</v>
          </cell>
          <cell r="N67" t="str">
            <v>0113991</v>
          </cell>
          <cell r="O67" t="str">
            <v>16</v>
          </cell>
          <cell r="P67" t="str">
            <v>03</v>
          </cell>
          <cell r="Q67" t="str">
            <v>99</v>
          </cell>
          <cell r="R67">
            <v>0</v>
          </cell>
          <cell r="S67">
            <v>0</v>
          </cell>
          <cell r="T67">
            <v>0</v>
          </cell>
          <cell r="U67">
            <v>0</v>
          </cell>
          <cell r="V67">
            <v>0.9</v>
          </cell>
          <cell r="W67" t="str">
            <v>00046</v>
          </cell>
          <cell r="X67" t="str">
            <v>ESTUDIO</v>
          </cell>
          <cell r="Y67">
            <v>0.9</v>
          </cell>
          <cell r="Z67">
            <v>0.9</v>
          </cell>
          <cell r="AA67">
            <v>0</v>
          </cell>
        </row>
        <row r="68">
          <cell r="A68" t="str">
            <v>0066</v>
          </cell>
          <cell r="B68" t="str">
            <v>2015</v>
          </cell>
          <cell r="C68" t="str">
            <v>001072</v>
          </cell>
          <cell r="D68" t="str">
            <v>036</v>
          </cell>
          <cell r="E68" t="str">
            <v>001</v>
          </cell>
          <cell r="F68" t="str">
            <v>0066</v>
          </cell>
          <cell r="G68" t="str">
            <v>15</v>
          </cell>
          <cell r="H68" t="str">
            <v>035</v>
          </cell>
          <cell r="I68" t="str">
            <v>0071</v>
          </cell>
          <cell r="J68" t="str">
            <v>9002</v>
          </cell>
          <cell r="K68" t="str">
            <v>2001621</v>
          </cell>
          <cell r="L68" t="str">
            <v>6000032</v>
          </cell>
          <cell r="M68" t="str">
            <v>00006</v>
          </cell>
          <cell r="N68" t="str">
            <v>0113992</v>
          </cell>
          <cell r="O68" t="str">
            <v>16</v>
          </cell>
          <cell r="P68" t="str">
            <v>03</v>
          </cell>
          <cell r="Q68" t="str">
            <v>99</v>
          </cell>
          <cell r="R68">
            <v>0</v>
          </cell>
          <cell r="S68">
            <v>0</v>
          </cell>
          <cell r="T68">
            <v>0</v>
          </cell>
          <cell r="U68">
            <v>0</v>
          </cell>
          <cell r="V68">
            <v>0.1</v>
          </cell>
          <cell r="W68" t="str">
            <v>00046</v>
          </cell>
          <cell r="X68" t="str">
            <v>ESTUDIO</v>
          </cell>
          <cell r="Y68">
            <v>0.1</v>
          </cell>
          <cell r="Z68">
            <v>0.1</v>
          </cell>
          <cell r="AA68">
            <v>0</v>
          </cell>
        </row>
        <row r="69">
          <cell r="A69" t="str">
            <v>0067</v>
          </cell>
          <cell r="B69" t="str">
            <v>2015</v>
          </cell>
          <cell r="C69" t="str">
            <v>001072</v>
          </cell>
          <cell r="D69" t="str">
            <v>036</v>
          </cell>
          <cell r="E69" t="str">
            <v>001</v>
          </cell>
          <cell r="F69" t="str">
            <v>0067</v>
          </cell>
          <cell r="G69" t="str">
            <v>15</v>
          </cell>
          <cell r="H69" t="str">
            <v>034</v>
          </cell>
          <cell r="I69" t="str">
            <v>0070</v>
          </cell>
          <cell r="J69" t="str">
            <v>9002</v>
          </cell>
          <cell r="K69" t="str">
            <v>2027764</v>
          </cell>
          <cell r="L69" t="str">
            <v>4000175</v>
          </cell>
          <cell r="M69" t="str">
            <v>00001</v>
          </cell>
          <cell r="N69" t="str">
            <v>0039665</v>
          </cell>
          <cell r="O69" t="str">
            <v>12</v>
          </cell>
          <cell r="P69" t="str">
            <v>01</v>
          </cell>
          <cell r="Q69" t="str">
            <v>07</v>
          </cell>
          <cell r="R69">
            <v>0</v>
          </cell>
          <cell r="S69">
            <v>0</v>
          </cell>
          <cell r="T69">
            <v>0</v>
          </cell>
          <cell r="U69">
            <v>0</v>
          </cell>
          <cell r="V69">
            <v>1</v>
          </cell>
          <cell r="W69" t="str">
            <v>00060</v>
          </cell>
          <cell r="X69" t="str">
            <v>INFORME</v>
          </cell>
          <cell r="Y69">
            <v>1</v>
          </cell>
          <cell r="Z69">
            <v>1</v>
          </cell>
          <cell r="AA69">
            <v>0</v>
          </cell>
        </row>
        <row r="70">
          <cell r="A70" t="str">
            <v>0068</v>
          </cell>
          <cell r="B70" t="str">
            <v>2015</v>
          </cell>
          <cell r="C70" t="str">
            <v>001072</v>
          </cell>
          <cell r="D70" t="str">
            <v>036</v>
          </cell>
          <cell r="E70" t="str">
            <v>001</v>
          </cell>
          <cell r="F70" t="str">
            <v>0068</v>
          </cell>
          <cell r="G70" t="str">
            <v>15</v>
          </cell>
          <cell r="H70" t="str">
            <v>035</v>
          </cell>
          <cell r="I70" t="str">
            <v>0071</v>
          </cell>
          <cell r="J70" t="str">
            <v>9002</v>
          </cell>
          <cell r="K70" t="str">
            <v>2045273</v>
          </cell>
          <cell r="L70" t="str">
            <v>6000002</v>
          </cell>
          <cell r="M70" t="str">
            <v>00001</v>
          </cell>
          <cell r="N70" t="str">
            <v>0052974</v>
          </cell>
          <cell r="O70" t="str">
            <v>07</v>
          </cell>
          <cell r="P70" t="str">
            <v>01</v>
          </cell>
          <cell r="Q70" t="str">
            <v>01</v>
          </cell>
          <cell r="R70">
            <v>0</v>
          </cell>
          <cell r="S70">
            <v>0</v>
          </cell>
          <cell r="T70">
            <v>0</v>
          </cell>
          <cell r="U70">
            <v>0</v>
          </cell>
          <cell r="V70">
            <v>2</v>
          </cell>
          <cell r="W70" t="str">
            <v>00060</v>
          </cell>
          <cell r="X70" t="str">
            <v>INFORME</v>
          </cell>
          <cell r="Y70">
            <v>2</v>
          </cell>
          <cell r="Z70">
            <v>2</v>
          </cell>
          <cell r="AA70">
            <v>0</v>
          </cell>
        </row>
        <row r="71">
          <cell r="A71" t="str">
            <v>0069</v>
          </cell>
          <cell r="B71" t="str">
            <v>2015</v>
          </cell>
          <cell r="C71" t="str">
            <v>001072</v>
          </cell>
          <cell r="D71" t="str">
            <v>036</v>
          </cell>
          <cell r="E71" t="str">
            <v>001</v>
          </cell>
          <cell r="F71" t="str">
            <v>0069</v>
          </cell>
          <cell r="G71" t="str">
            <v>15</v>
          </cell>
          <cell r="H71" t="str">
            <v>035</v>
          </cell>
          <cell r="I71" t="str">
            <v>0071</v>
          </cell>
          <cell r="J71" t="str">
            <v>9002</v>
          </cell>
          <cell r="K71" t="str">
            <v>2045273</v>
          </cell>
          <cell r="L71" t="str">
            <v>6000002</v>
          </cell>
          <cell r="M71" t="str">
            <v>00002</v>
          </cell>
          <cell r="N71" t="str">
            <v>0095084</v>
          </cell>
          <cell r="O71" t="str">
            <v>07</v>
          </cell>
          <cell r="P71" t="str">
            <v>01</v>
          </cell>
          <cell r="Q71" t="str">
            <v>01</v>
          </cell>
          <cell r="R71">
            <v>0</v>
          </cell>
          <cell r="S71">
            <v>0</v>
          </cell>
          <cell r="T71">
            <v>0</v>
          </cell>
          <cell r="U71">
            <v>0</v>
          </cell>
          <cell r="V71">
            <v>2</v>
          </cell>
          <cell r="W71" t="str">
            <v>00060</v>
          </cell>
          <cell r="X71" t="str">
            <v>INFORME</v>
          </cell>
          <cell r="Y71">
            <v>2</v>
          </cell>
          <cell r="Z71">
            <v>2</v>
          </cell>
          <cell r="AA71">
            <v>0</v>
          </cell>
        </row>
        <row r="72">
          <cell r="A72" t="str">
            <v>0070</v>
          </cell>
          <cell r="B72" t="str">
            <v>2015</v>
          </cell>
          <cell r="C72" t="str">
            <v>001072</v>
          </cell>
          <cell r="D72" t="str">
            <v>036</v>
          </cell>
          <cell r="E72" t="str">
            <v>001</v>
          </cell>
          <cell r="F72" t="str">
            <v>0070</v>
          </cell>
          <cell r="G72" t="str">
            <v>15</v>
          </cell>
          <cell r="H72" t="str">
            <v>035</v>
          </cell>
          <cell r="I72" t="str">
            <v>0071</v>
          </cell>
          <cell r="J72" t="str">
            <v>9002</v>
          </cell>
          <cell r="K72" t="str">
            <v>2045273</v>
          </cell>
          <cell r="L72" t="str">
            <v>6000002</v>
          </cell>
          <cell r="M72" t="str">
            <v>00003</v>
          </cell>
          <cell r="N72" t="str">
            <v>0141978</v>
          </cell>
          <cell r="O72" t="str">
            <v>16</v>
          </cell>
          <cell r="P72" t="str">
            <v>02</v>
          </cell>
          <cell r="Q72" t="str">
            <v>01</v>
          </cell>
          <cell r="R72">
            <v>0</v>
          </cell>
          <cell r="S72">
            <v>0</v>
          </cell>
          <cell r="T72">
            <v>0</v>
          </cell>
          <cell r="U72">
            <v>0</v>
          </cell>
          <cell r="V72">
            <v>2</v>
          </cell>
          <cell r="W72" t="str">
            <v>00060</v>
          </cell>
          <cell r="X72" t="str">
            <v>INFORME</v>
          </cell>
          <cell r="Y72">
            <v>2</v>
          </cell>
          <cell r="Z72">
            <v>2</v>
          </cell>
          <cell r="AA72">
            <v>0</v>
          </cell>
        </row>
        <row r="73">
          <cell r="A73" t="str">
            <v>0071</v>
          </cell>
          <cell r="B73" t="str">
            <v>2015</v>
          </cell>
          <cell r="C73" t="str">
            <v>001072</v>
          </cell>
          <cell r="D73" t="str">
            <v>036</v>
          </cell>
          <cell r="E73" t="str">
            <v>001</v>
          </cell>
          <cell r="F73" t="str">
            <v>0071</v>
          </cell>
          <cell r="G73" t="str">
            <v>16</v>
          </cell>
          <cell r="H73" t="str">
            <v>038</v>
          </cell>
          <cell r="I73" t="str">
            <v>0079</v>
          </cell>
          <cell r="J73" t="str">
            <v>9002</v>
          </cell>
          <cell r="K73" t="str">
            <v>2060618</v>
          </cell>
          <cell r="L73" t="str">
            <v>4000156</v>
          </cell>
          <cell r="M73" t="str">
            <v>00001</v>
          </cell>
          <cell r="N73" t="str">
            <v>0000110</v>
          </cell>
          <cell r="O73" t="str">
            <v>02</v>
          </cell>
          <cell r="P73" t="str">
            <v>01</v>
          </cell>
          <cell r="Q73" t="str">
            <v>05</v>
          </cell>
          <cell r="R73">
            <v>0</v>
          </cell>
          <cell r="S73">
            <v>0</v>
          </cell>
          <cell r="T73">
            <v>0</v>
          </cell>
          <cell r="U73">
            <v>0</v>
          </cell>
          <cell r="V73">
            <v>1</v>
          </cell>
          <cell r="W73" t="str">
            <v>00042</v>
          </cell>
          <cell r="X73" t="str">
            <v>EQUIPO</v>
          </cell>
          <cell r="Y73">
            <v>1</v>
          </cell>
          <cell r="Z73">
            <v>1</v>
          </cell>
          <cell r="AA73">
            <v>0</v>
          </cell>
        </row>
        <row r="74">
          <cell r="A74" t="str">
            <v>0072</v>
          </cell>
          <cell r="B74" t="str">
            <v>2015</v>
          </cell>
          <cell r="C74" t="str">
            <v>001072</v>
          </cell>
          <cell r="D74" t="str">
            <v>036</v>
          </cell>
          <cell r="E74" t="str">
            <v>001</v>
          </cell>
          <cell r="F74" t="str">
            <v>0072</v>
          </cell>
          <cell r="G74" t="str">
            <v>16</v>
          </cell>
          <cell r="H74" t="str">
            <v>038</v>
          </cell>
          <cell r="I74" t="str">
            <v>0079</v>
          </cell>
          <cell r="J74" t="str">
            <v>9002</v>
          </cell>
          <cell r="K74" t="str">
            <v>2060618</v>
          </cell>
          <cell r="L74" t="str">
            <v>4000156</v>
          </cell>
          <cell r="M74" t="str">
            <v>00002</v>
          </cell>
          <cell r="N74" t="str">
            <v>0000110</v>
          </cell>
          <cell r="O74" t="str">
            <v>02</v>
          </cell>
          <cell r="P74" t="str">
            <v>18</v>
          </cell>
          <cell r="Q74" t="str">
            <v>09</v>
          </cell>
          <cell r="R74">
            <v>0</v>
          </cell>
          <cell r="S74">
            <v>0</v>
          </cell>
          <cell r="T74">
            <v>0</v>
          </cell>
          <cell r="U74">
            <v>0</v>
          </cell>
          <cell r="V74">
            <v>1</v>
          </cell>
          <cell r="W74" t="str">
            <v>00042</v>
          </cell>
          <cell r="X74" t="str">
            <v>EQUIPO</v>
          </cell>
          <cell r="Y74">
            <v>1</v>
          </cell>
          <cell r="Z74">
            <v>1</v>
          </cell>
          <cell r="AA74">
            <v>0</v>
          </cell>
        </row>
        <row r="75">
          <cell r="A75" t="str">
            <v>0073</v>
          </cell>
          <cell r="B75" t="str">
            <v>2015</v>
          </cell>
          <cell r="C75" t="str">
            <v>001072</v>
          </cell>
          <cell r="D75" t="str">
            <v>036</v>
          </cell>
          <cell r="E75" t="str">
            <v>001</v>
          </cell>
          <cell r="F75" t="str">
            <v>0073</v>
          </cell>
          <cell r="G75" t="str">
            <v>16</v>
          </cell>
          <cell r="H75" t="str">
            <v>038</v>
          </cell>
          <cell r="I75" t="str">
            <v>0079</v>
          </cell>
          <cell r="J75" t="str">
            <v>9002</v>
          </cell>
          <cell r="K75" t="str">
            <v>2060618</v>
          </cell>
          <cell r="L75" t="str">
            <v>4000156</v>
          </cell>
          <cell r="M75" t="str">
            <v>00003</v>
          </cell>
          <cell r="N75" t="str">
            <v>0000110</v>
          </cell>
          <cell r="O75" t="str">
            <v>03</v>
          </cell>
          <cell r="P75" t="str">
            <v>02</v>
          </cell>
          <cell r="Q75" t="str">
            <v>01</v>
          </cell>
          <cell r="R75">
            <v>0</v>
          </cell>
          <cell r="S75">
            <v>0</v>
          </cell>
          <cell r="T75">
            <v>0</v>
          </cell>
          <cell r="U75">
            <v>0</v>
          </cell>
          <cell r="V75">
            <v>1</v>
          </cell>
          <cell r="W75" t="str">
            <v>00042</v>
          </cell>
          <cell r="X75" t="str">
            <v>EQUIPO</v>
          </cell>
          <cell r="Y75">
            <v>1</v>
          </cell>
          <cell r="Z75">
            <v>1</v>
          </cell>
          <cell r="AA75">
            <v>0</v>
          </cell>
        </row>
        <row r="76">
          <cell r="A76" t="str">
            <v>0074</v>
          </cell>
          <cell r="B76" t="str">
            <v>2015</v>
          </cell>
          <cell r="C76" t="str">
            <v>001072</v>
          </cell>
          <cell r="D76" t="str">
            <v>036</v>
          </cell>
          <cell r="E76" t="str">
            <v>001</v>
          </cell>
          <cell r="F76" t="str">
            <v>0074</v>
          </cell>
          <cell r="G76" t="str">
            <v>16</v>
          </cell>
          <cell r="H76" t="str">
            <v>038</v>
          </cell>
          <cell r="I76" t="str">
            <v>0079</v>
          </cell>
          <cell r="J76" t="str">
            <v>9002</v>
          </cell>
          <cell r="K76" t="str">
            <v>2060618</v>
          </cell>
          <cell r="L76" t="str">
            <v>4000156</v>
          </cell>
          <cell r="M76" t="str">
            <v>00004</v>
          </cell>
          <cell r="N76" t="str">
            <v>0000110</v>
          </cell>
          <cell r="O76" t="str">
            <v>05</v>
          </cell>
          <cell r="P76" t="str">
            <v>01</v>
          </cell>
          <cell r="Q76" t="str">
            <v>10</v>
          </cell>
          <cell r="R76">
            <v>0</v>
          </cell>
          <cell r="S76">
            <v>0</v>
          </cell>
          <cell r="T76">
            <v>0</v>
          </cell>
          <cell r="U76">
            <v>0</v>
          </cell>
          <cell r="V76">
            <v>1</v>
          </cell>
          <cell r="W76" t="str">
            <v>00042</v>
          </cell>
          <cell r="X76" t="str">
            <v>EQUIPO</v>
          </cell>
          <cell r="Y76">
            <v>1</v>
          </cell>
          <cell r="Z76">
            <v>1</v>
          </cell>
          <cell r="AA76">
            <v>0</v>
          </cell>
        </row>
        <row r="77">
          <cell r="A77" t="str">
            <v>0075</v>
          </cell>
          <cell r="B77" t="str">
            <v>2015</v>
          </cell>
          <cell r="C77" t="str">
            <v>001072</v>
          </cell>
          <cell r="D77" t="str">
            <v>036</v>
          </cell>
          <cell r="E77" t="str">
            <v>001</v>
          </cell>
          <cell r="F77" t="str">
            <v>0075</v>
          </cell>
          <cell r="G77" t="str">
            <v>16</v>
          </cell>
          <cell r="H77" t="str">
            <v>038</v>
          </cell>
          <cell r="I77" t="str">
            <v>0079</v>
          </cell>
          <cell r="J77" t="str">
            <v>9002</v>
          </cell>
          <cell r="K77" t="str">
            <v>2060618</v>
          </cell>
          <cell r="L77" t="str">
            <v>4000156</v>
          </cell>
          <cell r="M77" t="str">
            <v>00005</v>
          </cell>
          <cell r="N77" t="str">
            <v>0000110</v>
          </cell>
          <cell r="O77" t="str">
            <v>06</v>
          </cell>
          <cell r="P77" t="str">
            <v>01</v>
          </cell>
          <cell r="Q77" t="str">
            <v>01</v>
          </cell>
          <cell r="R77">
            <v>0</v>
          </cell>
          <cell r="S77">
            <v>0</v>
          </cell>
          <cell r="T77">
            <v>0</v>
          </cell>
          <cell r="U77">
            <v>0</v>
          </cell>
          <cell r="V77">
            <v>1</v>
          </cell>
          <cell r="W77" t="str">
            <v>00042</v>
          </cell>
          <cell r="X77" t="str">
            <v>EQUIPO</v>
          </cell>
          <cell r="Y77">
            <v>1</v>
          </cell>
          <cell r="Z77">
            <v>1</v>
          </cell>
          <cell r="AA77">
            <v>0</v>
          </cell>
        </row>
        <row r="78">
          <cell r="A78" t="str">
            <v>0076</v>
          </cell>
          <cell r="B78" t="str">
            <v>2015</v>
          </cell>
          <cell r="C78" t="str">
            <v>001072</v>
          </cell>
          <cell r="D78" t="str">
            <v>036</v>
          </cell>
          <cell r="E78" t="str">
            <v>001</v>
          </cell>
          <cell r="F78" t="str">
            <v>0076</v>
          </cell>
          <cell r="G78" t="str">
            <v>16</v>
          </cell>
          <cell r="H78" t="str">
            <v>038</v>
          </cell>
          <cell r="I78" t="str">
            <v>0079</v>
          </cell>
          <cell r="J78" t="str">
            <v>9002</v>
          </cell>
          <cell r="K78" t="str">
            <v>2060618</v>
          </cell>
          <cell r="L78" t="str">
            <v>4000156</v>
          </cell>
          <cell r="M78" t="str">
            <v>00006</v>
          </cell>
          <cell r="N78" t="str">
            <v>0000110</v>
          </cell>
          <cell r="O78" t="str">
            <v>10</v>
          </cell>
          <cell r="P78" t="str">
            <v>01</v>
          </cell>
          <cell r="Q78" t="str">
            <v>02</v>
          </cell>
          <cell r="R78">
            <v>0</v>
          </cell>
          <cell r="S78">
            <v>0</v>
          </cell>
          <cell r="T78">
            <v>0</v>
          </cell>
          <cell r="U78">
            <v>0</v>
          </cell>
          <cell r="V78">
            <v>1</v>
          </cell>
          <cell r="W78" t="str">
            <v>00042</v>
          </cell>
          <cell r="X78" t="str">
            <v>EQUIPO</v>
          </cell>
          <cell r="Y78">
            <v>1</v>
          </cell>
          <cell r="Z78">
            <v>1</v>
          </cell>
          <cell r="AA78">
            <v>0</v>
          </cell>
        </row>
        <row r="79">
          <cell r="A79" t="str">
            <v>0077</v>
          </cell>
          <cell r="B79" t="str">
            <v>2015</v>
          </cell>
          <cell r="C79" t="str">
            <v>001072</v>
          </cell>
          <cell r="D79" t="str">
            <v>036</v>
          </cell>
          <cell r="E79" t="str">
            <v>001</v>
          </cell>
          <cell r="F79" t="str">
            <v>0077</v>
          </cell>
          <cell r="G79" t="str">
            <v>16</v>
          </cell>
          <cell r="H79" t="str">
            <v>038</v>
          </cell>
          <cell r="I79" t="str">
            <v>0079</v>
          </cell>
          <cell r="J79" t="str">
            <v>9002</v>
          </cell>
          <cell r="K79" t="str">
            <v>2060618</v>
          </cell>
          <cell r="L79" t="str">
            <v>4000156</v>
          </cell>
          <cell r="M79" t="str">
            <v>00007</v>
          </cell>
          <cell r="N79" t="str">
            <v>0000110</v>
          </cell>
          <cell r="O79" t="str">
            <v>11</v>
          </cell>
          <cell r="P79" t="str">
            <v>01</v>
          </cell>
          <cell r="Q79" t="str">
            <v>01</v>
          </cell>
          <cell r="R79">
            <v>0</v>
          </cell>
          <cell r="S79">
            <v>0</v>
          </cell>
          <cell r="T79">
            <v>0</v>
          </cell>
          <cell r="U79">
            <v>0</v>
          </cell>
          <cell r="V79">
            <v>1</v>
          </cell>
          <cell r="W79" t="str">
            <v>00042</v>
          </cell>
          <cell r="X79" t="str">
            <v>EQUIPO</v>
          </cell>
          <cell r="Y79">
            <v>1</v>
          </cell>
          <cell r="Z79">
            <v>1</v>
          </cell>
          <cell r="AA79">
            <v>0</v>
          </cell>
        </row>
        <row r="80">
          <cell r="A80" t="str">
            <v>0078</v>
          </cell>
          <cell r="B80" t="str">
            <v>2015</v>
          </cell>
          <cell r="C80" t="str">
            <v>001072</v>
          </cell>
          <cell r="D80" t="str">
            <v>036</v>
          </cell>
          <cell r="E80" t="str">
            <v>001</v>
          </cell>
          <cell r="F80" t="str">
            <v>0078</v>
          </cell>
          <cell r="G80" t="str">
            <v>16</v>
          </cell>
          <cell r="H80" t="str">
            <v>038</v>
          </cell>
          <cell r="I80" t="str">
            <v>0079</v>
          </cell>
          <cell r="J80" t="str">
            <v>9002</v>
          </cell>
          <cell r="K80" t="str">
            <v>2060618</v>
          </cell>
          <cell r="L80" t="str">
            <v>4000156</v>
          </cell>
          <cell r="M80" t="str">
            <v>00008</v>
          </cell>
          <cell r="N80" t="str">
            <v>0000110</v>
          </cell>
          <cell r="O80" t="str">
            <v>11</v>
          </cell>
          <cell r="P80" t="str">
            <v>05</v>
          </cell>
          <cell r="Q80" t="str">
            <v>01</v>
          </cell>
          <cell r="R80">
            <v>0</v>
          </cell>
          <cell r="S80">
            <v>0</v>
          </cell>
          <cell r="T80">
            <v>0</v>
          </cell>
          <cell r="U80">
            <v>0</v>
          </cell>
          <cell r="V80">
            <v>1</v>
          </cell>
          <cell r="W80" t="str">
            <v>00042</v>
          </cell>
          <cell r="X80" t="str">
            <v>EQUIPO</v>
          </cell>
          <cell r="Y80">
            <v>1</v>
          </cell>
          <cell r="Z80">
            <v>1</v>
          </cell>
          <cell r="AA80">
            <v>0</v>
          </cell>
        </row>
        <row r="81">
          <cell r="A81" t="str">
            <v>0079</v>
          </cell>
          <cell r="B81" t="str">
            <v>2015</v>
          </cell>
          <cell r="C81" t="str">
            <v>001072</v>
          </cell>
          <cell r="D81" t="str">
            <v>036</v>
          </cell>
          <cell r="E81" t="str">
            <v>001</v>
          </cell>
          <cell r="F81" t="str">
            <v>0079</v>
          </cell>
          <cell r="G81" t="str">
            <v>16</v>
          </cell>
          <cell r="H81" t="str">
            <v>038</v>
          </cell>
          <cell r="I81" t="str">
            <v>0079</v>
          </cell>
          <cell r="J81" t="str">
            <v>9002</v>
          </cell>
          <cell r="K81" t="str">
            <v>2060618</v>
          </cell>
          <cell r="L81" t="str">
            <v>4000156</v>
          </cell>
          <cell r="M81" t="str">
            <v>00009</v>
          </cell>
          <cell r="N81" t="str">
            <v>0000110</v>
          </cell>
          <cell r="O81" t="str">
            <v>21</v>
          </cell>
          <cell r="P81" t="str">
            <v>11</v>
          </cell>
          <cell r="Q81" t="str">
            <v>01</v>
          </cell>
          <cell r="R81">
            <v>0</v>
          </cell>
          <cell r="S81">
            <v>0</v>
          </cell>
          <cell r="T81">
            <v>0</v>
          </cell>
          <cell r="U81">
            <v>0</v>
          </cell>
          <cell r="V81">
            <v>1</v>
          </cell>
          <cell r="W81" t="str">
            <v>00042</v>
          </cell>
          <cell r="X81" t="str">
            <v>EQUIPO</v>
          </cell>
          <cell r="Y81">
            <v>1</v>
          </cell>
          <cell r="Z81">
            <v>1</v>
          </cell>
          <cell r="AA81">
            <v>0</v>
          </cell>
        </row>
        <row r="82">
          <cell r="A82" t="str">
            <v>0080</v>
          </cell>
          <cell r="B82" t="str">
            <v>2015</v>
          </cell>
          <cell r="C82" t="str">
            <v>001072</v>
          </cell>
          <cell r="D82" t="str">
            <v>036</v>
          </cell>
          <cell r="E82" t="str">
            <v>001</v>
          </cell>
          <cell r="F82" t="str">
            <v>0080</v>
          </cell>
          <cell r="G82" t="str">
            <v>16</v>
          </cell>
          <cell r="H82" t="str">
            <v>038</v>
          </cell>
          <cell r="I82" t="str">
            <v>0079</v>
          </cell>
          <cell r="J82" t="str">
            <v>9002</v>
          </cell>
          <cell r="K82" t="str">
            <v>2060618</v>
          </cell>
          <cell r="L82" t="str">
            <v>4000156</v>
          </cell>
          <cell r="M82" t="str">
            <v>00010</v>
          </cell>
          <cell r="N82" t="str">
            <v>0000110</v>
          </cell>
          <cell r="O82" t="str">
            <v>22</v>
          </cell>
          <cell r="P82" t="str">
            <v>09</v>
          </cell>
          <cell r="Q82" t="str">
            <v>01</v>
          </cell>
          <cell r="R82">
            <v>0</v>
          </cell>
          <cell r="S82">
            <v>0</v>
          </cell>
          <cell r="T82">
            <v>0</v>
          </cell>
          <cell r="U82">
            <v>0</v>
          </cell>
          <cell r="V82">
            <v>1</v>
          </cell>
          <cell r="W82" t="str">
            <v>00042</v>
          </cell>
          <cell r="X82" t="str">
            <v>EQUIPO</v>
          </cell>
          <cell r="Y82">
            <v>1</v>
          </cell>
          <cell r="Z82">
            <v>1</v>
          </cell>
          <cell r="AA82">
            <v>0</v>
          </cell>
        </row>
        <row r="83">
          <cell r="A83" t="str">
            <v>0081</v>
          </cell>
          <cell r="B83" t="str">
            <v>2015</v>
          </cell>
          <cell r="C83" t="str">
            <v>001072</v>
          </cell>
          <cell r="D83" t="str">
            <v>036</v>
          </cell>
          <cell r="E83" t="str">
            <v>001</v>
          </cell>
          <cell r="F83" t="str">
            <v>0081</v>
          </cell>
          <cell r="G83" t="str">
            <v>16</v>
          </cell>
          <cell r="H83" t="str">
            <v>038</v>
          </cell>
          <cell r="I83" t="str">
            <v>0079</v>
          </cell>
          <cell r="J83" t="str">
            <v>9002</v>
          </cell>
          <cell r="K83" t="str">
            <v>2060618</v>
          </cell>
          <cell r="L83" t="str">
            <v>4000156</v>
          </cell>
          <cell r="M83" t="str">
            <v>00011</v>
          </cell>
          <cell r="N83" t="str">
            <v>0000110</v>
          </cell>
          <cell r="O83" t="str">
            <v>23</v>
          </cell>
          <cell r="P83" t="str">
            <v>01</v>
          </cell>
          <cell r="Q83" t="str">
            <v>01</v>
          </cell>
          <cell r="R83">
            <v>0</v>
          </cell>
          <cell r="S83">
            <v>0</v>
          </cell>
          <cell r="T83">
            <v>0</v>
          </cell>
          <cell r="U83">
            <v>0</v>
          </cell>
          <cell r="V83">
            <v>1</v>
          </cell>
          <cell r="W83" t="str">
            <v>00042</v>
          </cell>
          <cell r="X83" t="str">
            <v>EQUIPO</v>
          </cell>
          <cell r="Y83">
            <v>1</v>
          </cell>
          <cell r="Z83">
            <v>1</v>
          </cell>
          <cell r="AA83">
            <v>0</v>
          </cell>
        </row>
        <row r="84">
          <cell r="A84" t="str">
            <v>0082</v>
          </cell>
          <cell r="B84" t="str">
            <v>2015</v>
          </cell>
          <cell r="C84" t="str">
            <v>001072</v>
          </cell>
          <cell r="D84" t="str">
            <v>036</v>
          </cell>
          <cell r="E84" t="str">
            <v>001</v>
          </cell>
          <cell r="F84" t="str">
            <v>0082</v>
          </cell>
          <cell r="G84" t="str">
            <v>16</v>
          </cell>
          <cell r="H84" t="str">
            <v>038</v>
          </cell>
          <cell r="I84" t="str">
            <v>0079</v>
          </cell>
          <cell r="J84" t="str">
            <v>9002</v>
          </cell>
          <cell r="K84" t="str">
            <v>2060618</v>
          </cell>
          <cell r="L84" t="str">
            <v>4000156</v>
          </cell>
          <cell r="M84" t="str">
            <v>00012</v>
          </cell>
          <cell r="N84" t="str">
            <v>0000110</v>
          </cell>
          <cell r="O84" t="str">
            <v>25</v>
          </cell>
          <cell r="P84" t="str">
            <v>01</v>
          </cell>
          <cell r="Q84" t="str">
            <v>07</v>
          </cell>
          <cell r="R84">
            <v>0</v>
          </cell>
          <cell r="S84">
            <v>0</v>
          </cell>
          <cell r="T84">
            <v>0</v>
          </cell>
          <cell r="U84">
            <v>0</v>
          </cell>
          <cell r="V84">
            <v>1</v>
          </cell>
          <cell r="W84" t="str">
            <v>00042</v>
          </cell>
          <cell r="X84" t="str">
            <v>EQUIPO</v>
          </cell>
          <cell r="Y84">
            <v>1</v>
          </cell>
          <cell r="Z84">
            <v>1</v>
          </cell>
          <cell r="AA84">
            <v>0</v>
          </cell>
        </row>
        <row r="85">
          <cell r="A85" t="str">
            <v>0083</v>
          </cell>
          <cell r="B85" t="str">
            <v>2015</v>
          </cell>
          <cell r="C85" t="str">
            <v>001072</v>
          </cell>
          <cell r="D85" t="str">
            <v>036</v>
          </cell>
          <cell r="E85" t="str">
            <v>001</v>
          </cell>
          <cell r="F85" t="str">
            <v>0083</v>
          </cell>
          <cell r="G85" t="str">
            <v>16</v>
          </cell>
          <cell r="H85" t="str">
            <v>038</v>
          </cell>
          <cell r="I85" t="str">
            <v>0079</v>
          </cell>
          <cell r="J85" t="str">
            <v>9002</v>
          </cell>
          <cell r="K85" t="str">
            <v>2060618</v>
          </cell>
          <cell r="L85" t="str">
            <v>4000156</v>
          </cell>
          <cell r="M85" t="str">
            <v>00013</v>
          </cell>
          <cell r="N85" t="str">
            <v>0004506</v>
          </cell>
          <cell r="O85" t="str">
            <v>14</v>
          </cell>
          <cell r="P85" t="str">
            <v>01</v>
          </cell>
          <cell r="Q85" t="str">
            <v>05</v>
          </cell>
          <cell r="R85">
            <v>0</v>
          </cell>
          <cell r="S85">
            <v>0</v>
          </cell>
          <cell r="T85">
            <v>0</v>
          </cell>
          <cell r="U85">
            <v>0</v>
          </cell>
          <cell r="V85">
            <v>1</v>
          </cell>
          <cell r="W85" t="str">
            <v>00230</v>
          </cell>
          <cell r="X85" t="str">
            <v>OFICINA</v>
          </cell>
          <cell r="Y85">
            <v>1</v>
          </cell>
          <cell r="Z85">
            <v>1</v>
          </cell>
          <cell r="AA85">
            <v>0</v>
          </cell>
        </row>
        <row r="86">
          <cell r="A86" t="str">
            <v>0084</v>
          </cell>
          <cell r="B86" t="str">
            <v>2015</v>
          </cell>
          <cell r="C86" t="str">
            <v>001072</v>
          </cell>
          <cell r="D86" t="str">
            <v>036</v>
          </cell>
          <cell r="E86" t="str">
            <v>001</v>
          </cell>
          <cell r="F86" t="str">
            <v>0084</v>
          </cell>
          <cell r="G86" t="str">
            <v>16</v>
          </cell>
          <cell r="H86" t="str">
            <v>038</v>
          </cell>
          <cell r="I86" t="str">
            <v>0079</v>
          </cell>
          <cell r="J86" t="str">
            <v>9002</v>
          </cell>
          <cell r="K86" t="str">
            <v>2060618</v>
          </cell>
          <cell r="L86" t="str">
            <v>4000156</v>
          </cell>
          <cell r="M86" t="str">
            <v>00014</v>
          </cell>
          <cell r="N86" t="str">
            <v>0004506</v>
          </cell>
          <cell r="O86" t="str">
            <v>17</v>
          </cell>
          <cell r="P86" t="str">
            <v>01</v>
          </cell>
          <cell r="Q86" t="str">
            <v>01</v>
          </cell>
          <cell r="R86">
            <v>0</v>
          </cell>
          <cell r="S86">
            <v>0</v>
          </cell>
          <cell r="T86">
            <v>0</v>
          </cell>
          <cell r="U86">
            <v>0</v>
          </cell>
          <cell r="V86">
            <v>1</v>
          </cell>
          <cell r="W86" t="str">
            <v>00230</v>
          </cell>
          <cell r="X86" t="str">
            <v>OFICINA</v>
          </cell>
          <cell r="Y86">
            <v>1</v>
          </cell>
          <cell r="Z86">
            <v>1</v>
          </cell>
          <cell r="AA86">
            <v>0</v>
          </cell>
        </row>
        <row r="87">
          <cell r="A87" t="str">
            <v>0085</v>
          </cell>
          <cell r="B87" t="str">
            <v>2015</v>
          </cell>
          <cell r="C87" t="str">
            <v>001072</v>
          </cell>
          <cell r="D87" t="str">
            <v>036</v>
          </cell>
          <cell r="E87" t="str">
            <v>001</v>
          </cell>
          <cell r="F87" t="str">
            <v>0085</v>
          </cell>
          <cell r="G87" t="str">
            <v>16</v>
          </cell>
          <cell r="H87" t="str">
            <v>038</v>
          </cell>
          <cell r="I87" t="str">
            <v>0079</v>
          </cell>
          <cell r="J87" t="str">
            <v>9002</v>
          </cell>
          <cell r="K87" t="str">
            <v>2060618</v>
          </cell>
          <cell r="L87" t="str">
            <v>4000156</v>
          </cell>
          <cell r="M87" t="str">
            <v>00015</v>
          </cell>
          <cell r="N87" t="str">
            <v>0004506</v>
          </cell>
          <cell r="O87" t="str">
            <v>24</v>
          </cell>
          <cell r="P87" t="str">
            <v>01</v>
          </cell>
          <cell r="Q87" t="str">
            <v>01</v>
          </cell>
          <cell r="R87">
            <v>0</v>
          </cell>
          <cell r="S87">
            <v>0</v>
          </cell>
          <cell r="T87">
            <v>0</v>
          </cell>
          <cell r="U87">
            <v>0</v>
          </cell>
          <cell r="V87">
            <v>1</v>
          </cell>
          <cell r="W87" t="str">
            <v>00230</v>
          </cell>
          <cell r="X87" t="str">
            <v>OFICINA</v>
          </cell>
          <cell r="Y87">
            <v>1</v>
          </cell>
          <cell r="Z87">
            <v>1</v>
          </cell>
          <cell r="AA87">
            <v>0</v>
          </cell>
        </row>
        <row r="88">
          <cell r="A88" t="str">
            <v>0086</v>
          </cell>
          <cell r="B88" t="str">
            <v>2015</v>
          </cell>
          <cell r="C88" t="str">
            <v>001072</v>
          </cell>
          <cell r="D88" t="str">
            <v>036</v>
          </cell>
          <cell r="E88" t="str">
            <v>001</v>
          </cell>
          <cell r="F88" t="str">
            <v>0086</v>
          </cell>
          <cell r="G88" t="str">
            <v>16</v>
          </cell>
          <cell r="H88" t="str">
            <v>038</v>
          </cell>
          <cell r="I88" t="str">
            <v>0079</v>
          </cell>
          <cell r="J88" t="str">
            <v>9002</v>
          </cell>
          <cell r="K88" t="str">
            <v>2060618</v>
          </cell>
          <cell r="L88" t="str">
            <v>4000156</v>
          </cell>
          <cell r="M88" t="str">
            <v>00016</v>
          </cell>
          <cell r="N88" t="str">
            <v>0039672</v>
          </cell>
          <cell r="O88" t="str">
            <v>04</v>
          </cell>
          <cell r="P88" t="str">
            <v>01</v>
          </cell>
          <cell r="Q88" t="str">
            <v>04</v>
          </cell>
          <cell r="R88">
            <v>0</v>
          </cell>
          <cell r="S88">
            <v>0</v>
          </cell>
          <cell r="T88">
            <v>0</v>
          </cell>
          <cell r="U88">
            <v>0</v>
          </cell>
          <cell r="V88">
            <v>0.5</v>
          </cell>
          <cell r="W88" t="str">
            <v>00230</v>
          </cell>
          <cell r="X88" t="str">
            <v>OFICINA</v>
          </cell>
          <cell r="Y88">
            <v>0.5</v>
          </cell>
          <cell r="Z88">
            <v>0.5</v>
          </cell>
          <cell r="AA88">
            <v>0</v>
          </cell>
        </row>
        <row r="89">
          <cell r="A89" t="str">
            <v>0087</v>
          </cell>
          <cell r="B89" t="str">
            <v>2015</v>
          </cell>
          <cell r="C89" t="str">
            <v>001072</v>
          </cell>
          <cell r="D89" t="str">
            <v>036</v>
          </cell>
          <cell r="E89" t="str">
            <v>001</v>
          </cell>
          <cell r="F89" t="str">
            <v>0087</v>
          </cell>
          <cell r="G89" t="str">
            <v>16</v>
          </cell>
          <cell r="H89" t="str">
            <v>038</v>
          </cell>
          <cell r="I89" t="str">
            <v>0079</v>
          </cell>
          <cell r="J89" t="str">
            <v>9002</v>
          </cell>
          <cell r="K89" t="str">
            <v>2060618</v>
          </cell>
          <cell r="L89" t="str">
            <v>4000156</v>
          </cell>
          <cell r="M89" t="str">
            <v>00017</v>
          </cell>
          <cell r="N89" t="str">
            <v>0039672</v>
          </cell>
          <cell r="O89" t="str">
            <v>08</v>
          </cell>
          <cell r="P89" t="str">
            <v>01</v>
          </cell>
          <cell r="Q89" t="str">
            <v>05</v>
          </cell>
          <cell r="R89">
            <v>0</v>
          </cell>
          <cell r="S89">
            <v>0</v>
          </cell>
          <cell r="T89">
            <v>0</v>
          </cell>
          <cell r="U89">
            <v>0</v>
          </cell>
          <cell r="V89">
            <v>0.5</v>
          </cell>
          <cell r="W89" t="str">
            <v>00230</v>
          </cell>
          <cell r="X89" t="str">
            <v>OFICINA</v>
          </cell>
          <cell r="Y89">
            <v>0.5</v>
          </cell>
          <cell r="Z89">
            <v>0.5</v>
          </cell>
          <cell r="AA89">
            <v>0</v>
          </cell>
        </row>
        <row r="90">
          <cell r="A90" t="str">
            <v>0088</v>
          </cell>
          <cell r="B90" t="str">
            <v>2015</v>
          </cell>
          <cell r="C90" t="str">
            <v>001072</v>
          </cell>
          <cell r="D90" t="str">
            <v>036</v>
          </cell>
          <cell r="E90" t="str">
            <v>001</v>
          </cell>
          <cell r="F90" t="str">
            <v>0088</v>
          </cell>
          <cell r="G90" t="str">
            <v>16</v>
          </cell>
          <cell r="H90" t="str">
            <v>038</v>
          </cell>
          <cell r="I90" t="str">
            <v>0079</v>
          </cell>
          <cell r="J90" t="str">
            <v>9002</v>
          </cell>
          <cell r="K90" t="str">
            <v>2060618</v>
          </cell>
          <cell r="L90" t="str">
            <v>4000156</v>
          </cell>
          <cell r="M90" t="str">
            <v>00018</v>
          </cell>
          <cell r="N90" t="str">
            <v>0039672</v>
          </cell>
          <cell r="O90" t="str">
            <v>12</v>
          </cell>
          <cell r="P90" t="str">
            <v>01</v>
          </cell>
          <cell r="Q90" t="str">
            <v>34</v>
          </cell>
          <cell r="R90">
            <v>0</v>
          </cell>
          <cell r="S90">
            <v>0</v>
          </cell>
          <cell r="T90">
            <v>0</v>
          </cell>
          <cell r="U90">
            <v>0</v>
          </cell>
          <cell r="V90">
            <v>0.5</v>
          </cell>
          <cell r="W90" t="str">
            <v>00230</v>
          </cell>
          <cell r="X90" t="str">
            <v>OFICINA</v>
          </cell>
          <cell r="Y90">
            <v>0.5</v>
          </cell>
          <cell r="Z90">
            <v>0.5</v>
          </cell>
          <cell r="AA90">
            <v>0</v>
          </cell>
        </row>
        <row r="91">
          <cell r="A91" t="str">
            <v>0089</v>
          </cell>
          <cell r="B91" t="str">
            <v>2015</v>
          </cell>
          <cell r="C91" t="str">
            <v>001072</v>
          </cell>
          <cell r="D91" t="str">
            <v>036</v>
          </cell>
          <cell r="E91" t="str">
            <v>001</v>
          </cell>
          <cell r="F91" t="str">
            <v>0089</v>
          </cell>
          <cell r="G91" t="str">
            <v>16</v>
          </cell>
          <cell r="H91" t="str">
            <v>038</v>
          </cell>
          <cell r="I91" t="str">
            <v>0079</v>
          </cell>
          <cell r="J91" t="str">
            <v>9002</v>
          </cell>
          <cell r="K91" t="str">
            <v>2060618</v>
          </cell>
          <cell r="L91" t="str">
            <v>4000156</v>
          </cell>
          <cell r="M91" t="str">
            <v>00019</v>
          </cell>
          <cell r="N91" t="str">
            <v>0039672</v>
          </cell>
          <cell r="O91" t="str">
            <v>13</v>
          </cell>
          <cell r="P91" t="str">
            <v>01</v>
          </cell>
          <cell r="Q91" t="str">
            <v>04</v>
          </cell>
          <cell r="R91">
            <v>0</v>
          </cell>
          <cell r="S91">
            <v>0</v>
          </cell>
          <cell r="T91">
            <v>0</v>
          </cell>
          <cell r="U91">
            <v>0</v>
          </cell>
          <cell r="V91">
            <v>0.5</v>
          </cell>
          <cell r="W91" t="str">
            <v>00230</v>
          </cell>
          <cell r="X91" t="str">
            <v>OFICINA</v>
          </cell>
          <cell r="Y91">
            <v>0.5</v>
          </cell>
          <cell r="Z91">
            <v>0.5</v>
          </cell>
          <cell r="AA91">
            <v>0</v>
          </cell>
        </row>
        <row r="92">
          <cell r="A92" t="str">
            <v>0090</v>
          </cell>
          <cell r="B92" t="str">
            <v>2015</v>
          </cell>
          <cell r="C92" t="str">
            <v>001072</v>
          </cell>
          <cell r="D92" t="str">
            <v>036</v>
          </cell>
          <cell r="E92" t="str">
            <v>001</v>
          </cell>
          <cell r="F92" t="str">
            <v>0090</v>
          </cell>
          <cell r="G92" t="str">
            <v>16</v>
          </cell>
          <cell r="H92" t="str">
            <v>038</v>
          </cell>
          <cell r="I92" t="str">
            <v>0079</v>
          </cell>
          <cell r="J92" t="str">
            <v>9002</v>
          </cell>
          <cell r="K92" t="str">
            <v>2060618</v>
          </cell>
          <cell r="L92" t="str">
            <v>4000156</v>
          </cell>
          <cell r="M92" t="str">
            <v>00020</v>
          </cell>
          <cell r="N92" t="str">
            <v>0039672</v>
          </cell>
          <cell r="O92" t="str">
            <v>16</v>
          </cell>
          <cell r="P92" t="str">
            <v>01</v>
          </cell>
          <cell r="Q92" t="str">
            <v>01</v>
          </cell>
          <cell r="R92">
            <v>0</v>
          </cell>
          <cell r="S92">
            <v>0</v>
          </cell>
          <cell r="T92">
            <v>0</v>
          </cell>
          <cell r="U92">
            <v>0</v>
          </cell>
          <cell r="V92">
            <v>0.5</v>
          </cell>
          <cell r="W92" t="str">
            <v>00230</v>
          </cell>
          <cell r="X92" t="str">
            <v>OFICINA</v>
          </cell>
          <cell r="Y92">
            <v>0.5</v>
          </cell>
          <cell r="Z92">
            <v>0.5</v>
          </cell>
          <cell r="AA92">
            <v>0</v>
          </cell>
        </row>
        <row r="93">
          <cell r="A93" t="str">
            <v>0091</v>
          </cell>
          <cell r="B93" t="str">
            <v>2015</v>
          </cell>
          <cell r="C93" t="str">
            <v>001072</v>
          </cell>
          <cell r="D93" t="str">
            <v>036</v>
          </cell>
          <cell r="E93" t="str">
            <v>001</v>
          </cell>
          <cell r="F93" t="str">
            <v>0091</v>
          </cell>
          <cell r="G93" t="str">
            <v>16</v>
          </cell>
          <cell r="H93" t="str">
            <v>038</v>
          </cell>
          <cell r="I93" t="str">
            <v>0079</v>
          </cell>
          <cell r="J93" t="str">
            <v>9002</v>
          </cell>
          <cell r="K93" t="str">
            <v>2060618</v>
          </cell>
          <cell r="L93" t="str">
            <v>4000156</v>
          </cell>
          <cell r="M93" t="str">
            <v>00021</v>
          </cell>
          <cell r="N93" t="str">
            <v>0039672</v>
          </cell>
          <cell r="O93" t="str">
            <v>20</v>
          </cell>
          <cell r="P93" t="str">
            <v>01</v>
          </cell>
          <cell r="Q93" t="str">
            <v>01</v>
          </cell>
          <cell r="R93">
            <v>0</v>
          </cell>
          <cell r="S93">
            <v>0</v>
          </cell>
          <cell r="T93">
            <v>0</v>
          </cell>
          <cell r="U93">
            <v>0</v>
          </cell>
          <cell r="V93">
            <v>0.5</v>
          </cell>
          <cell r="W93" t="str">
            <v>00230</v>
          </cell>
          <cell r="X93" t="str">
            <v>OFICINA</v>
          </cell>
          <cell r="Y93">
            <v>0.5</v>
          </cell>
          <cell r="Z93">
            <v>0.5</v>
          </cell>
          <cell r="AA93">
            <v>0</v>
          </cell>
        </row>
        <row r="94">
          <cell r="A94" t="str">
            <v>0092</v>
          </cell>
          <cell r="B94" t="str">
            <v>2015</v>
          </cell>
          <cell r="C94" t="str">
            <v>001072</v>
          </cell>
          <cell r="D94" t="str">
            <v>036</v>
          </cell>
          <cell r="E94" t="str">
            <v>001</v>
          </cell>
          <cell r="F94" t="str">
            <v>0092</v>
          </cell>
          <cell r="G94" t="str">
            <v>16</v>
          </cell>
          <cell r="H94" t="str">
            <v>038</v>
          </cell>
          <cell r="I94" t="str">
            <v>0079</v>
          </cell>
          <cell r="J94" t="str">
            <v>9002</v>
          </cell>
          <cell r="K94" t="str">
            <v>2060618</v>
          </cell>
          <cell r="L94" t="str">
            <v>6000016</v>
          </cell>
          <cell r="M94" t="str">
            <v>00001</v>
          </cell>
          <cell r="N94" t="str">
            <v>0029749</v>
          </cell>
          <cell r="O94" t="str">
            <v>15</v>
          </cell>
          <cell r="P94" t="str">
            <v>01</v>
          </cell>
          <cell r="Q94" t="str">
            <v>01</v>
          </cell>
          <cell r="R94">
            <v>0</v>
          </cell>
          <cell r="S94">
            <v>0</v>
          </cell>
          <cell r="T94">
            <v>0</v>
          </cell>
          <cell r="U94">
            <v>0</v>
          </cell>
          <cell r="V94">
            <v>12</v>
          </cell>
          <cell r="W94" t="str">
            <v>00060</v>
          </cell>
          <cell r="X94" t="str">
            <v>INFORME</v>
          </cell>
          <cell r="Y94">
            <v>12</v>
          </cell>
          <cell r="Z94">
            <v>12</v>
          </cell>
          <cell r="AA94">
            <v>0</v>
          </cell>
        </row>
        <row r="95">
          <cell r="A95" t="str">
            <v>0093</v>
          </cell>
          <cell r="B95" t="str">
            <v>2015</v>
          </cell>
          <cell r="C95" t="str">
            <v>001072</v>
          </cell>
          <cell r="D95" t="str">
            <v>036</v>
          </cell>
          <cell r="E95" t="str">
            <v>001</v>
          </cell>
          <cell r="F95" t="str">
            <v>0093</v>
          </cell>
          <cell r="G95" t="str">
            <v>16</v>
          </cell>
          <cell r="H95" t="str">
            <v>038</v>
          </cell>
          <cell r="I95" t="str">
            <v>0079</v>
          </cell>
          <cell r="J95" t="str">
            <v>9002</v>
          </cell>
          <cell r="K95" t="str">
            <v>3999999</v>
          </cell>
          <cell r="L95" t="str">
            <v>5000420</v>
          </cell>
          <cell r="M95" t="str">
            <v>00001</v>
          </cell>
          <cell r="N95" t="str">
            <v>0008266</v>
          </cell>
          <cell r="O95" t="str">
            <v>15</v>
          </cell>
          <cell r="P95" t="str">
            <v>01</v>
          </cell>
          <cell r="Q95" t="str">
            <v>01</v>
          </cell>
          <cell r="R95">
            <v>0</v>
          </cell>
          <cell r="S95">
            <v>0</v>
          </cell>
          <cell r="T95">
            <v>0</v>
          </cell>
          <cell r="U95">
            <v>0</v>
          </cell>
          <cell r="V95">
            <v>700</v>
          </cell>
          <cell r="W95" t="str">
            <v>00178</v>
          </cell>
          <cell r="X95" t="str">
            <v>MEDIDAS CAUTELARES</v>
          </cell>
          <cell r="Y95">
            <v>700</v>
          </cell>
          <cell r="Z95">
            <v>700</v>
          </cell>
          <cell r="AA95">
            <v>0</v>
          </cell>
        </row>
        <row r="96">
          <cell r="A96" t="str">
            <v>0094</v>
          </cell>
          <cell r="B96" t="str">
            <v>2015</v>
          </cell>
          <cell r="C96" t="str">
            <v>001072</v>
          </cell>
          <cell r="D96" t="str">
            <v>036</v>
          </cell>
          <cell r="E96" t="str">
            <v>001</v>
          </cell>
          <cell r="F96" t="str">
            <v>0094</v>
          </cell>
          <cell r="G96" t="str">
            <v>16</v>
          </cell>
          <cell r="H96" t="str">
            <v>038</v>
          </cell>
          <cell r="I96" t="str">
            <v>0079</v>
          </cell>
          <cell r="J96" t="str">
            <v>9002</v>
          </cell>
          <cell r="K96" t="str">
            <v>3999999</v>
          </cell>
          <cell r="L96" t="str">
            <v>5000420</v>
          </cell>
          <cell r="M96" t="str">
            <v>00002</v>
          </cell>
          <cell r="N96" t="str">
            <v>0039187</v>
          </cell>
          <cell r="O96" t="str">
            <v>15</v>
          </cell>
          <cell r="P96" t="str">
            <v>01</v>
          </cell>
          <cell r="Q96" t="str">
            <v>01</v>
          </cell>
          <cell r="R96">
            <v>0</v>
          </cell>
          <cell r="S96">
            <v>0</v>
          </cell>
          <cell r="T96">
            <v>0</v>
          </cell>
          <cell r="U96">
            <v>0</v>
          </cell>
          <cell r="V96">
            <v>208</v>
          </cell>
          <cell r="W96" t="str">
            <v>00008</v>
          </cell>
          <cell r="X96" t="str">
            <v>AUTORIZACION</v>
          </cell>
          <cell r="Y96">
            <v>208</v>
          </cell>
          <cell r="Z96">
            <v>208</v>
          </cell>
          <cell r="AA96">
            <v>0</v>
          </cell>
        </row>
        <row r="97">
          <cell r="A97" t="str">
            <v>0095</v>
          </cell>
          <cell r="B97" t="str">
            <v>2015</v>
          </cell>
          <cell r="C97" t="str">
            <v>001072</v>
          </cell>
          <cell r="D97" t="str">
            <v>036</v>
          </cell>
          <cell r="E97" t="str">
            <v>001</v>
          </cell>
          <cell r="F97" t="str">
            <v>0095</v>
          </cell>
          <cell r="G97" t="str">
            <v>16</v>
          </cell>
          <cell r="H97" t="str">
            <v>038</v>
          </cell>
          <cell r="I97" t="str">
            <v>0079</v>
          </cell>
          <cell r="J97" t="str">
            <v>9002</v>
          </cell>
          <cell r="K97" t="str">
            <v>3999999</v>
          </cell>
          <cell r="L97" t="str">
            <v>5000420</v>
          </cell>
          <cell r="M97" t="str">
            <v>00003</v>
          </cell>
          <cell r="N97" t="str">
            <v>0039188</v>
          </cell>
          <cell r="O97" t="str">
            <v>15</v>
          </cell>
          <cell r="P97" t="str">
            <v>01</v>
          </cell>
          <cell r="Q97" t="str">
            <v>01</v>
          </cell>
          <cell r="R97">
            <v>0</v>
          </cell>
          <cell r="S97">
            <v>0</v>
          </cell>
          <cell r="T97">
            <v>0</v>
          </cell>
          <cell r="U97">
            <v>0</v>
          </cell>
          <cell r="V97">
            <v>8353</v>
          </cell>
          <cell r="W97" t="str">
            <v>00008</v>
          </cell>
          <cell r="X97" t="str">
            <v>AUTORIZACION</v>
          </cell>
          <cell r="Y97">
            <v>8353</v>
          </cell>
          <cell r="Z97">
            <v>8353</v>
          </cell>
          <cell r="AA97">
            <v>0</v>
          </cell>
        </row>
        <row r="98">
          <cell r="A98" t="str">
            <v>0096</v>
          </cell>
          <cell r="B98" t="str">
            <v>2015</v>
          </cell>
          <cell r="C98" t="str">
            <v>001072</v>
          </cell>
          <cell r="D98" t="str">
            <v>036</v>
          </cell>
          <cell r="E98" t="str">
            <v>001</v>
          </cell>
          <cell r="F98" t="str">
            <v>0096</v>
          </cell>
          <cell r="G98" t="str">
            <v>16</v>
          </cell>
          <cell r="H98" t="str">
            <v>038</v>
          </cell>
          <cell r="I98" t="str">
            <v>0079</v>
          </cell>
          <cell r="J98" t="str">
            <v>9002</v>
          </cell>
          <cell r="K98" t="str">
            <v>3999999</v>
          </cell>
          <cell r="L98" t="str">
            <v>5000420</v>
          </cell>
          <cell r="M98" t="str">
            <v>00004</v>
          </cell>
          <cell r="N98" t="str">
            <v>0044501</v>
          </cell>
          <cell r="O98" t="str">
            <v>15</v>
          </cell>
          <cell r="P98" t="str">
            <v>01</v>
          </cell>
          <cell r="Q98" t="str">
            <v>99</v>
          </cell>
          <cell r="R98">
            <v>0</v>
          </cell>
          <cell r="S98">
            <v>0</v>
          </cell>
          <cell r="T98">
            <v>0</v>
          </cell>
          <cell r="U98">
            <v>0</v>
          </cell>
          <cell r="V98">
            <v>1000</v>
          </cell>
          <cell r="W98" t="str">
            <v>00063</v>
          </cell>
          <cell r="X98" t="str">
            <v>INSPECCION</v>
          </cell>
          <cell r="Y98">
            <v>1000</v>
          </cell>
          <cell r="Z98">
            <v>1000</v>
          </cell>
          <cell r="AA98">
            <v>0</v>
          </cell>
        </row>
        <row r="99">
          <cell r="A99" t="str">
            <v>0097</v>
          </cell>
          <cell r="B99" t="str">
            <v>2015</v>
          </cell>
          <cell r="C99" t="str">
            <v>001072</v>
          </cell>
          <cell r="D99" t="str">
            <v>036</v>
          </cell>
          <cell r="E99" t="str">
            <v>001</v>
          </cell>
          <cell r="F99" t="str">
            <v>0097</v>
          </cell>
          <cell r="G99" t="str">
            <v>15</v>
          </cell>
          <cell r="H99" t="str">
            <v>032</v>
          </cell>
          <cell r="I99" t="str">
            <v>0061</v>
          </cell>
          <cell r="J99" t="str">
            <v>9002</v>
          </cell>
          <cell r="K99" t="str">
            <v>3999999</v>
          </cell>
          <cell r="L99" t="str">
            <v>5000562</v>
          </cell>
          <cell r="M99" t="str">
            <v>00001</v>
          </cell>
          <cell r="N99" t="str">
            <v>0005611</v>
          </cell>
          <cell r="O99" t="str">
            <v>15</v>
          </cell>
          <cell r="P99" t="str">
            <v>01</v>
          </cell>
          <cell r="Q99" t="str">
            <v>99</v>
          </cell>
          <cell r="R99">
            <v>0</v>
          </cell>
          <cell r="S99">
            <v>0</v>
          </cell>
          <cell r="T99">
            <v>0</v>
          </cell>
          <cell r="U99">
            <v>0</v>
          </cell>
          <cell r="V99">
            <v>2</v>
          </cell>
          <cell r="W99" t="str">
            <v>00060</v>
          </cell>
          <cell r="X99" t="str">
            <v>INFORME</v>
          </cell>
          <cell r="Y99">
            <v>2</v>
          </cell>
          <cell r="Z99">
            <v>2</v>
          </cell>
          <cell r="AA99">
            <v>0</v>
          </cell>
        </row>
        <row r="100">
          <cell r="A100" t="str">
            <v>0098</v>
          </cell>
          <cell r="B100" t="str">
            <v>2015</v>
          </cell>
          <cell r="C100" t="str">
            <v>001072</v>
          </cell>
          <cell r="D100" t="str">
            <v>036</v>
          </cell>
          <cell r="E100" t="str">
            <v>001</v>
          </cell>
          <cell r="F100" t="str">
            <v>0098</v>
          </cell>
          <cell r="G100" t="str">
            <v>15</v>
          </cell>
          <cell r="H100" t="str">
            <v>032</v>
          </cell>
          <cell r="I100" t="str">
            <v>0061</v>
          </cell>
          <cell r="J100" t="str">
            <v>9002</v>
          </cell>
          <cell r="K100" t="str">
            <v>3999999</v>
          </cell>
          <cell r="L100" t="str">
            <v>5000562</v>
          </cell>
          <cell r="M100" t="str">
            <v>00002</v>
          </cell>
          <cell r="N100" t="str">
            <v>0039629</v>
          </cell>
          <cell r="O100" t="str">
            <v>15</v>
          </cell>
          <cell r="P100" t="str">
            <v>01</v>
          </cell>
          <cell r="Q100" t="str">
            <v>01</v>
          </cell>
          <cell r="R100">
            <v>0</v>
          </cell>
          <cell r="S100">
            <v>0</v>
          </cell>
          <cell r="T100">
            <v>0</v>
          </cell>
          <cell r="U100">
            <v>0</v>
          </cell>
          <cell r="V100">
            <v>2</v>
          </cell>
          <cell r="W100" t="str">
            <v>00060</v>
          </cell>
          <cell r="X100" t="str">
            <v>INFORME</v>
          </cell>
          <cell r="Y100">
            <v>2</v>
          </cell>
          <cell r="Z100">
            <v>2</v>
          </cell>
          <cell r="AA100">
            <v>0</v>
          </cell>
        </row>
        <row r="101">
          <cell r="A101" t="str">
            <v>0099</v>
          </cell>
          <cell r="B101" t="str">
            <v>2015</v>
          </cell>
          <cell r="C101" t="str">
            <v>001072</v>
          </cell>
          <cell r="D101" t="str">
            <v>036</v>
          </cell>
          <cell r="E101" t="str">
            <v>001</v>
          </cell>
          <cell r="F101" t="str">
            <v>0099</v>
          </cell>
          <cell r="G101" t="str">
            <v>17</v>
          </cell>
          <cell r="H101" t="str">
            <v>055</v>
          </cell>
          <cell r="I101" t="str">
            <v>0126</v>
          </cell>
          <cell r="J101" t="str">
            <v>9002</v>
          </cell>
          <cell r="K101" t="str">
            <v>3999999</v>
          </cell>
          <cell r="L101" t="str">
            <v>5000605</v>
          </cell>
          <cell r="M101" t="str">
            <v>00001</v>
          </cell>
          <cell r="N101" t="str">
            <v>0000207</v>
          </cell>
          <cell r="O101" t="str">
            <v>15</v>
          </cell>
          <cell r="P101" t="str">
            <v>01</v>
          </cell>
          <cell r="Q101" t="str">
            <v>01</v>
          </cell>
          <cell r="R101">
            <v>0</v>
          </cell>
          <cell r="S101">
            <v>0</v>
          </cell>
          <cell r="T101">
            <v>0</v>
          </cell>
          <cell r="U101">
            <v>0</v>
          </cell>
          <cell r="V101">
            <v>850</v>
          </cell>
          <cell r="W101" t="str">
            <v>00060</v>
          </cell>
          <cell r="X101" t="str">
            <v>INFORME</v>
          </cell>
          <cell r="Y101">
            <v>850</v>
          </cell>
          <cell r="Z101">
            <v>850</v>
          </cell>
          <cell r="AA101">
            <v>0</v>
          </cell>
        </row>
        <row r="102">
          <cell r="A102" t="str">
            <v>0100</v>
          </cell>
          <cell r="B102" t="str">
            <v>2015</v>
          </cell>
          <cell r="C102" t="str">
            <v>001072</v>
          </cell>
          <cell r="D102" t="str">
            <v>036</v>
          </cell>
          <cell r="E102" t="str">
            <v>001</v>
          </cell>
          <cell r="F102" t="str">
            <v>0100</v>
          </cell>
          <cell r="G102" t="str">
            <v>15</v>
          </cell>
          <cell r="H102" t="str">
            <v>035</v>
          </cell>
          <cell r="I102" t="str">
            <v>0073</v>
          </cell>
          <cell r="J102" t="str">
            <v>9002</v>
          </cell>
          <cell r="K102" t="str">
            <v>3999999</v>
          </cell>
          <cell r="L102" t="str">
            <v>5000707</v>
          </cell>
          <cell r="M102" t="str">
            <v>00001</v>
          </cell>
          <cell r="N102" t="str">
            <v>0045048</v>
          </cell>
          <cell r="O102" t="str">
            <v>15</v>
          </cell>
          <cell r="P102" t="str">
            <v>01</v>
          </cell>
          <cell r="Q102" t="str">
            <v>01</v>
          </cell>
          <cell r="R102">
            <v>0</v>
          </cell>
          <cell r="S102">
            <v>0</v>
          </cell>
          <cell r="T102">
            <v>0</v>
          </cell>
          <cell r="U102">
            <v>0</v>
          </cell>
          <cell r="V102">
            <v>12</v>
          </cell>
          <cell r="W102" t="str">
            <v>00486</v>
          </cell>
          <cell r="X102" t="str">
            <v>TALLER</v>
          </cell>
          <cell r="Y102">
            <v>12</v>
          </cell>
          <cell r="Z102">
            <v>12</v>
          </cell>
          <cell r="AA102">
            <v>0</v>
          </cell>
        </row>
        <row r="103">
          <cell r="A103" t="str">
            <v>0101</v>
          </cell>
          <cell r="B103" t="str">
            <v>2015</v>
          </cell>
          <cell r="C103" t="str">
            <v>001072</v>
          </cell>
          <cell r="D103" t="str">
            <v>036</v>
          </cell>
          <cell r="E103" t="str">
            <v>001</v>
          </cell>
          <cell r="F103" t="str">
            <v>0101</v>
          </cell>
          <cell r="G103" t="str">
            <v>15</v>
          </cell>
          <cell r="H103" t="str">
            <v>035</v>
          </cell>
          <cell r="I103" t="str">
            <v>0071</v>
          </cell>
          <cell r="J103" t="str">
            <v>9002</v>
          </cell>
          <cell r="K103" t="str">
            <v>3999999</v>
          </cell>
          <cell r="L103" t="str">
            <v>5000968</v>
          </cell>
          <cell r="M103" t="str">
            <v>00001</v>
          </cell>
          <cell r="N103" t="str">
            <v>0113990</v>
          </cell>
          <cell r="O103" t="str">
            <v>25</v>
          </cell>
          <cell r="P103" t="str">
            <v>02</v>
          </cell>
          <cell r="Q103" t="str">
            <v>99</v>
          </cell>
          <cell r="R103">
            <v>0</v>
          </cell>
          <cell r="S103">
            <v>0</v>
          </cell>
          <cell r="T103">
            <v>0</v>
          </cell>
          <cell r="U103">
            <v>0</v>
          </cell>
          <cell r="V103">
            <v>1</v>
          </cell>
          <cell r="W103" t="str">
            <v>00060</v>
          </cell>
          <cell r="X103" t="str">
            <v>INFORME</v>
          </cell>
          <cell r="Y103">
            <v>1</v>
          </cell>
          <cell r="Z103">
            <v>1</v>
          </cell>
          <cell r="AA103">
            <v>0</v>
          </cell>
        </row>
        <row r="104">
          <cell r="A104" t="str">
            <v>0102</v>
          </cell>
          <cell r="B104" t="str">
            <v>2015</v>
          </cell>
          <cell r="C104" t="str">
            <v>001072</v>
          </cell>
          <cell r="D104" t="str">
            <v>036</v>
          </cell>
          <cell r="E104" t="str">
            <v>001</v>
          </cell>
          <cell r="F104" t="str">
            <v>0102</v>
          </cell>
          <cell r="G104" t="str">
            <v>24</v>
          </cell>
          <cell r="H104" t="str">
            <v>052</v>
          </cell>
          <cell r="I104" t="str">
            <v>0116</v>
          </cell>
          <cell r="J104" t="str">
            <v>9002</v>
          </cell>
          <cell r="K104" t="str">
            <v>3999999</v>
          </cell>
          <cell r="L104" t="str">
            <v>5000991</v>
          </cell>
          <cell r="M104" t="str">
            <v>00001</v>
          </cell>
          <cell r="N104" t="str">
            <v>0001154</v>
          </cell>
          <cell r="O104" t="str">
            <v>15</v>
          </cell>
          <cell r="P104" t="str">
            <v>01</v>
          </cell>
          <cell r="Q104" t="str">
            <v>01</v>
          </cell>
          <cell r="R104">
            <v>0</v>
          </cell>
          <cell r="S104">
            <v>0</v>
          </cell>
          <cell r="T104">
            <v>0</v>
          </cell>
          <cell r="U104">
            <v>0</v>
          </cell>
          <cell r="V104">
            <v>8000</v>
          </cell>
          <cell r="W104" t="str">
            <v>00086</v>
          </cell>
          <cell r="X104" t="str">
            <v>PERSONA</v>
          </cell>
          <cell r="Y104">
            <v>8000</v>
          </cell>
          <cell r="Z104">
            <v>8000</v>
          </cell>
          <cell r="AA104">
            <v>0</v>
          </cell>
        </row>
        <row r="105">
          <cell r="A105" t="str">
            <v>0103</v>
          </cell>
          <cell r="B105" t="str">
            <v>2015</v>
          </cell>
          <cell r="C105" t="str">
            <v>001072</v>
          </cell>
          <cell r="D105" t="str">
            <v>036</v>
          </cell>
          <cell r="E105" t="str">
            <v>001</v>
          </cell>
          <cell r="F105" t="str">
            <v>0103</v>
          </cell>
          <cell r="G105" t="str">
            <v>15</v>
          </cell>
          <cell r="H105" t="str">
            <v>034</v>
          </cell>
          <cell r="I105" t="str">
            <v>0070</v>
          </cell>
          <cell r="J105" t="str">
            <v>9002</v>
          </cell>
          <cell r="K105" t="str">
            <v>3999999</v>
          </cell>
          <cell r="L105" t="str">
            <v>5000992</v>
          </cell>
          <cell r="M105" t="str">
            <v>00001</v>
          </cell>
          <cell r="N105" t="str">
            <v>0039609</v>
          </cell>
          <cell r="O105" t="str">
            <v>12</v>
          </cell>
          <cell r="P105" t="str">
            <v>01</v>
          </cell>
          <cell r="Q105" t="str">
            <v>07</v>
          </cell>
          <cell r="R105">
            <v>0</v>
          </cell>
          <cell r="S105">
            <v>0</v>
          </cell>
          <cell r="T105">
            <v>0</v>
          </cell>
          <cell r="U105">
            <v>0</v>
          </cell>
          <cell r="V105">
            <v>400</v>
          </cell>
          <cell r="W105" t="str">
            <v>00107</v>
          </cell>
          <cell r="X105" t="str">
            <v>SERVICIO</v>
          </cell>
          <cell r="Y105">
            <v>400</v>
          </cell>
          <cell r="Z105">
            <v>400</v>
          </cell>
          <cell r="AA105">
            <v>0</v>
          </cell>
        </row>
        <row r="106">
          <cell r="A106" t="str">
            <v>0104</v>
          </cell>
          <cell r="B106" t="str">
            <v>2015</v>
          </cell>
          <cell r="C106" t="str">
            <v>001072</v>
          </cell>
          <cell r="D106" t="str">
            <v>036</v>
          </cell>
          <cell r="E106" t="str">
            <v>001</v>
          </cell>
          <cell r="F106" t="str">
            <v>0104</v>
          </cell>
          <cell r="G106" t="str">
            <v>16</v>
          </cell>
          <cell r="H106" t="str">
            <v>038</v>
          </cell>
          <cell r="I106" t="str">
            <v>0078</v>
          </cell>
          <cell r="J106" t="str">
            <v>9002</v>
          </cell>
          <cell r="K106" t="str">
            <v>3999999</v>
          </cell>
          <cell r="L106" t="str">
            <v>5001110</v>
          </cell>
          <cell r="M106" t="str">
            <v>00001</v>
          </cell>
          <cell r="N106" t="str">
            <v>0000205</v>
          </cell>
          <cell r="O106" t="str">
            <v>15</v>
          </cell>
          <cell r="P106" t="str">
            <v>01</v>
          </cell>
          <cell r="Q106" t="str">
            <v>01</v>
          </cell>
          <cell r="R106">
            <v>0</v>
          </cell>
          <cell r="S106">
            <v>0</v>
          </cell>
          <cell r="T106">
            <v>0</v>
          </cell>
          <cell r="U106">
            <v>0</v>
          </cell>
          <cell r="V106">
            <v>12</v>
          </cell>
          <cell r="W106" t="str">
            <v>00060</v>
          </cell>
          <cell r="X106" t="str">
            <v>INFORME</v>
          </cell>
          <cell r="Y106">
            <v>12</v>
          </cell>
          <cell r="Z106">
            <v>12</v>
          </cell>
          <cell r="AA106">
            <v>0</v>
          </cell>
        </row>
        <row r="107">
          <cell r="A107" t="str">
            <v>0105</v>
          </cell>
          <cell r="B107" t="str">
            <v>2015</v>
          </cell>
          <cell r="C107" t="str">
            <v>001072</v>
          </cell>
          <cell r="D107" t="str">
            <v>036</v>
          </cell>
          <cell r="E107" t="str">
            <v>001</v>
          </cell>
          <cell r="F107" t="str">
            <v>0105</v>
          </cell>
          <cell r="G107" t="str">
            <v>16</v>
          </cell>
          <cell r="H107" t="str">
            <v>038</v>
          </cell>
          <cell r="I107" t="str">
            <v>0078</v>
          </cell>
          <cell r="J107" t="str">
            <v>9002</v>
          </cell>
          <cell r="K107" t="str">
            <v>3999999</v>
          </cell>
          <cell r="L107" t="str">
            <v>5001110</v>
          </cell>
          <cell r="M107" t="str">
            <v>00002</v>
          </cell>
          <cell r="N107" t="str">
            <v>0039546</v>
          </cell>
          <cell r="O107" t="str">
            <v>15</v>
          </cell>
          <cell r="P107" t="str">
            <v>01</v>
          </cell>
          <cell r="Q107" t="str">
            <v>01</v>
          </cell>
          <cell r="R107">
            <v>0</v>
          </cell>
          <cell r="S107">
            <v>0</v>
          </cell>
          <cell r="T107">
            <v>0</v>
          </cell>
          <cell r="U107">
            <v>0</v>
          </cell>
          <cell r="V107">
            <v>1500</v>
          </cell>
          <cell r="W107" t="str">
            <v>00018</v>
          </cell>
          <cell r="X107" t="str">
            <v>CERTIFICADO</v>
          </cell>
          <cell r="Y107">
            <v>1500</v>
          </cell>
          <cell r="Z107">
            <v>1500</v>
          </cell>
          <cell r="AA107">
            <v>0</v>
          </cell>
        </row>
        <row r="108">
          <cell r="A108" t="str">
            <v>0106</v>
          </cell>
          <cell r="B108" t="str">
            <v>2015</v>
          </cell>
          <cell r="C108" t="str">
            <v>001072</v>
          </cell>
          <cell r="D108" t="str">
            <v>036</v>
          </cell>
          <cell r="E108" t="str">
            <v>001</v>
          </cell>
          <cell r="F108" t="str">
            <v>0106</v>
          </cell>
          <cell r="G108" t="str">
            <v>16</v>
          </cell>
          <cell r="H108" t="str">
            <v>038</v>
          </cell>
          <cell r="I108" t="str">
            <v>0078</v>
          </cell>
          <cell r="J108" t="str">
            <v>9002</v>
          </cell>
          <cell r="K108" t="str">
            <v>3999999</v>
          </cell>
          <cell r="L108" t="str">
            <v>5001110</v>
          </cell>
          <cell r="M108" t="str">
            <v>00003</v>
          </cell>
          <cell r="N108" t="str">
            <v>0044501</v>
          </cell>
          <cell r="O108" t="str">
            <v>15</v>
          </cell>
          <cell r="P108" t="str">
            <v>01</v>
          </cell>
          <cell r="Q108" t="str">
            <v>05</v>
          </cell>
          <cell r="R108">
            <v>0</v>
          </cell>
          <cell r="S108">
            <v>0</v>
          </cell>
          <cell r="T108">
            <v>0</v>
          </cell>
          <cell r="U108">
            <v>0</v>
          </cell>
          <cell r="V108">
            <v>1800</v>
          </cell>
          <cell r="W108" t="str">
            <v>00063</v>
          </cell>
          <cell r="X108" t="str">
            <v>INSPECCION</v>
          </cell>
          <cell r="Y108">
            <v>1800</v>
          </cell>
          <cell r="Z108">
            <v>1800</v>
          </cell>
          <cell r="AA108">
            <v>0</v>
          </cell>
        </row>
        <row r="109">
          <cell r="A109" t="str">
            <v>0107</v>
          </cell>
          <cell r="B109" t="str">
            <v>2015</v>
          </cell>
          <cell r="C109" t="str">
            <v>001072</v>
          </cell>
          <cell r="D109" t="str">
            <v>036</v>
          </cell>
          <cell r="E109" t="str">
            <v>001</v>
          </cell>
          <cell r="F109" t="str">
            <v>0107</v>
          </cell>
          <cell r="G109" t="str">
            <v>16</v>
          </cell>
          <cell r="H109" t="str">
            <v>038</v>
          </cell>
          <cell r="I109" t="str">
            <v>0078</v>
          </cell>
          <cell r="J109" t="str">
            <v>9002</v>
          </cell>
          <cell r="K109" t="str">
            <v>3999999</v>
          </cell>
          <cell r="L109" t="str">
            <v>5001110</v>
          </cell>
          <cell r="M109" t="str">
            <v>00004</v>
          </cell>
          <cell r="N109" t="str">
            <v>0044565</v>
          </cell>
          <cell r="O109" t="str">
            <v>15</v>
          </cell>
          <cell r="P109" t="str">
            <v>01</v>
          </cell>
          <cell r="Q109" t="str">
            <v>99</v>
          </cell>
          <cell r="R109">
            <v>0</v>
          </cell>
          <cell r="S109">
            <v>0</v>
          </cell>
          <cell r="T109">
            <v>0</v>
          </cell>
          <cell r="U109">
            <v>0</v>
          </cell>
          <cell r="V109">
            <v>14</v>
          </cell>
          <cell r="W109" t="str">
            <v>00080</v>
          </cell>
          <cell r="X109" t="str">
            <v>NORMA</v>
          </cell>
          <cell r="Y109">
            <v>14</v>
          </cell>
          <cell r="Z109">
            <v>14</v>
          </cell>
          <cell r="AA109">
            <v>0</v>
          </cell>
        </row>
        <row r="110">
          <cell r="A110" t="str">
            <v>0108</v>
          </cell>
          <cell r="B110" t="str">
            <v>2015</v>
          </cell>
          <cell r="C110" t="str">
            <v>001072</v>
          </cell>
          <cell r="D110" t="str">
            <v>036</v>
          </cell>
          <cell r="E110" t="str">
            <v>001</v>
          </cell>
          <cell r="F110" t="str">
            <v>0108</v>
          </cell>
          <cell r="G110" t="str">
            <v>16</v>
          </cell>
          <cell r="H110" t="str">
            <v>037</v>
          </cell>
          <cell r="I110" t="str">
            <v>0077</v>
          </cell>
          <cell r="J110" t="str">
            <v>9002</v>
          </cell>
          <cell r="K110" t="str">
            <v>3999999</v>
          </cell>
          <cell r="L110" t="str">
            <v>5001111</v>
          </cell>
          <cell r="M110" t="str">
            <v>00001</v>
          </cell>
          <cell r="N110" t="str">
            <v>0001143</v>
          </cell>
          <cell r="O110" t="str">
            <v>15</v>
          </cell>
          <cell r="P110" t="str">
            <v>01</v>
          </cell>
          <cell r="Q110" t="str">
            <v>01</v>
          </cell>
          <cell r="R110">
            <v>0</v>
          </cell>
          <cell r="S110">
            <v>0</v>
          </cell>
          <cell r="T110">
            <v>0</v>
          </cell>
          <cell r="U110">
            <v>0</v>
          </cell>
          <cell r="V110">
            <v>120</v>
          </cell>
          <cell r="W110" t="str">
            <v>00020</v>
          </cell>
          <cell r="X110" t="str">
            <v>CONCESION</v>
          </cell>
          <cell r="Y110">
            <v>120</v>
          </cell>
          <cell r="Z110">
            <v>120</v>
          </cell>
          <cell r="AA110">
            <v>0</v>
          </cell>
        </row>
        <row r="111">
          <cell r="A111" t="str">
            <v>0109</v>
          </cell>
          <cell r="B111" t="str">
            <v>2015</v>
          </cell>
          <cell r="C111" t="str">
            <v>001072</v>
          </cell>
          <cell r="D111" t="str">
            <v>036</v>
          </cell>
          <cell r="E111" t="str">
            <v>001</v>
          </cell>
          <cell r="F111" t="str">
            <v>0109</v>
          </cell>
          <cell r="G111" t="str">
            <v>16</v>
          </cell>
          <cell r="H111" t="str">
            <v>037</v>
          </cell>
          <cell r="I111" t="str">
            <v>0077</v>
          </cell>
          <cell r="J111" t="str">
            <v>9002</v>
          </cell>
          <cell r="K111" t="str">
            <v>3999999</v>
          </cell>
          <cell r="L111" t="str">
            <v>5001111</v>
          </cell>
          <cell r="M111" t="str">
            <v>00002</v>
          </cell>
          <cell r="N111" t="str">
            <v>0044501</v>
          </cell>
          <cell r="O111" t="str">
            <v>15</v>
          </cell>
          <cell r="P111" t="str">
            <v>01</v>
          </cell>
          <cell r="Q111" t="str">
            <v>01</v>
          </cell>
          <cell r="R111">
            <v>0</v>
          </cell>
          <cell r="S111">
            <v>0</v>
          </cell>
          <cell r="T111">
            <v>0</v>
          </cell>
          <cell r="U111">
            <v>0</v>
          </cell>
          <cell r="V111">
            <v>1400</v>
          </cell>
          <cell r="W111" t="str">
            <v>00063</v>
          </cell>
          <cell r="X111" t="str">
            <v>INSPECCION</v>
          </cell>
          <cell r="Y111">
            <v>1400</v>
          </cell>
          <cell r="Z111">
            <v>1400</v>
          </cell>
          <cell r="AA111">
            <v>0</v>
          </cell>
        </row>
        <row r="112">
          <cell r="A112" t="str">
            <v>0110</v>
          </cell>
          <cell r="B112" t="str">
            <v>2015</v>
          </cell>
          <cell r="C112" t="str">
            <v>001072</v>
          </cell>
          <cell r="D112" t="str">
            <v>036</v>
          </cell>
          <cell r="E112" t="str">
            <v>001</v>
          </cell>
          <cell r="F112" t="str">
            <v>0110</v>
          </cell>
          <cell r="G112" t="str">
            <v>16</v>
          </cell>
          <cell r="H112" t="str">
            <v>037</v>
          </cell>
          <cell r="I112" t="str">
            <v>0077</v>
          </cell>
          <cell r="J112" t="str">
            <v>9002</v>
          </cell>
          <cell r="K112" t="str">
            <v>3999999</v>
          </cell>
          <cell r="L112" t="str">
            <v>5001111</v>
          </cell>
          <cell r="M112" t="str">
            <v>00003</v>
          </cell>
          <cell r="N112" t="str">
            <v>0044565</v>
          </cell>
          <cell r="O112" t="str">
            <v>15</v>
          </cell>
          <cell r="P112" t="str">
            <v>01</v>
          </cell>
          <cell r="Q112" t="str">
            <v>99</v>
          </cell>
          <cell r="R112">
            <v>0</v>
          </cell>
          <cell r="S112">
            <v>0</v>
          </cell>
          <cell r="T112">
            <v>0</v>
          </cell>
          <cell r="U112">
            <v>0</v>
          </cell>
          <cell r="V112">
            <v>1</v>
          </cell>
          <cell r="W112" t="str">
            <v>00080</v>
          </cell>
          <cell r="X112" t="str">
            <v>NORMA</v>
          </cell>
          <cell r="Y112">
            <v>1</v>
          </cell>
          <cell r="Z112">
            <v>1</v>
          </cell>
          <cell r="AA112">
            <v>0</v>
          </cell>
        </row>
        <row r="113">
          <cell r="A113" t="str">
            <v>0111</v>
          </cell>
          <cell r="B113" t="str">
            <v>2015</v>
          </cell>
          <cell r="C113" t="str">
            <v>001072</v>
          </cell>
          <cell r="D113" t="str">
            <v>036</v>
          </cell>
          <cell r="E113" t="str">
            <v>001</v>
          </cell>
          <cell r="F113" t="str">
            <v>0111</v>
          </cell>
          <cell r="G113" t="str">
            <v>15</v>
          </cell>
          <cell r="H113" t="str">
            <v>032</v>
          </cell>
          <cell r="I113" t="str">
            <v>0063</v>
          </cell>
          <cell r="J113" t="str">
            <v>9002</v>
          </cell>
          <cell r="K113" t="str">
            <v>3999999</v>
          </cell>
          <cell r="L113" t="str">
            <v>5001112</v>
          </cell>
          <cell r="M113" t="str">
            <v>00001</v>
          </cell>
          <cell r="N113" t="str">
            <v>0039577</v>
          </cell>
          <cell r="O113" t="str">
            <v>15</v>
          </cell>
          <cell r="P113" t="str">
            <v>01</v>
          </cell>
          <cell r="Q113" t="str">
            <v>99</v>
          </cell>
          <cell r="R113">
            <v>0</v>
          </cell>
          <cell r="S113">
            <v>0</v>
          </cell>
          <cell r="T113">
            <v>0</v>
          </cell>
          <cell r="U113">
            <v>0</v>
          </cell>
          <cell r="V113">
            <v>12704</v>
          </cell>
          <cell r="W113" t="str">
            <v>00008</v>
          </cell>
          <cell r="X113" t="str">
            <v>AUTORIZACION</v>
          </cell>
          <cell r="Y113">
            <v>12704</v>
          </cell>
          <cell r="Z113">
            <v>12704</v>
          </cell>
          <cell r="AA113">
            <v>0</v>
          </cell>
        </row>
        <row r="114">
          <cell r="A114" t="str">
            <v>0112</v>
          </cell>
          <cell r="B114" t="str">
            <v>2015</v>
          </cell>
          <cell r="C114" t="str">
            <v>001072</v>
          </cell>
          <cell r="D114" t="str">
            <v>036</v>
          </cell>
          <cell r="E114" t="str">
            <v>001</v>
          </cell>
          <cell r="F114" t="str">
            <v>0112</v>
          </cell>
          <cell r="G114" t="str">
            <v>15</v>
          </cell>
          <cell r="H114" t="str">
            <v>032</v>
          </cell>
          <cell r="I114" t="str">
            <v>0063</v>
          </cell>
          <cell r="J114" t="str">
            <v>9002</v>
          </cell>
          <cell r="K114" t="str">
            <v>3999999</v>
          </cell>
          <cell r="L114" t="str">
            <v>5001112</v>
          </cell>
          <cell r="M114" t="str">
            <v>00002</v>
          </cell>
          <cell r="N114" t="str">
            <v>0039609</v>
          </cell>
          <cell r="O114" t="str">
            <v>15</v>
          </cell>
          <cell r="P114" t="str">
            <v>01</v>
          </cell>
          <cell r="Q114" t="str">
            <v>01</v>
          </cell>
          <cell r="R114">
            <v>0</v>
          </cell>
          <cell r="S114">
            <v>0</v>
          </cell>
          <cell r="T114">
            <v>0</v>
          </cell>
          <cell r="U114">
            <v>0</v>
          </cell>
          <cell r="V114">
            <v>6425</v>
          </cell>
          <cell r="W114" t="str">
            <v>00398</v>
          </cell>
          <cell r="X114" t="str">
            <v>SERVICIOS OFERTADOS</v>
          </cell>
          <cell r="Y114">
            <v>6425</v>
          </cell>
          <cell r="Z114">
            <v>6425</v>
          </cell>
          <cell r="AA114">
            <v>0</v>
          </cell>
        </row>
        <row r="115">
          <cell r="A115" t="str">
            <v>0113</v>
          </cell>
          <cell r="B115" t="str">
            <v>2015</v>
          </cell>
          <cell r="C115" t="str">
            <v>001072</v>
          </cell>
          <cell r="D115" t="str">
            <v>036</v>
          </cell>
          <cell r="E115" t="str">
            <v>001</v>
          </cell>
          <cell r="F115" t="str">
            <v>0113</v>
          </cell>
          <cell r="G115" t="str">
            <v>15</v>
          </cell>
          <cell r="H115" t="str">
            <v>032</v>
          </cell>
          <cell r="I115" t="str">
            <v>0063</v>
          </cell>
          <cell r="J115" t="str">
            <v>9002</v>
          </cell>
          <cell r="K115" t="str">
            <v>3999999</v>
          </cell>
          <cell r="L115" t="str">
            <v>5001112</v>
          </cell>
          <cell r="M115" t="str">
            <v>00003</v>
          </cell>
          <cell r="N115" t="str">
            <v>0044501</v>
          </cell>
          <cell r="O115" t="str">
            <v>15</v>
          </cell>
          <cell r="P115" t="str">
            <v>01</v>
          </cell>
          <cell r="Q115" t="str">
            <v>01</v>
          </cell>
          <cell r="R115">
            <v>0</v>
          </cell>
          <cell r="S115">
            <v>0</v>
          </cell>
          <cell r="T115">
            <v>0</v>
          </cell>
          <cell r="U115">
            <v>0</v>
          </cell>
          <cell r="V115">
            <v>5</v>
          </cell>
          <cell r="W115" t="str">
            <v>00001</v>
          </cell>
          <cell r="X115" t="str">
            <v>ACCION</v>
          </cell>
          <cell r="Y115">
            <v>5</v>
          </cell>
          <cell r="Z115">
            <v>5</v>
          </cell>
          <cell r="AA115">
            <v>0</v>
          </cell>
        </row>
        <row r="116">
          <cell r="A116" t="str">
            <v>0114</v>
          </cell>
          <cell r="B116" t="str">
            <v>2015</v>
          </cell>
          <cell r="C116" t="str">
            <v>001072</v>
          </cell>
          <cell r="D116" t="str">
            <v>036</v>
          </cell>
          <cell r="E116" t="str">
            <v>001</v>
          </cell>
          <cell r="F116" t="str">
            <v>0114</v>
          </cell>
          <cell r="G116" t="str">
            <v>15</v>
          </cell>
          <cell r="H116" t="str">
            <v>033</v>
          </cell>
          <cell r="I116" t="str">
            <v>0069</v>
          </cell>
          <cell r="J116" t="str">
            <v>9002</v>
          </cell>
          <cell r="K116" t="str">
            <v>3999999</v>
          </cell>
          <cell r="L116" t="str">
            <v>5001112</v>
          </cell>
          <cell r="M116" t="str">
            <v>00001</v>
          </cell>
          <cell r="N116" t="str">
            <v>0000799</v>
          </cell>
          <cell r="O116" t="str">
            <v>15</v>
          </cell>
          <cell r="P116" t="str">
            <v>01</v>
          </cell>
          <cell r="Q116" t="str">
            <v>01</v>
          </cell>
          <cell r="R116">
            <v>0</v>
          </cell>
          <cell r="S116">
            <v>0</v>
          </cell>
          <cell r="T116">
            <v>0</v>
          </cell>
          <cell r="U116">
            <v>0</v>
          </cell>
          <cell r="V116">
            <v>393</v>
          </cell>
          <cell r="W116" t="str">
            <v>00087</v>
          </cell>
          <cell r="X116" t="str">
            <v>PERSONA ATENDIDA</v>
          </cell>
          <cell r="Y116">
            <v>393</v>
          </cell>
          <cell r="Z116">
            <v>393</v>
          </cell>
          <cell r="AA116">
            <v>0</v>
          </cell>
        </row>
        <row r="117">
          <cell r="A117" t="str">
            <v>0115</v>
          </cell>
          <cell r="B117" t="str">
            <v>2015</v>
          </cell>
          <cell r="C117" t="str">
            <v>001072</v>
          </cell>
          <cell r="D117" t="str">
            <v>036</v>
          </cell>
          <cell r="E117" t="str">
            <v>001</v>
          </cell>
          <cell r="F117" t="str">
            <v>0115</v>
          </cell>
          <cell r="G117" t="str">
            <v>15</v>
          </cell>
          <cell r="H117" t="str">
            <v>033</v>
          </cell>
          <cell r="I117" t="str">
            <v>0069</v>
          </cell>
          <cell r="J117" t="str">
            <v>9002</v>
          </cell>
          <cell r="K117" t="str">
            <v>3999999</v>
          </cell>
          <cell r="L117" t="str">
            <v>5001112</v>
          </cell>
          <cell r="M117" t="str">
            <v>00002</v>
          </cell>
          <cell r="N117" t="str">
            <v>0115038</v>
          </cell>
          <cell r="O117" t="str">
            <v>15</v>
          </cell>
          <cell r="P117" t="str">
            <v>01</v>
          </cell>
          <cell r="Q117" t="str">
            <v>01</v>
          </cell>
          <cell r="R117">
            <v>0</v>
          </cell>
          <cell r="S117">
            <v>0</v>
          </cell>
          <cell r="T117">
            <v>0</v>
          </cell>
          <cell r="U117">
            <v>0</v>
          </cell>
          <cell r="V117">
            <v>1</v>
          </cell>
          <cell r="W117" t="str">
            <v>00060</v>
          </cell>
          <cell r="X117" t="str">
            <v>INFORME</v>
          </cell>
          <cell r="Y117">
            <v>1</v>
          </cell>
          <cell r="Z117">
            <v>1</v>
          </cell>
          <cell r="AA117">
            <v>0</v>
          </cell>
        </row>
        <row r="118">
          <cell r="A118" t="str">
            <v>0116</v>
          </cell>
          <cell r="B118" t="str">
            <v>2015</v>
          </cell>
          <cell r="C118" t="str">
            <v>001072</v>
          </cell>
          <cell r="D118" t="str">
            <v>036</v>
          </cell>
          <cell r="E118" t="str">
            <v>001</v>
          </cell>
          <cell r="F118" t="str">
            <v>0116</v>
          </cell>
          <cell r="G118" t="str">
            <v>15</v>
          </cell>
          <cell r="H118" t="str">
            <v>034</v>
          </cell>
          <cell r="I118" t="str">
            <v>0070</v>
          </cell>
          <cell r="J118" t="str">
            <v>9002</v>
          </cell>
          <cell r="K118" t="str">
            <v>3999999</v>
          </cell>
          <cell r="L118" t="str">
            <v>5001112</v>
          </cell>
          <cell r="M118" t="str">
            <v>00001</v>
          </cell>
          <cell r="N118" t="str">
            <v>0044501</v>
          </cell>
          <cell r="O118" t="str">
            <v>12</v>
          </cell>
          <cell r="P118" t="str">
            <v>01</v>
          </cell>
          <cell r="Q118" t="str">
            <v>07</v>
          </cell>
          <cell r="R118">
            <v>0</v>
          </cell>
          <cell r="S118">
            <v>0</v>
          </cell>
          <cell r="T118">
            <v>0</v>
          </cell>
          <cell r="U118">
            <v>0</v>
          </cell>
          <cell r="V118">
            <v>30</v>
          </cell>
          <cell r="W118" t="str">
            <v>00063</v>
          </cell>
          <cell r="X118" t="str">
            <v>INSPECCION</v>
          </cell>
          <cell r="Y118">
            <v>30</v>
          </cell>
          <cell r="Z118">
            <v>30</v>
          </cell>
          <cell r="AA118">
            <v>0</v>
          </cell>
        </row>
        <row r="119">
          <cell r="A119" t="str">
            <v>0117</v>
          </cell>
          <cell r="B119" t="str">
            <v>2015</v>
          </cell>
          <cell r="C119" t="str">
            <v>001072</v>
          </cell>
          <cell r="D119" t="str">
            <v>036</v>
          </cell>
          <cell r="E119" t="str">
            <v>001</v>
          </cell>
          <cell r="F119" t="str">
            <v>0117</v>
          </cell>
          <cell r="G119" t="str">
            <v>15</v>
          </cell>
          <cell r="H119" t="str">
            <v>032</v>
          </cell>
          <cell r="I119" t="str">
            <v>0062</v>
          </cell>
          <cell r="J119" t="str">
            <v>9002</v>
          </cell>
          <cell r="K119" t="str">
            <v>3999999</v>
          </cell>
          <cell r="L119" t="str">
            <v>5001143</v>
          </cell>
          <cell r="M119" t="str">
            <v>00001</v>
          </cell>
          <cell r="N119" t="str">
            <v>0039480</v>
          </cell>
          <cell r="O119" t="str">
            <v>15</v>
          </cell>
          <cell r="P119" t="str">
            <v>01</v>
          </cell>
          <cell r="Q119" t="str">
            <v>01</v>
          </cell>
          <cell r="R119">
            <v>0</v>
          </cell>
          <cell r="S119">
            <v>0</v>
          </cell>
          <cell r="T119">
            <v>0</v>
          </cell>
          <cell r="U119">
            <v>0</v>
          </cell>
          <cell r="V119">
            <v>8</v>
          </cell>
          <cell r="W119" t="str">
            <v>00060</v>
          </cell>
          <cell r="X119" t="str">
            <v>INFORME</v>
          </cell>
          <cell r="Y119">
            <v>8</v>
          </cell>
          <cell r="Z119">
            <v>8</v>
          </cell>
          <cell r="AA119">
            <v>0</v>
          </cell>
        </row>
        <row r="120">
          <cell r="A120" t="str">
            <v>0118</v>
          </cell>
          <cell r="B120" t="str">
            <v>2015</v>
          </cell>
          <cell r="C120" t="str">
            <v>001072</v>
          </cell>
          <cell r="D120" t="str">
            <v>036</v>
          </cell>
          <cell r="E120" t="str">
            <v>001</v>
          </cell>
          <cell r="F120" t="str">
            <v>0118</v>
          </cell>
          <cell r="G120" t="str">
            <v>15</v>
          </cell>
          <cell r="H120" t="str">
            <v>032</v>
          </cell>
          <cell r="I120" t="str">
            <v>0062</v>
          </cell>
          <cell r="J120" t="str">
            <v>9002</v>
          </cell>
          <cell r="K120" t="str">
            <v>3999999</v>
          </cell>
          <cell r="L120" t="str">
            <v>5001143</v>
          </cell>
          <cell r="M120" t="str">
            <v>00002</v>
          </cell>
          <cell r="N120" t="str">
            <v>0044501</v>
          </cell>
          <cell r="O120" t="str">
            <v>15</v>
          </cell>
          <cell r="P120" t="str">
            <v>01</v>
          </cell>
          <cell r="Q120" t="str">
            <v>99</v>
          </cell>
          <cell r="R120">
            <v>0</v>
          </cell>
          <cell r="S120">
            <v>0</v>
          </cell>
          <cell r="T120">
            <v>0</v>
          </cell>
          <cell r="U120">
            <v>0</v>
          </cell>
          <cell r="V120">
            <v>6923</v>
          </cell>
          <cell r="W120" t="str">
            <v>00063</v>
          </cell>
          <cell r="X120" t="str">
            <v>INSPECCION</v>
          </cell>
          <cell r="Y120">
            <v>6923</v>
          </cell>
          <cell r="Z120">
            <v>6923</v>
          </cell>
          <cell r="AA120">
            <v>0</v>
          </cell>
        </row>
        <row r="121">
          <cell r="A121" t="str">
            <v>0119</v>
          </cell>
          <cell r="B121" t="str">
            <v>2015</v>
          </cell>
          <cell r="C121" t="str">
            <v>001072</v>
          </cell>
          <cell r="D121" t="str">
            <v>036</v>
          </cell>
          <cell r="E121" t="str">
            <v>001</v>
          </cell>
          <cell r="F121" t="str">
            <v>0119</v>
          </cell>
          <cell r="G121" t="str">
            <v>15</v>
          </cell>
          <cell r="H121" t="str">
            <v>032</v>
          </cell>
          <cell r="I121" t="str">
            <v>0062</v>
          </cell>
          <cell r="J121" t="str">
            <v>9002</v>
          </cell>
          <cell r="K121" t="str">
            <v>3999999</v>
          </cell>
          <cell r="L121" t="str">
            <v>5001143</v>
          </cell>
          <cell r="M121" t="str">
            <v>00003</v>
          </cell>
          <cell r="N121" t="str">
            <v>0044565</v>
          </cell>
          <cell r="O121" t="str">
            <v>15</v>
          </cell>
          <cell r="P121" t="str">
            <v>01</v>
          </cell>
          <cell r="Q121" t="str">
            <v>01</v>
          </cell>
          <cell r="R121">
            <v>0</v>
          </cell>
          <cell r="S121">
            <v>0</v>
          </cell>
          <cell r="T121">
            <v>0</v>
          </cell>
          <cell r="U121">
            <v>0</v>
          </cell>
          <cell r="V121">
            <v>31</v>
          </cell>
          <cell r="W121" t="str">
            <v>00080</v>
          </cell>
          <cell r="X121" t="str">
            <v>NORMA</v>
          </cell>
          <cell r="Y121">
            <v>31</v>
          </cell>
          <cell r="Z121">
            <v>31</v>
          </cell>
          <cell r="AA121">
            <v>0</v>
          </cell>
        </row>
        <row r="122">
          <cell r="A122" t="str">
            <v>0120</v>
          </cell>
          <cell r="B122" t="str">
            <v>2015</v>
          </cell>
          <cell r="C122" t="str">
            <v>001072</v>
          </cell>
          <cell r="D122" t="str">
            <v>036</v>
          </cell>
          <cell r="E122" t="str">
            <v>001</v>
          </cell>
          <cell r="F122" t="str">
            <v>0120</v>
          </cell>
          <cell r="G122" t="str">
            <v>15</v>
          </cell>
          <cell r="H122" t="str">
            <v>035</v>
          </cell>
          <cell r="I122" t="str">
            <v>0073</v>
          </cell>
          <cell r="J122" t="str">
            <v>9002</v>
          </cell>
          <cell r="K122" t="str">
            <v>3999999</v>
          </cell>
          <cell r="L122" t="str">
            <v>5001192</v>
          </cell>
          <cell r="M122" t="str">
            <v>00001</v>
          </cell>
          <cell r="N122" t="str">
            <v>0039577</v>
          </cell>
          <cell r="O122" t="str">
            <v>15</v>
          </cell>
          <cell r="P122" t="str">
            <v>01</v>
          </cell>
          <cell r="Q122" t="str">
            <v>01</v>
          </cell>
          <cell r="R122">
            <v>0</v>
          </cell>
          <cell r="S122">
            <v>0</v>
          </cell>
          <cell r="T122">
            <v>0</v>
          </cell>
          <cell r="U122">
            <v>0</v>
          </cell>
          <cell r="V122">
            <v>224</v>
          </cell>
          <cell r="W122" t="str">
            <v>00008</v>
          </cell>
          <cell r="X122" t="str">
            <v>AUTORIZACION</v>
          </cell>
          <cell r="Y122">
            <v>224</v>
          </cell>
          <cell r="Z122">
            <v>224</v>
          </cell>
          <cell r="AA122">
            <v>0</v>
          </cell>
        </row>
        <row r="123">
          <cell r="A123" t="str">
            <v>0121</v>
          </cell>
          <cell r="B123" t="str">
            <v>2015</v>
          </cell>
          <cell r="C123" t="str">
            <v>001072</v>
          </cell>
          <cell r="D123" t="str">
            <v>036</v>
          </cell>
          <cell r="E123" t="str">
            <v>001</v>
          </cell>
          <cell r="F123" t="str">
            <v>0121</v>
          </cell>
          <cell r="G123" t="str">
            <v>15</v>
          </cell>
          <cell r="H123" t="str">
            <v>035</v>
          </cell>
          <cell r="I123" t="str">
            <v>0073</v>
          </cell>
          <cell r="J123" t="str">
            <v>9002</v>
          </cell>
          <cell r="K123" t="str">
            <v>3999999</v>
          </cell>
          <cell r="L123" t="str">
            <v>5001192</v>
          </cell>
          <cell r="M123" t="str">
            <v>00002</v>
          </cell>
          <cell r="N123" t="str">
            <v>0044501</v>
          </cell>
          <cell r="O123" t="str">
            <v>15</v>
          </cell>
          <cell r="P123" t="str">
            <v>01</v>
          </cell>
          <cell r="Q123" t="str">
            <v>01</v>
          </cell>
          <cell r="R123">
            <v>0</v>
          </cell>
          <cell r="S123">
            <v>0</v>
          </cell>
          <cell r="T123">
            <v>0</v>
          </cell>
          <cell r="U123">
            <v>0</v>
          </cell>
          <cell r="V123">
            <v>250</v>
          </cell>
          <cell r="W123" t="str">
            <v>00063</v>
          </cell>
          <cell r="X123" t="str">
            <v>INSPECCION</v>
          </cell>
          <cell r="Y123">
            <v>250</v>
          </cell>
          <cell r="Z123">
            <v>250</v>
          </cell>
          <cell r="AA123">
            <v>0</v>
          </cell>
        </row>
        <row r="124">
          <cell r="A124" t="str">
            <v>0122</v>
          </cell>
          <cell r="B124" t="str">
            <v>2015</v>
          </cell>
          <cell r="C124" t="str">
            <v>001072</v>
          </cell>
          <cell r="D124" t="str">
            <v>036</v>
          </cell>
          <cell r="E124" t="str">
            <v>001</v>
          </cell>
          <cell r="F124" t="str">
            <v>0122</v>
          </cell>
          <cell r="G124" t="str">
            <v>15</v>
          </cell>
          <cell r="H124" t="str">
            <v>035</v>
          </cell>
          <cell r="I124" t="str">
            <v>0073</v>
          </cell>
          <cell r="J124" t="str">
            <v>9002</v>
          </cell>
          <cell r="K124" t="str">
            <v>3999999</v>
          </cell>
          <cell r="L124" t="str">
            <v>5001192</v>
          </cell>
          <cell r="M124" t="str">
            <v>00003</v>
          </cell>
          <cell r="N124" t="str">
            <v>0044565</v>
          </cell>
          <cell r="O124" t="str">
            <v>15</v>
          </cell>
          <cell r="P124" t="str">
            <v>01</v>
          </cell>
          <cell r="Q124" t="str">
            <v>01</v>
          </cell>
          <cell r="R124">
            <v>0</v>
          </cell>
          <cell r="S124">
            <v>0</v>
          </cell>
          <cell r="T124">
            <v>0</v>
          </cell>
          <cell r="U124">
            <v>0</v>
          </cell>
          <cell r="V124">
            <v>1</v>
          </cell>
          <cell r="W124" t="str">
            <v>00080</v>
          </cell>
          <cell r="X124" t="str">
            <v>NORMA</v>
          </cell>
          <cell r="Y124">
            <v>1</v>
          </cell>
          <cell r="Z124">
            <v>1</v>
          </cell>
          <cell r="AA124">
            <v>0</v>
          </cell>
        </row>
        <row r="125">
          <cell r="A125" t="str">
            <v>0123</v>
          </cell>
          <cell r="B125" t="str">
            <v>2015</v>
          </cell>
          <cell r="C125" t="str">
            <v>001072</v>
          </cell>
          <cell r="D125" t="str">
            <v>036</v>
          </cell>
          <cell r="E125" t="str">
            <v>001</v>
          </cell>
          <cell r="F125" t="str">
            <v>0123</v>
          </cell>
          <cell r="G125" t="str">
            <v>15</v>
          </cell>
          <cell r="H125" t="str">
            <v>034</v>
          </cell>
          <cell r="I125" t="str">
            <v>0070</v>
          </cell>
          <cell r="J125" t="str">
            <v>9002</v>
          </cell>
          <cell r="K125" t="str">
            <v>3999999</v>
          </cell>
          <cell r="L125" t="str">
            <v>5002158</v>
          </cell>
          <cell r="M125" t="str">
            <v>00001</v>
          </cell>
          <cell r="N125" t="str">
            <v>0157544</v>
          </cell>
          <cell r="O125" t="str">
            <v>23</v>
          </cell>
          <cell r="P125" t="str">
            <v>01</v>
          </cell>
          <cell r="Q125" t="str">
            <v>01</v>
          </cell>
          <cell r="R125">
            <v>0</v>
          </cell>
          <cell r="S125">
            <v>0</v>
          </cell>
          <cell r="T125">
            <v>0</v>
          </cell>
          <cell r="U125">
            <v>0</v>
          </cell>
          <cell r="V125">
            <v>0</v>
          </cell>
          <cell r="W125" t="str">
            <v>00067</v>
          </cell>
          <cell r="X125" t="str">
            <v>KILOMETRO</v>
          </cell>
          <cell r="Y125">
            <v>5</v>
          </cell>
          <cell r="Z125">
            <v>5</v>
          </cell>
          <cell r="AA125">
            <v>0</v>
          </cell>
        </row>
        <row r="126">
          <cell r="A126" t="str">
            <v>0124</v>
          </cell>
          <cell r="B126" t="str">
            <v>2015</v>
          </cell>
          <cell r="C126" t="str">
            <v>001072</v>
          </cell>
          <cell r="D126" t="str">
            <v>036</v>
          </cell>
          <cell r="E126" t="str">
            <v>001</v>
          </cell>
          <cell r="F126" t="str">
            <v>0124</v>
          </cell>
          <cell r="G126" t="str">
            <v>15</v>
          </cell>
          <cell r="H126" t="str">
            <v>032</v>
          </cell>
          <cell r="I126" t="str">
            <v>0061</v>
          </cell>
          <cell r="J126" t="str">
            <v>9002</v>
          </cell>
          <cell r="K126" t="str">
            <v>3999999</v>
          </cell>
          <cell r="L126" t="str">
            <v>5000562</v>
          </cell>
          <cell r="M126" t="str">
            <v>00003</v>
          </cell>
          <cell r="N126" t="str">
            <v>0001880</v>
          </cell>
          <cell r="O126" t="str">
            <v>15</v>
          </cell>
          <cell r="P126" t="str">
            <v>01</v>
          </cell>
          <cell r="Q126" t="str">
            <v>01</v>
          </cell>
          <cell r="R126">
            <v>0</v>
          </cell>
          <cell r="S126">
            <v>0</v>
          </cell>
          <cell r="T126">
            <v>0</v>
          </cell>
          <cell r="U126">
            <v>0</v>
          </cell>
          <cell r="V126">
            <v>0</v>
          </cell>
          <cell r="W126" t="str">
            <v>00010</v>
          </cell>
          <cell r="X126" t="str">
            <v>BENEFICIARIO</v>
          </cell>
          <cell r="Y126">
            <v>196</v>
          </cell>
          <cell r="Z126">
            <v>196</v>
          </cell>
          <cell r="AA126">
            <v>0</v>
          </cell>
        </row>
        <row r="127">
          <cell r="A127" t="str">
            <v>0125</v>
          </cell>
          <cell r="B127" t="str">
            <v>2015</v>
          </cell>
          <cell r="C127" t="str">
            <v>001072</v>
          </cell>
          <cell r="D127" t="str">
            <v>036</v>
          </cell>
          <cell r="E127" t="str">
            <v>001</v>
          </cell>
          <cell r="F127" t="str">
            <v>0125</v>
          </cell>
          <cell r="G127" t="str">
            <v>16</v>
          </cell>
          <cell r="H127" t="str">
            <v>038</v>
          </cell>
          <cell r="I127" t="str">
            <v>0079</v>
          </cell>
          <cell r="J127" t="str">
            <v>9002</v>
          </cell>
          <cell r="K127" t="str">
            <v>2060618</v>
          </cell>
          <cell r="L127" t="str">
            <v>4000156</v>
          </cell>
          <cell r="M127" t="str">
            <v>00022</v>
          </cell>
          <cell r="N127" t="str">
            <v>0000110</v>
          </cell>
          <cell r="O127" t="str">
            <v>14</v>
          </cell>
          <cell r="P127" t="str">
            <v>01</v>
          </cell>
          <cell r="Q127" t="str">
            <v>05</v>
          </cell>
          <cell r="R127">
            <v>0</v>
          </cell>
          <cell r="S127">
            <v>0</v>
          </cell>
          <cell r="T127">
            <v>0</v>
          </cell>
          <cell r="U127">
            <v>0</v>
          </cell>
          <cell r="V127">
            <v>0</v>
          </cell>
          <cell r="W127" t="str">
            <v>00042</v>
          </cell>
          <cell r="X127" t="str">
            <v>EQUIPO</v>
          </cell>
          <cell r="Y127">
            <v>1</v>
          </cell>
          <cell r="Z127">
            <v>1</v>
          </cell>
          <cell r="AA127">
            <v>0</v>
          </cell>
        </row>
        <row r="128">
          <cell r="A128" t="str">
            <v>0126</v>
          </cell>
          <cell r="B128" t="str">
            <v>2015</v>
          </cell>
          <cell r="C128" t="str">
            <v>001072</v>
          </cell>
          <cell r="D128" t="str">
            <v>036</v>
          </cell>
          <cell r="E128" t="str">
            <v>001</v>
          </cell>
          <cell r="F128" t="str">
            <v>0126</v>
          </cell>
          <cell r="G128" t="str">
            <v>16</v>
          </cell>
          <cell r="H128" t="str">
            <v>038</v>
          </cell>
          <cell r="I128" t="str">
            <v>0079</v>
          </cell>
          <cell r="J128" t="str">
            <v>9002</v>
          </cell>
          <cell r="K128" t="str">
            <v>2060618</v>
          </cell>
          <cell r="L128" t="str">
            <v>4000156</v>
          </cell>
          <cell r="M128" t="str">
            <v>00023</v>
          </cell>
          <cell r="N128" t="str">
            <v>0000110</v>
          </cell>
          <cell r="O128" t="str">
            <v>17</v>
          </cell>
          <cell r="P128" t="str">
            <v>01</v>
          </cell>
          <cell r="Q128" t="str">
            <v>01</v>
          </cell>
          <cell r="R128">
            <v>0</v>
          </cell>
          <cell r="S128">
            <v>0</v>
          </cell>
          <cell r="T128">
            <v>0</v>
          </cell>
          <cell r="U128">
            <v>0</v>
          </cell>
          <cell r="V128">
            <v>0</v>
          </cell>
          <cell r="W128" t="str">
            <v>00042</v>
          </cell>
          <cell r="X128" t="str">
            <v>EQUIPO</v>
          </cell>
          <cell r="Y128">
            <v>1</v>
          </cell>
          <cell r="Z128">
            <v>1</v>
          </cell>
          <cell r="AA128">
            <v>0</v>
          </cell>
        </row>
        <row r="129">
          <cell r="A129" t="str">
            <v>0127</v>
          </cell>
          <cell r="B129" t="str">
            <v>2015</v>
          </cell>
          <cell r="C129" t="str">
            <v>001072</v>
          </cell>
          <cell r="D129" t="str">
            <v>036</v>
          </cell>
          <cell r="E129" t="str">
            <v>001</v>
          </cell>
          <cell r="F129" t="str">
            <v>0127</v>
          </cell>
          <cell r="G129" t="str">
            <v>16</v>
          </cell>
          <cell r="H129" t="str">
            <v>038</v>
          </cell>
          <cell r="I129" t="str">
            <v>0079</v>
          </cell>
          <cell r="J129" t="str">
            <v>9002</v>
          </cell>
          <cell r="K129" t="str">
            <v>2060618</v>
          </cell>
          <cell r="L129" t="str">
            <v>4000156</v>
          </cell>
          <cell r="M129" t="str">
            <v>00024</v>
          </cell>
          <cell r="N129" t="str">
            <v>0000110</v>
          </cell>
          <cell r="O129" t="str">
            <v>24</v>
          </cell>
          <cell r="P129" t="str">
            <v>01</v>
          </cell>
          <cell r="Q129" t="str">
            <v>01</v>
          </cell>
          <cell r="R129">
            <v>0</v>
          </cell>
          <cell r="S129">
            <v>0</v>
          </cell>
          <cell r="T129">
            <v>0</v>
          </cell>
          <cell r="U129">
            <v>0</v>
          </cell>
          <cell r="V129">
            <v>0</v>
          </cell>
          <cell r="W129" t="str">
            <v>00042</v>
          </cell>
          <cell r="X129" t="str">
            <v>EQUIPO</v>
          </cell>
          <cell r="Y129">
            <v>1</v>
          </cell>
          <cell r="Z129">
            <v>1</v>
          </cell>
          <cell r="AA129">
            <v>0</v>
          </cell>
        </row>
        <row r="130">
          <cell r="A130" t="str">
            <v>0128</v>
          </cell>
          <cell r="B130" t="str">
            <v>2015</v>
          </cell>
          <cell r="C130" t="str">
            <v>001072</v>
          </cell>
          <cell r="D130" t="str">
            <v>036</v>
          </cell>
          <cell r="E130" t="str">
            <v>001</v>
          </cell>
          <cell r="F130" t="str">
            <v>0128</v>
          </cell>
          <cell r="G130" t="str">
            <v>16</v>
          </cell>
          <cell r="H130" t="str">
            <v>038</v>
          </cell>
          <cell r="I130" t="str">
            <v>0079</v>
          </cell>
          <cell r="J130" t="str">
            <v>9002</v>
          </cell>
          <cell r="K130" t="str">
            <v>2060618</v>
          </cell>
          <cell r="L130" t="str">
            <v>4000156</v>
          </cell>
          <cell r="M130" t="str">
            <v>00025</v>
          </cell>
          <cell r="N130" t="str">
            <v>0000108</v>
          </cell>
          <cell r="O130" t="str">
            <v>24</v>
          </cell>
          <cell r="P130" t="str">
            <v>01</v>
          </cell>
          <cell r="Q130" t="str">
            <v>01</v>
          </cell>
          <cell r="R130">
            <v>0</v>
          </cell>
          <cell r="S130">
            <v>0</v>
          </cell>
          <cell r="T130">
            <v>0</v>
          </cell>
          <cell r="U130">
            <v>0</v>
          </cell>
          <cell r="V130">
            <v>0</v>
          </cell>
          <cell r="W130" t="str">
            <v>00069</v>
          </cell>
          <cell r="X130" t="str">
            <v>M2</v>
          </cell>
          <cell r="Y130">
            <v>400</v>
          </cell>
          <cell r="Z130">
            <v>400</v>
          </cell>
          <cell r="AA130">
            <v>0</v>
          </cell>
        </row>
        <row r="131">
          <cell r="A131" t="str">
            <v>0129</v>
          </cell>
          <cell r="B131" t="str">
            <v>2015</v>
          </cell>
          <cell r="C131" t="str">
            <v>001072</v>
          </cell>
          <cell r="D131" t="str">
            <v>036</v>
          </cell>
          <cell r="E131" t="str">
            <v>001</v>
          </cell>
          <cell r="F131" t="str">
            <v>0129</v>
          </cell>
          <cell r="G131" t="str">
            <v>16</v>
          </cell>
          <cell r="H131" t="str">
            <v>038</v>
          </cell>
          <cell r="I131" t="str">
            <v>0079</v>
          </cell>
          <cell r="J131" t="str">
            <v>9002</v>
          </cell>
          <cell r="K131" t="str">
            <v>2001621</v>
          </cell>
          <cell r="L131" t="str">
            <v>6000013</v>
          </cell>
          <cell r="M131" t="str">
            <v>00001</v>
          </cell>
          <cell r="N131" t="str">
            <v>0000705</v>
          </cell>
          <cell r="O131" t="str">
            <v>15</v>
          </cell>
          <cell r="P131" t="str">
            <v>01</v>
          </cell>
          <cell r="Q131" t="str">
            <v>01</v>
          </cell>
          <cell r="R131">
            <v>0</v>
          </cell>
          <cell r="S131">
            <v>0</v>
          </cell>
          <cell r="T131">
            <v>0</v>
          </cell>
          <cell r="U131">
            <v>0</v>
          </cell>
          <cell r="V131">
            <v>0</v>
          </cell>
          <cell r="W131" t="str">
            <v>00046</v>
          </cell>
          <cell r="X131" t="str">
            <v>ESTUDIO</v>
          </cell>
          <cell r="Y131">
            <v>0.85</v>
          </cell>
          <cell r="Z131">
            <v>0.85</v>
          </cell>
          <cell r="AA131">
            <v>0</v>
          </cell>
        </row>
        <row r="132">
          <cell r="A132" t="str">
            <v>0130</v>
          </cell>
          <cell r="B132" t="str">
            <v>2015</v>
          </cell>
          <cell r="C132" t="str">
            <v>001072</v>
          </cell>
          <cell r="D132" t="str">
            <v>036</v>
          </cell>
          <cell r="E132" t="str">
            <v>001</v>
          </cell>
          <cell r="F132" t="str">
            <v>0130</v>
          </cell>
          <cell r="G132" t="str">
            <v>16</v>
          </cell>
          <cell r="H132" t="str">
            <v>038</v>
          </cell>
          <cell r="I132" t="str">
            <v>0078</v>
          </cell>
          <cell r="J132" t="str">
            <v>9002</v>
          </cell>
          <cell r="K132" t="str">
            <v>3999999</v>
          </cell>
          <cell r="L132" t="str">
            <v>5001110</v>
          </cell>
          <cell r="M132" t="str">
            <v>00005</v>
          </cell>
          <cell r="N132" t="str">
            <v>0159123</v>
          </cell>
          <cell r="O132" t="str">
            <v>15</v>
          </cell>
          <cell r="P132" t="str">
            <v>01</v>
          </cell>
          <cell r="Q132" t="str">
            <v>01</v>
          </cell>
          <cell r="R132">
            <v>0</v>
          </cell>
          <cell r="S132">
            <v>0</v>
          </cell>
          <cell r="T132">
            <v>0</v>
          </cell>
          <cell r="U132">
            <v>0</v>
          </cell>
          <cell r="V132">
            <v>0</v>
          </cell>
          <cell r="W132" t="str">
            <v>00060</v>
          </cell>
          <cell r="X132" t="str">
            <v>INFORME</v>
          </cell>
          <cell r="Y132">
            <v>2</v>
          </cell>
          <cell r="Z132">
            <v>2</v>
          </cell>
          <cell r="AA132">
            <v>1</v>
          </cell>
        </row>
        <row r="133">
          <cell r="A133" t="str">
            <v>0131</v>
          </cell>
          <cell r="B133" t="str">
            <v>2015</v>
          </cell>
          <cell r="C133" t="str">
            <v>001072</v>
          </cell>
          <cell r="D133" t="str">
            <v>036</v>
          </cell>
          <cell r="E133" t="str">
            <v>001</v>
          </cell>
          <cell r="F133" t="str">
            <v>0131</v>
          </cell>
          <cell r="G133" t="str">
            <v>15</v>
          </cell>
          <cell r="H133" t="str">
            <v>032</v>
          </cell>
          <cell r="I133" t="str">
            <v>0061</v>
          </cell>
          <cell r="J133" t="str">
            <v>9002</v>
          </cell>
          <cell r="K133" t="str">
            <v>3999999</v>
          </cell>
          <cell r="L133" t="str">
            <v>5000562</v>
          </cell>
          <cell r="M133" t="str">
            <v>00004</v>
          </cell>
          <cell r="N133" t="str">
            <v>0067488</v>
          </cell>
          <cell r="O133" t="str">
            <v>07</v>
          </cell>
          <cell r="P133" t="str">
            <v>01</v>
          </cell>
          <cell r="Q133" t="str">
            <v>01</v>
          </cell>
          <cell r="R133">
            <v>0</v>
          </cell>
          <cell r="S133">
            <v>0</v>
          </cell>
          <cell r="T133">
            <v>0</v>
          </cell>
          <cell r="U133">
            <v>0</v>
          </cell>
          <cell r="V133">
            <v>0</v>
          </cell>
          <cell r="W133" t="str">
            <v>00060</v>
          </cell>
          <cell r="X133" t="str">
            <v>INFORME</v>
          </cell>
          <cell r="Y133">
            <v>1</v>
          </cell>
          <cell r="Z133">
            <v>1</v>
          </cell>
          <cell r="AA133">
            <v>0</v>
          </cell>
        </row>
        <row r="134">
          <cell r="A134" t="str">
            <v>0132</v>
          </cell>
          <cell r="B134" t="str">
            <v>2015</v>
          </cell>
          <cell r="C134" t="str">
            <v>001072</v>
          </cell>
          <cell r="D134" t="str">
            <v>036</v>
          </cell>
          <cell r="E134" t="str">
            <v>001</v>
          </cell>
          <cell r="F134" t="str">
            <v>0132</v>
          </cell>
          <cell r="G134" t="str">
            <v>15</v>
          </cell>
          <cell r="H134" t="str">
            <v>032</v>
          </cell>
          <cell r="I134" t="str">
            <v>0061</v>
          </cell>
          <cell r="J134" t="str">
            <v>9002</v>
          </cell>
          <cell r="K134" t="str">
            <v>3999999</v>
          </cell>
          <cell r="L134" t="str">
            <v>5000562</v>
          </cell>
          <cell r="M134" t="str">
            <v>00005</v>
          </cell>
          <cell r="N134" t="str">
            <v>0080335</v>
          </cell>
          <cell r="O134" t="str">
            <v>07</v>
          </cell>
          <cell r="P134" t="str">
            <v>01</v>
          </cell>
          <cell r="Q134" t="str">
            <v>01</v>
          </cell>
          <cell r="R134">
            <v>0</v>
          </cell>
          <cell r="S134">
            <v>0</v>
          </cell>
          <cell r="T134">
            <v>0</v>
          </cell>
          <cell r="U134">
            <v>0</v>
          </cell>
          <cell r="V134">
            <v>0</v>
          </cell>
          <cell r="W134" t="str">
            <v>00010</v>
          </cell>
          <cell r="X134" t="str">
            <v>BENEFICIARIO</v>
          </cell>
          <cell r="Y134">
            <v>3</v>
          </cell>
          <cell r="Z134">
            <v>3</v>
          </cell>
          <cell r="AA134">
            <v>0</v>
          </cell>
        </row>
        <row r="135">
          <cell r="A135" t="str">
            <v>0133</v>
          </cell>
          <cell r="B135" t="str">
            <v>2015</v>
          </cell>
          <cell r="C135" t="str">
            <v>001072</v>
          </cell>
          <cell r="D135" t="str">
            <v>036</v>
          </cell>
          <cell r="E135" t="str">
            <v>001</v>
          </cell>
          <cell r="F135" t="str">
            <v>0133</v>
          </cell>
          <cell r="G135" t="str">
            <v>15</v>
          </cell>
          <cell r="H135" t="str">
            <v>032</v>
          </cell>
          <cell r="I135" t="str">
            <v>0061</v>
          </cell>
          <cell r="J135" t="str">
            <v>9002</v>
          </cell>
          <cell r="K135" t="str">
            <v>2189703</v>
          </cell>
          <cell r="L135" t="str">
            <v>4000083</v>
          </cell>
          <cell r="M135" t="str">
            <v>00001</v>
          </cell>
          <cell r="N135" t="str">
            <v>0110637</v>
          </cell>
          <cell r="O135" t="str">
            <v>08</v>
          </cell>
          <cell r="P135" t="str">
            <v>01</v>
          </cell>
          <cell r="Q135" t="str">
            <v>01</v>
          </cell>
          <cell r="R135">
            <v>0</v>
          </cell>
          <cell r="S135">
            <v>0</v>
          </cell>
          <cell r="T135">
            <v>0</v>
          </cell>
          <cell r="U135">
            <v>0</v>
          </cell>
          <cell r="V135">
            <v>0</v>
          </cell>
          <cell r="W135" t="str">
            <v>00069</v>
          </cell>
          <cell r="X135" t="str">
            <v>M2</v>
          </cell>
          <cell r="Y135">
            <v>17060.37</v>
          </cell>
          <cell r="Z135">
            <v>17060.37</v>
          </cell>
          <cell r="AA135">
            <v>0</v>
          </cell>
        </row>
        <row r="136">
          <cell r="A136" t="str">
            <v>0134</v>
          </cell>
          <cell r="B136" t="str">
            <v>2015</v>
          </cell>
          <cell r="C136" t="str">
            <v>001072</v>
          </cell>
          <cell r="D136" t="str">
            <v>036</v>
          </cell>
          <cell r="E136" t="str">
            <v>001</v>
          </cell>
          <cell r="F136" t="str">
            <v>0134</v>
          </cell>
          <cell r="G136" t="str">
            <v>15</v>
          </cell>
          <cell r="H136" t="str">
            <v>032</v>
          </cell>
          <cell r="I136" t="str">
            <v>0061</v>
          </cell>
          <cell r="J136" t="str">
            <v>9002</v>
          </cell>
          <cell r="K136" t="str">
            <v>2189703</v>
          </cell>
          <cell r="L136" t="str">
            <v>6000002</v>
          </cell>
          <cell r="M136" t="str">
            <v>00001</v>
          </cell>
          <cell r="N136" t="str">
            <v>0110637</v>
          </cell>
          <cell r="O136" t="str">
            <v>08</v>
          </cell>
          <cell r="P136" t="str">
            <v>01</v>
          </cell>
          <cell r="Q136" t="str">
            <v>01</v>
          </cell>
          <cell r="R136">
            <v>0</v>
          </cell>
          <cell r="S136">
            <v>0</v>
          </cell>
          <cell r="T136">
            <v>0</v>
          </cell>
          <cell r="U136">
            <v>0</v>
          </cell>
          <cell r="V136">
            <v>0</v>
          </cell>
          <cell r="W136" t="str">
            <v>00060</v>
          </cell>
          <cell r="X136" t="str">
            <v>INFORME</v>
          </cell>
          <cell r="Y136">
            <v>5</v>
          </cell>
          <cell r="Z136">
            <v>5</v>
          </cell>
          <cell r="AA136">
            <v>0</v>
          </cell>
        </row>
        <row r="137">
          <cell r="A137" t="str">
            <v>0135</v>
          </cell>
          <cell r="B137" t="str">
            <v>2015</v>
          </cell>
          <cell r="C137" t="str">
            <v>001072</v>
          </cell>
          <cell r="D137" t="str">
            <v>036</v>
          </cell>
          <cell r="E137" t="str">
            <v>001</v>
          </cell>
          <cell r="F137" t="str">
            <v>0135</v>
          </cell>
          <cell r="G137" t="str">
            <v>16</v>
          </cell>
          <cell r="H137" t="str">
            <v>038</v>
          </cell>
          <cell r="I137" t="str">
            <v>0078</v>
          </cell>
          <cell r="J137" t="str">
            <v>9002</v>
          </cell>
          <cell r="K137" t="str">
            <v>3999999</v>
          </cell>
          <cell r="L137" t="str">
            <v>5004885</v>
          </cell>
          <cell r="M137" t="str">
            <v>00001</v>
          </cell>
          <cell r="N137" t="str">
            <v>0131902</v>
          </cell>
          <cell r="O137" t="str">
            <v>15</v>
          </cell>
          <cell r="P137" t="str">
            <v>01</v>
          </cell>
          <cell r="Q137" t="str">
            <v>01</v>
          </cell>
          <cell r="R137">
            <v>0</v>
          </cell>
          <cell r="S137">
            <v>0</v>
          </cell>
          <cell r="T137">
            <v>0</v>
          </cell>
          <cell r="U137">
            <v>0</v>
          </cell>
          <cell r="V137">
            <v>0</v>
          </cell>
          <cell r="W137" t="str">
            <v>00060</v>
          </cell>
          <cell r="X137" t="str">
            <v>INFORME</v>
          </cell>
          <cell r="Y137">
            <v>3</v>
          </cell>
          <cell r="Z137">
            <v>3</v>
          </cell>
          <cell r="AA137">
            <v>0</v>
          </cell>
        </row>
        <row r="138">
          <cell r="A138" t="str">
            <v>0136</v>
          </cell>
          <cell r="B138" t="str">
            <v>2015</v>
          </cell>
          <cell r="C138" t="str">
            <v>001072</v>
          </cell>
          <cell r="D138" t="str">
            <v>036</v>
          </cell>
          <cell r="E138" t="str">
            <v>001</v>
          </cell>
          <cell r="F138" t="str">
            <v>0136</v>
          </cell>
          <cell r="G138" t="str">
            <v>16</v>
          </cell>
          <cell r="H138" t="str">
            <v>038</v>
          </cell>
          <cell r="I138" t="str">
            <v>0078</v>
          </cell>
          <cell r="J138" t="str">
            <v>9002</v>
          </cell>
          <cell r="K138" t="str">
            <v>2188921</v>
          </cell>
          <cell r="L138" t="str">
            <v>4000214</v>
          </cell>
          <cell r="M138" t="str">
            <v>00001</v>
          </cell>
          <cell r="N138" t="str">
            <v>0131900</v>
          </cell>
          <cell r="O138" t="str">
            <v>15</v>
          </cell>
          <cell r="P138" t="str">
            <v>01</v>
          </cell>
          <cell r="Q138" t="str">
            <v>01</v>
          </cell>
          <cell r="R138">
            <v>0</v>
          </cell>
          <cell r="S138">
            <v>0</v>
          </cell>
          <cell r="T138">
            <v>0</v>
          </cell>
          <cell r="U138">
            <v>0</v>
          </cell>
          <cell r="V138">
            <v>0</v>
          </cell>
          <cell r="W138" t="str">
            <v>00060</v>
          </cell>
          <cell r="X138" t="str">
            <v>INFORME</v>
          </cell>
          <cell r="Y138">
            <v>3</v>
          </cell>
          <cell r="Z138">
            <v>3</v>
          </cell>
          <cell r="AA138">
            <v>0</v>
          </cell>
        </row>
        <row r="139">
          <cell r="A139" t="str">
            <v>0137</v>
          </cell>
          <cell r="B139" t="str">
            <v>2015</v>
          </cell>
          <cell r="C139" t="str">
            <v>001072</v>
          </cell>
          <cell r="D139" t="str">
            <v>036</v>
          </cell>
          <cell r="E139" t="str">
            <v>001</v>
          </cell>
          <cell r="F139" t="str">
            <v>0137</v>
          </cell>
          <cell r="G139" t="str">
            <v>16</v>
          </cell>
          <cell r="H139" t="str">
            <v>038</v>
          </cell>
          <cell r="I139" t="str">
            <v>0078</v>
          </cell>
          <cell r="J139" t="str">
            <v>9002</v>
          </cell>
          <cell r="K139" t="str">
            <v>2188921</v>
          </cell>
          <cell r="L139" t="str">
            <v>6000002</v>
          </cell>
          <cell r="M139" t="str">
            <v>00001</v>
          </cell>
          <cell r="N139" t="str">
            <v>0131901</v>
          </cell>
          <cell r="O139" t="str">
            <v>15</v>
          </cell>
          <cell r="P139" t="str">
            <v>01</v>
          </cell>
          <cell r="Q139" t="str">
            <v>01</v>
          </cell>
          <cell r="R139">
            <v>0</v>
          </cell>
          <cell r="S139">
            <v>0</v>
          </cell>
          <cell r="T139">
            <v>0</v>
          </cell>
          <cell r="U139">
            <v>0</v>
          </cell>
          <cell r="V139">
            <v>0</v>
          </cell>
          <cell r="W139" t="str">
            <v>00060</v>
          </cell>
          <cell r="X139" t="str">
            <v>INFORME</v>
          </cell>
          <cell r="Y139">
            <v>3</v>
          </cell>
          <cell r="Z139">
            <v>3</v>
          </cell>
          <cell r="AA139">
            <v>0</v>
          </cell>
        </row>
        <row r="140">
          <cell r="A140" t="str">
            <v>0138</v>
          </cell>
          <cell r="B140" t="str">
            <v>2015</v>
          </cell>
          <cell r="C140" t="str">
            <v>001072</v>
          </cell>
          <cell r="D140" t="str">
            <v>036</v>
          </cell>
          <cell r="E140" t="str">
            <v>001</v>
          </cell>
          <cell r="F140" t="str">
            <v>0138</v>
          </cell>
          <cell r="G140" t="str">
            <v>15</v>
          </cell>
          <cell r="H140" t="str">
            <v>032</v>
          </cell>
          <cell r="I140" t="str">
            <v>0061</v>
          </cell>
          <cell r="J140" t="str">
            <v>9002</v>
          </cell>
          <cell r="K140" t="str">
            <v>2044721</v>
          </cell>
          <cell r="L140" t="str">
            <v>6000011</v>
          </cell>
          <cell r="M140" t="str">
            <v>00001</v>
          </cell>
          <cell r="N140" t="str">
            <v>0053822</v>
          </cell>
          <cell r="O140" t="str">
            <v>11</v>
          </cell>
          <cell r="P140" t="str">
            <v>05</v>
          </cell>
          <cell r="Q140" t="str">
            <v>01</v>
          </cell>
          <cell r="R140">
            <v>0</v>
          </cell>
          <cell r="S140">
            <v>0</v>
          </cell>
          <cell r="T140">
            <v>0</v>
          </cell>
          <cell r="U140">
            <v>0</v>
          </cell>
          <cell r="V140">
            <v>0</v>
          </cell>
          <cell r="W140" t="str">
            <v>00060</v>
          </cell>
          <cell r="X140" t="str">
            <v>INFORME</v>
          </cell>
          <cell r="Y140">
            <v>1</v>
          </cell>
          <cell r="Z140">
            <v>1</v>
          </cell>
          <cell r="AA140">
            <v>0</v>
          </cell>
        </row>
        <row r="141">
          <cell r="A141" t="str">
            <v>0139</v>
          </cell>
          <cell r="B141" t="str">
            <v>2015</v>
          </cell>
          <cell r="C141" t="str">
            <v>001072</v>
          </cell>
          <cell r="D141" t="str">
            <v>036</v>
          </cell>
          <cell r="E141" t="str">
            <v>001</v>
          </cell>
          <cell r="F141" t="str">
            <v>0139</v>
          </cell>
          <cell r="G141" t="str">
            <v>15</v>
          </cell>
          <cell r="H141" t="str">
            <v>032</v>
          </cell>
          <cell r="I141" t="str">
            <v>0061</v>
          </cell>
          <cell r="J141" t="str">
            <v>9002</v>
          </cell>
          <cell r="K141" t="str">
            <v>2253500</v>
          </cell>
          <cell r="L141" t="str">
            <v>6000001</v>
          </cell>
          <cell r="M141" t="str">
            <v>00001</v>
          </cell>
          <cell r="N141" t="str">
            <v>0115289</v>
          </cell>
          <cell r="O141" t="str">
            <v>12</v>
          </cell>
          <cell r="P141" t="str">
            <v>04</v>
          </cell>
          <cell r="Q141" t="str">
            <v>01</v>
          </cell>
          <cell r="R141">
            <v>0</v>
          </cell>
          <cell r="S141">
            <v>0</v>
          </cell>
          <cell r="T141">
            <v>0</v>
          </cell>
          <cell r="U141">
            <v>0</v>
          </cell>
          <cell r="V141">
            <v>0</v>
          </cell>
          <cell r="W141" t="str">
            <v>00046</v>
          </cell>
          <cell r="X141" t="str">
            <v>ESTUDIO</v>
          </cell>
          <cell r="Y141">
            <v>1</v>
          </cell>
          <cell r="Z141">
            <v>1</v>
          </cell>
          <cell r="AA141">
            <v>0</v>
          </cell>
        </row>
        <row r="142">
          <cell r="A142" t="str">
            <v>0140</v>
          </cell>
          <cell r="B142" t="str">
            <v>2015</v>
          </cell>
          <cell r="C142" t="str">
            <v>001072</v>
          </cell>
          <cell r="D142" t="str">
            <v>036</v>
          </cell>
          <cell r="E142" t="str">
            <v>001</v>
          </cell>
          <cell r="F142" t="str">
            <v>0140</v>
          </cell>
          <cell r="G142" t="str">
            <v>15</v>
          </cell>
          <cell r="H142" t="str">
            <v>032</v>
          </cell>
          <cell r="I142" t="str">
            <v>0061</v>
          </cell>
          <cell r="J142" t="str">
            <v>9002</v>
          </cell>
          <cell r="K142" t="str">
            <v>2029269</v>
          </cell>
          <cell r="L142" t="str">
            <v>6000002</v>
          </cell>
          <cell r="M142" t="str">
            <v>00001</v>
          </cell>
          <cell r="N142" t="str">
            <v>0053822</v>
          </cell>
          <cell r="O142" t="str">
            <v>08</v>
          </cell>
          <cell r="P142" t="str">
            <v>01</v>
          </cell>
          <cell r="Q142" t="str">
            <v>01</v>
          </cell>
          <cell r="R142">
            <v>0</v>
          </cell>
          <cell r="S142">
            <v>0</v>
          </cell>
          <cell r="T142">
            <v>0</v>
          </cell>
          <cell r="U142">
            <v>0</v>
          </cell>
          <cell r="V142">
            <v>0</v>
          </cell>
          <cell r="W142" t="str">
            <v>00060</v>
          </cell>
          <cell r="X142" t="str">
            <v>INFORME</v>
          </cell>
          <cell r="Y142">
            <v>1</v>
          </cell>
          <cell r="Z142">
            <v>1</v>
          </cell>
          <cell r="AA142">
            <v>0</v>
          </cell>
        </row>
        <row r="143">
          <cell r="A143" t="str">
            <v>0300</v>
          </cell>
          <cell r="B143" t="str">
            <v>2014</v>
          </cell>
          <cell r="C143" t="str">
            <v>001072</v>
          </cell>
          <cell r="D143" t="str">
            <v>036</v>
          </cell>
          <cell r="E143" t="str">
            <v>001</v>
          </cell>
          <cell r="F143" t="str">
            <v>0300</v>
          </cell>
          <cell r="G143" t="str">
            <v>15</v>
          </cell>
          <cell r="H143" t="str">
            <v>032</v>
          </cell>
          <cell r="I143" t="str">
            <v>0061</v>
          </cell>
          <cell r="J143" t="str">
            <v>9002</v>
          </cell>
          <cell r="K143" t="str">
            <v>3999999</v>
          </cell>
          <cell r="L143" t="str">
            <v>5000562</v>
          </cell>
          <cell r="M143" t="str">
            <v>00003</v>
          </cell>
          <cell r="N143" t="str">
            <v>0067488</v>
          </cell>
          <cell r="O143" t="str">
            <v>07</v>
          </cell>
          <cell r="P143" t="str">
            <v>01</v>
          </cell>
          <cell r="Q143" t="str">
            <v>01</v>
          </cell>
          <cell r="R143">
            <v>0</v>
          </cell>
          <cell r="S143">
            <v>0</v>
          </cell>
          <cell r="T143">
            <v>0</v>
          </cell>
          <cell r="U143">
            <v>0</v>
          </cell>
          <cell r="V143">
            <v>0</v>
          </cell>
          <cell r="W143" t="str">
            <v>00060</v>
          </cell>
          <cell r="X143" t="str">
            <v>INFORME</v>
          </cell>
          <cell r="Y143">
            <v>1</v>
          </cell>
          <cell r="Z143">
            <v>1</v>
          </cell>
          <cell r="AA143">
            <v>0</v>
          </cell>
        </row>
        <row r="144">
          <cell r="A144" t="str">
            <v>0301</v>
          </cell>
          <cell r="B144" t="str">
            <v>2014</v>
          </cell>
          <cell r="C144" t="str">
            <v>001072</v>
          </cell>
          <cell r="D144" t="str">
            <v>036</v>
          </cell>
          <cell r="E144" t="str">
            <v>001</v>
          </cell>
          <cell r="F144" t="str">
            <v>0301</v>
          </cell>
          <cell r="G144" t="str">
            <v>15</v>
          </cell>
          <cell r="H144" t="str">
            <v>032</v>
          </cell>
          <cell r="I144" t="str">
            <v>0061</v>
          </cell>
          <cell r="J144" t="str">
            <v>9002</v>
          </cell>
          <cell r="K144" t="str">
            <v>3999999</v>
          </cell>
          <cell r="L144" t="str">
            <v>5000562</v>
          </cell>
          <cell r="M144" t="str">
            <v>00006</v>
          </cell>
          <cell r="N144" t="str">
            <v>0136610</v>
          </cell>
          <cell r="O144" t="str">
            <v>08</v>
          </cell>
          <cell r="P144" t="str">
            <v>13</v>
          </cell>
          <cell r="Q144" t="str">
            <v>02</v>
          </cell>
          <cell r="R144">
            <v>0</v>
          </cell>
          <cell r="S144">
            <v>0</v>
          </cell>
          <cell r="T144">
            <v>0</v>
          </cell>
          <cell r="U144">
            <v>0</v>
          </cell>
          <cell r="V144">
            <v>0</v>
          </cell>
          <cell r="W144" t="str">
            <v>00060</v>
          </cell>
          <cell r="X144" t="str">
            <v>INFORME</v>
          </cell>
          <cell r="Y144">
            <v>1</v>
          </cell>
          <cell r="Z144">
            <v>1</v>
          </cell>
          <cell r="AA144">
            <v>0</v>
          </cell>
        </row>
        <row r="145">
          <cell r="A145" t="str">
            <v>0302</v>
          </cell>
          <cell r="B145" t="str">
            <v>2014</v>
          </cell>
          <cell r="C145" t="str">
            <v>001072</v>
          </cell>
          <cell r="D145" t="str">
            <v>036</v>
          </cell>
          <cell r="E145" t="str">
            <v>001</v>
          </cell>
          <cell r="F145" t="str">
            <v>0302</v>
          </cell>
          <cell r="G145" t="str">
            <v>15</v>
          </cell>
          <cell r="H145" t="str">
            <v>032</v>
          </cell>
          <cell r="I145" t="str">
            <v>0061</v>
          </cell>
          <cell r="J145" t="str">
            <v>9002</v>
          </cell>
          <cell r="K145" t="str">
            <v>3999999</v>
          </cell>
          <cell r="L145" t="str">
            <v>5000562</v>
          </cell>
          <cell r="M145" t="str">
            <v>00009</v>
          </cell>
          <cell r="N145" t="str">
            <v>0080335</v>
          </cell>
          <cell r="O145" t="str">
            <v>07</v>
          </cell>
          <cell r="P145" t="str">
            <v>01</v>
          </cell>
          <cell r="Q145" t="str">
            <v>01</v>
          </cell>
          <cell r="R145">
            <v>8</v>
          </cell>
          <cell r="S145">
            <v>0</v>
          </cell>
          <cell r="T145">
            <v>0</v>
          </cell>
          <cell r="U145">
            <v>0</v>
          </cell>
          <cell r="V145">
            <v>0</v>
          </cell>
          <cell r="W145" t="str">
            <v>00010</v>
          </cell>
          <cell r="X145" t="str">
            <v>BENEFICIARIO</v>
          </cell>
          <cell r="Y145">
            <v>10</v>
          </cell>
          <cell r="Z145">
            <v>10</v>
          </cell>
          <cell r="AA145">
            <v>8</v>
          </cell>
        </row>
        <row r="146">
          <cell r="A146" t="str">
            <v>0303</v>
          </cell>
          <cell r="B146" t="str">
            <v>2014</v>
          </cell>
          <cell r="C146" t="str">
            <v>001072</v>
          </cell>
          <cell r="D146" t="str">
            <v>036</v>
          </cell>
          <cell r="E146" t="str">
            <v>001</v>
          </cell>
          <cell r="F146" t="str">
            <v>0303</v>
          </cell>
          <cell r="G146" t="str">
            <v>15</v>
          </cell>
          <cell r="H146" t="str">
            <v>032</v>
          </cell>
          <cell r="I146" t="str">
            <v>0061</v>
          </cell>
          <cell r="J146" t="str">
            <v>9002</v>
          </cell>
          <cell r="K146" t="str">
            <v>3999999</v>
          </cell>
          <cell r="L146" t="str">
            <v>5000562</v>
          </cell>
          <cell r="M146" t="str">
            <v>00010</v>
          </cell>
          <cell r="N146" t="str">
            <v>0067490</v>
          </cell>
          <cell r="O146" t="str">
            <v>15</v>
          </cell>
          <cell r="P146" t="str">
            <v>01</v>
          </cell>
          <cell r="Q146" t="str">
            <v>01</v>
          </cell>
          <cell r="R146">
            <v>0</v>
          </cell>
          <cell r="S146">
            <v>0</v>
          </cell>
          <cell r="T146">
            <v>0</v>
          </cell>
          <cell r="U146">
            <v>0</v>
          </cell>
          <cell r="V146">
            <v>0</v>
          </cell>
          <cell r="W146" t="str">
            <v>00051</v>
          </cell>
          <cell r="X146" t="str">
            <v>EXPEDIENTE</v>
          </cell>
          <cell r="Y146">
            <v>12</v>
          </cell>
          <cell r="Z146">
            <v>12</v>
          </cell>
          <cell r="AA146">
            <v>0</v>
          </cell>
        </row>
        <row r="147">
          <cell r="A147" t="str">
            <v>0304</v>
          </cell>
          <cell r="B147" t="str">
            <v>2014</v>
          </cell>
          <cell r="C147" t="str">
            <v>001072</v>
          </cell>
          <cell r="D147" t="str">
            <v>036</v>
          </cell>
          <cell r="E147" t="str">
            <v>001</v>
          </cell>
          <cell r="F147" t="str">
            <v>0304</v>
          </cell>
          <cell r="G147" t="str">
            <v>15</v>
          </cell>
          <cell r="H147" t="str">
            <v>032</v>
          </cell>
          <cell r="I147" t="str">
            <v>0061</v>
          </cell>
          <cell r="J147" t="str">
            <v>9002</v>
          </cell>
          <cell r="K147" t="str">
            <v>3999999</v>
          </cell>
          <cell r="L147" t="str">
            <v>5000562</v>
          </cell>
          <cell r="M147" t="str">
            <v>00011</v>
          </cell>
          <cell r="N147" t="str">
            <v>0067489</v>
          </cell>
          <cell r="O147" t="str">
            <v>15</v>
          </cell>
          <cell r="P147" t="str">
            <v>01</v>
          </cell>
          <cell r="Q147" t="str">
            <v>01</v>
          </cell>
          <cell r="R147">
            <v>0</v>
          </cell>
          <cell r="S147">
            <v>0</v>
          </cell>
          <cell r="T147">
            <v>0</v>
          </cell>
          <cell r="U147">
            <v>0</v>
          </cell>
          <cell r="V147">
            <v>0</v>
          </cell>
          <cell r="W147" t="str">
            <v>00051</v>
          </cell>
          <cell r="X147" t="str">
            <v>EXPEDIENTE</v>
          </cell>
          <cell r="Y147">
            <v>6</v>
          </cell>
          <cell r="Z147">
            <v>6</v>
          </cell>
          <cell r="AA147">
            <v>0</v>
          </cell>
        </row>
        <row r="148">
          <cell r="A148" t="str">
            <v>0305</v>
          </cell>
          <cell r="B148" t="str">
            <v>2014</v>
          </cell>
          <cell r="C148" t="str">
            <v>001072</v>
          </cell>
          <cell r="D148" t="str">
            <v>036</v>
          </cell>
          <cell r="E148" t="str">
            <v>001</v>
          </cell>
          <cell r="F148" t="str">
            <v>0305</v>
          </cell>
          <cell r="G148" t="str">
            <v>15</v>
          </cell>
          <cell r="H148" t="str">
            <v>032</v>
          </cell>
          <cell r="I148" t="str">
            <v>0061</v>
          </cell>
          <cell r="J148" t="str">
            <v>9002</v>
          </cell>
          <cell r="K148" t="str">
            <v>2001621</v>
          </cell>
          <cell r="L148" t="str">
            <v>6000032</v>
          </cell>
          <cell r="M148" t="str">
            <v>00001</v>
          </cell>
          <cell r="N148" t="str">
            <v>0110637</v>
          </cell>
          <cell r="O148" t="str">
            <v>08</v>
          </cell>
          <cell r="P148" t="str">
            <v>01</v>
          </cell>
          <cell r="Q148" t="str">
            <v>01</v>
          </cell>
          <cell r="R148">
            <v>0</v>
          </cell>
          <cell r="S148">
            <v>0</v>
          </cell>
          <cell r="T148" t="str">
            <v>00046</v>
          </cell>
          <cell r="U148" t="str">
            <v>ESTUDIO</v>
          </cell>
          <cell r="V148">
            <v>1</v>
          </cell>
          <cell r="W148" t="str">
            <v>00046</v>
          </cell>
          <cell r="X148" t="str">
            <v>ESTUDIO</v>
          </cell>
          <cell r="Y148">
            <v>1</v>
          </cell>
          <cell r="Z148">
            <v>1</v>
          </cell>
          <cell r="AA148">
            <v>0</v>
          </cell>
        </row>
        <row r="149">
          <cell r="A149" t="str">
            <v>0306</v>
          </cell>
          <cell r="B149" t="str">
            <v>2014</v>
          </cell>
          <cell r="C149" t="str">
            <v>001072</v>
          </cell>
          <cell r="D149" t="str">
            <v>036</v>
          </cell>
          <cell r="E149" t="str">
            <v>001</v>
          </cell>
          <cell r="F149" t="str">
            <v>0306</v>
          </cell>
          <cell r="G149" t="str">
            <v>15</v>
          </cell>
          <cell r="H149" t="str">
            <v>032</v>
          </cell>
          <cell r="I149" t="str">
            <v>0061</v>
          </cell>
          <cell r="J149" t="str">
            <v>9002</v>
          </cell>
          <cell r="K149" t="str">
            <v>2029269</v>
          </cell>
          <cell r="L149" t="str">
            <v>6000002</v>
          </cell>
          <cell r="M149" t="str">
            <v>00001</v>
          </cell>
          <cell r="N149" t="str">
            <v>0053822</v>
          </cell>
          <cell r="O149" t="str">
            <v>08</v>
          </cell>
          <cell r="P149" t="str">
            <v>01</v>
          </cell>
          <cell r="Q149" t="str">
            <v>01</v>
          </cell>
          <cell r="R149">
            <v>0</v>
          </cell>
          <cell r="S149">
            <v>0</v>
          </cell>
          <cell r="T149">
            <v>0</v>
          </cell>
          <cell r="U149">
            <v>0</v>
          </cell>
          <cell r="V149">
            <v>0</v>
          </cell>
          <cell r="W149" t="str">
            <v>00060</v>
          </cell>
          <cell r="X149" t="str">
            <v>INFORME</v>
          </cell>
          <cell r="Y149">
            <v>3</v>
          </cell>
          <cell r="Z149">
            <v>3</v>
          </cell>
          <cell r="AA149">
            <v>0</v>
          </cell>
        </row>
        <row r="150">
          <cell r="A150" t="str">
            <v>0307</v>
          </cell>
          <cell r="B150" t="str">
            <v>2014</v>
          </cell>
          <cell r="C150" t="str">
            <v>001072</v>
          </cell>
          <cell r="D150" t="str">
            <v>036</v>
          </cell>
          <cell r="E150" t="str">
            <v>001</v>
          </cell>
          <cell r="F150" t="str">
            <v>0307</v>
          </cell>
          <cell r="G150" t="str">
            <v>15</v>
          </cell>
          <cell r="H150" t="str">
            <v>032</v>
          </cell>
          <cell r="I150" t="str">
            <v>0061</v>
          </cell>
          <cell r="J150" t="str">
            <v>9002</v>
          </cell>
          <cell r="K150" t="str">
            <v>2190272</v>
          </cell>
          <cell r="L150" t="str">
            <v>6000043</v>
          </cell>
          <cell r="M150" t="str">
            <v>00001</v>
          </cell>
          <cell r="N150" t="str">
            <v>0129904</v>
          </cell>
          <cell r="O150" t="str">
            <v>08</v>
          </cell>
          <cell r="P150" t="str">
            <v>13</v>
          </cell>
          <cell r="Q150" t="str">
            <v>02</v>
          </cell>
          <cell r="R150">
            <v>0</v>
          </cell>
          <cell r="S150">
            <v>0</v>
          </cell>
          <cell r="T150">
            <v>0</v>
          </cell>
          <cell r="U150">
            <v>0</v>
          </cell>
          <cell r="V150">
            <v>0</v>
          </cell>
          <cell r="W150" t="str">
            <v>00065</v>
          </cell>
          <cell r="X150" t="str">
            <v>INTERVENCION</v>
          </cell>
          <cell r="Y150">
            <v>2</v>
          </cell>
          <cell r="Z150">
            <v>2</v>
          </cell>
          <cell r="AA150">
            <v>0</v>
          </cell>
        </row>
        <row r="151">
          <cell r="A151" t="str">
            <v>0309</v>
          </cell>
          <cell r="B151" t="str">
            <v>2014</v>
          </cell>
          <cell r="C151" t="str">
            <v>001072</v>
          </cell>
          <cell r="D151" t="str">
            <v>036</v>
          </cell>
          <cell r="E151" t="str">
            <v>001</v>
          </cell>
          <cell r="F151" t="str">
            <v>0309</v>
          </cell>
          <cell r="G151" t="str">
            <v>15</v>
          </cell>
          <cell r="H151" t="str">
            <v>034</v>
          </cell>
          <cell r="I151" t="str">
            <v>0070</v>
          </cell>
          <cell r="J151" t="str">
            <v>9002</v>
          </cell>
          <cell r="K151" t="str">
            <v>2027764</v>
          </cell>
          <cell r="L151" t="str">
            <v>4000175</v>
          </cell>
          <cell r="M151" t="str">
            <v>00002</v>
          </cell>
          <cell r="N151" t="str">
            <v>0044191</v>
          </cell>
          <cell r="O151" t="str">
            <v>12</v>
          </cell>
          <cell r="P151" t="str">
            <v>05</v>
          </cell>
          <cell r="Q151" t="str">
            <v>99</v>
          </cell>
          <cell r="R151">
            <v>1.92</v>
          </cell>
          <cell r="S151">
            <v>0</v>
          </cell>
          <cell r="T151">
            <v>0</v>
          </cell>
          <cell r="U151">
            <v>0</v>
          </cell>
          <cell r="V151">
            <v>0</v>
          </cell>
          <cell r="W151" t="str">
            <v>00067</v>
          </cell>
          <cell r="X151" t="str">
            <v>KILOMETRO</v>
          </cell>
          <cell r="Y151">
            <v>1.92</v>
          </cell>
          <cell r="Z151">
            <v>1.92</v>
          </cell>
          <cell r="AA151">
            <v>1.82</v>
          </cell>
        </row>
        <row r="152">
          <cell r="A152" t="str">
            <v>0311</v>
          </cell>
          <cell r="B152" t="str">
            <v>2014</v>
          </cell>
          <cell r="C152" t="str">
            <v>001072</v>
          </cell>
          <cell r="D152" t="str">
            <v>036</v>
          </cell>
          <cell r="E152" t="str">
            <v>001</v>
          </cell>
          <cell r="F152" t="str">
            <v>0311</v>
          </cell>
          <cell r="G152" t="str">
            <v>15</v>
          </cell>
          <cell r="H152" t="str">
            <v>032</v>
          </cell>
          <cell r="I152" t="str">
            <v>0061</v>
          </cell>
          <cell r="J152" t="str">
            <v>9002</v>
          </cell>
          <cell r="K152" t="str">
            <v>3999999</v>
          </cell>
          <cell r="L152" t="str">
            <v>5000562</v>
          </cell>
          <cell r="M152" t="str">
            <v>00007</v>
          </cell>
          <cell r="N152" t="str">
            <v>0067484</v>
          </cell>
          <cell r="O152" t="str">
            <v>15</v>
          </cell>
          <cell r="P152" t="str">
            <v>01</v>
          </cell>
          <cell r="Q152" t="str">
            <v>01</v>
          </cell>
          <cell r="R152">
            <v>4</v>
          </cell>
          <cell r="S152">
            <v>0</v>
          </cell>
          <cell r="T152">
            <v>0</v>
          </cell>
          <cell r="U152">
            <v>0</v>
          </cell>
          <cell r="V152">
            <v>0</v>
          </cell>
          <cell r="W152" t="str">
            <v>00026</v>
          </cell>
          <cell r="X152" t="str">
            <v>CUOTA</v>
          </cell>
          <cell r="Y152">
            <v>6</v>
          </cell>
          <cell r="Z152">
            <v>6</v>
          </cell>
          <cell r="AA152">
            <v>4</v>
          </cell>
        </row>
        <row r="153">
          <cell r="A153" t="str">
            <v>0312</v>
          </cell>
          <cell r="B153" t="str">
            <v>2014</v>
          </cell>
          <cell r="C153" t="str">
            <v>001072</v>
          </cell>
          <cell r="D153" t="str">
            <v>036</v>
          </cell>
          <cell r="E153" t="str">
            <v>001</v>
          </cell>
          <cell r="F153" t="str">
            <v>0312</v>
          </cell>
          <cell r="G153" t="str">
            <v>15</v>
          </cell>
          <cell r="H153" t="str">
            <v>032</v>
          </cell>
          <cell r="I153" t="str">
            <v>0061</v>
          </cell>
          <cell r="J153" t="str">
            <v>9002</v>
          </cell>
          <cell r="K153" t="str">
            <v>2044721</v>
          </cell>
          <cell r="L153" t="str">
            <v>6000011</v>
          </cell>
          <cell r="M153" t="str">
            <v>00002</v>
          </cell>
          <cell r="N153" t="str">
            <v>0053822</v>
          </cell>
          <cell r="O153" t="str">
            <v>11</v>
          </cell>
          <cell r="P153" t="str">
            <v>05</v>
          </cell>
          <cell r="Q153" t="str">
            <v>01</v>
          </cell>
          <cell r="R153">
            <v>0</v>
          </cell>
          <cell r="S153">
            <v>0</v>
          </cell>
          <cell r="T153">
            <v>0</v>
          </cell>
          <cell r="U153">
            <v>0</v>
          </cell>
          <cell r="V153">
            <v>0</v>
          </cell>
          <cell r="W153" t="str">
            <v>00454</v>
          </cell>
          <cell r="X153" t="str">
            <v>SENTENCIA</v>
          </cell>
          <cell r="Y153">
            <v>1</v>
          </cell>
          <cell r="Z153">
            <v>1</v>
          </cell>
          <cell r="AA153">
            <v>0</v>
          </cell>
        </row>
        <row r="154">
          <cell r="A154" t="str">
            <v>0313</v>
          </cell>
          <cell r="B154" t="str">
            <v>2014</v>
          </cell>
          <cell r="C154" t="str">
            <v>001072</v>
          </cell>
          <cell r="D154" t="str">
            <v>036</v>
          </cell>
          <cell r="E154" t="str">
            <v>001</v>
          </cell>
          <cell r="F154" t="str">
            <v>0313</v>
          </cell>
          <cell r="G154" t="str">
            <v>15</v>
          </cell>
          <cell r="H154" t="str">
            <v>032</v>
          </cell>
          <cell r="I154" t="str">
            <v>0061</v>
          </cell>
          <cell r="J154" t="str">
            <v>9002</v>
          </cell>
          <cell r="K154" t="str">
            <v>2044721</v>
          </cell>
          <cell r="L154" t="str">
            <v>6000020</v>
          </cell>
          <cell r="M154" t="str">
            <v>00001</v>
          </cell>
          <cell r="N154" t="str">
            <v>0067493</v>
          </cell>
          <cell r="O154" t="str">
            <v>15</v>
          </cell>
          <cell r="P154" t="str">
            <v>01</v>
          </cell>
          <cell r="Q154" t="str">
            <v>01</v>
          </cell>
          <cell r="R154">
            <v>4</v>
          </cell>
          <cell r="S154">
            <v>0</v>
          </cell>
          <cell r="T154">
            <v>0</v>
          </cell>
          <cell r="U154">
            <v>0</v>
          </cell>
          <cell r="V154">
            <v>0</v>
          </cell>
          <cell r="W154" t="str">
            <v>00026</v>
          </cell>
          <cell r="X154" t="str">
            <v>CUOTA</v>
          </cell>
          <cell r="Y154">
            <v>6</v>
          </cell>
          <cell r="Z154">
            <v>6</v>
          </cell>
          <cell r="AA154">
            <v>4</v>
          </cell>
        </row>
        <row r="155">
          <cell r="A155" t="str">
            <v>0314</v>
          </cell>
          <cell r="B155" t="str">
            <v>2014</v>
          </cell>
          <cell r="C155" t="str">
            <v>001072</v>
          </cell>
          <cell r="D155" t="str">
            <v>036</v>
          </cell>
          <cell r="E155" t="str">
            <v>001</v>
          </cell>
          <cell r="F155" t="str">
            <v>0314</v>
          </cell>
          <cell r="G155" t="str">
            <v>15</v>
          </cell>
          <cell r="H155" t="str">
            <v>032</v>
          </cell>
          <cell r="I155" t="str">
            <v>0061</v>
          </cell>
          <cell r="J155" t="str">
            <v>9002</v>
          </cell>
          <cell r="K155" t="str">
            <v>2044721</v>
          </cell>
          <cell r="L155" t="str">
            <v>6000020</v>
          </cell>
          <cell r="M155" t="str">
            <v>00002</v>
          </cell>
          <cell r="N155" t="str">
            <v>0067505</v>
          </cell>
          <cell r="O155" t="str">
            <v>15</v>
          </cell>
          <cell r="P155" t="str">
            <v>01</v>
          </cell>
          <cell r="Q155" t="str">
            <v>01</v>
          </cell>
          <cell r="R155">
            <v>1</v>
          </cell>
          <cell r="S155">
            <v>0</v>
          </cell>
          <cell r="T155">
            <v>0</v>
          </cell>
          <cell r="U155">
            <v>0</v>
          </cell>
          <cell r="V155">
            <v>0</v>
          </cell>
          <cell r="W155" t="str">
            <v>00026</v>
          </cell>
          <cell r="X155" t="str">
            <v>CUOTA</v>
          </cell>
          <cell r="Y155">
            <v>3</v>
          </cell>
          <cell r="Z155">
            <v>3</v>
          </cell>
          <cell r="AA155">
            <v>1</v>
          </cell>
        </row>
        <row r="156">
          <cell r="A156" t="str">
            <v>0315</v>
          </cell>
          <cell r="B156" t="str">
            <v>2014</v>
          </cell>
          <cell r="C156" t="str">
            <v>001072</v>
          </cell>
          <cell r="D156" t="str">
            <v>036</v>
          </cell>
          <cell r="E156" t="str">
            <v>001</v>
          </cell>
          <cell r="F156" t="str">
            <v>0315</v>
          </cell>
          <cell r="G156" t="str">
            <v>15</v>
          </cell>
          <cell r="H156" t="str">
            <v>032</v>
          </cell>
          <cell r="I156" t="str">
            <v>0061</v>
          </cell>
          <cell r="J156" t="str">
            <v>9002</v>
          </cell>
          <cell r="K156" t="str">
            <v>2044721</v>
          </cell>
          <cell r="L156" t="str">
            <v>6000011</v>
          </cell>
          <cell r="M156" t="str">
            <v>00001</v>
          </cell>
          <cell r="N156" t="str">
            <v>0001880</v>
          </cell>
          <cell r="O156" t="str">
            <v>07</v>
          </cell>
          <cell r="P156" t="str">
            <v>01</v>
          </cell>
          <cell r="Q156" t="str">
            <v>01</v>
          </cell>
          <cell r="R156">
            <v>0</v>
          </cell>
          <cell r="S156">
            <v>0</v>
          </cell>
          <cell r="T156">
            <v>0</v>
          </cell>
          <cell r="U156">
            <v>0</v>
          </cell>
          <cell r="V156">
            <v>0</v>
          </cell>
          <cell r="W156" t="str">
            <v>00059</v>
          </cell>
          <cell r="X156" t="str">
            <v>HECTAREA</v>
          </cell>
          <cell r="Y156">
            <v>0.21</v>
          </cell>
          <cell r="Z156">
            <v>0.21</v>
          </cell>
          <cell r="AA156">
            <v>0</v>
          </cell>
        </row>
        <row r="157">
          <cell r="A157" t="str">
            <v>0316</v>
          </cell>
          <cell r="B157" t="str">
            <v>2014</v>
          </cell>
          <cell r="C157" t="str">
            <v>001072</v>
          </cell>
          <cell r="D157" t="str">
            <v>036</v>
          </cell>
          <cell r="E157" t="str">
            <v>001</v>
          </cell>
          <cell r="F157" t="str">
            <v>0316</v>
          </cell>
          <cell r="G157" t="str">
            <v>16</v>
          </cell>
          <cell r="H157" t="str">
            <v>038</v>
          </cell>
          <cell r="I157" t="str">
            <v>0078</v>
          </cell>
          <cell r="J157" t="str">
            <v>9002</v>
          </cell>
          <cell r="K157" t="str">
            <v>2188921</v>
          </cell>
          <cell r="L157" t="str">
            <v>6000002</v>
          </cell>
          <cell r="M157" t="str">
            <v>00001</v>
          </cell>
          <cell r="N157" t="str">
            <v>0131901</v>
          </cell>
          <cell r="O157" t="str">
            <v>15</v>
          </cell>
          <cell r="P157" t="str">
            <v>01</v>
          </cell>
          <cell r="Q157" t="str">
            <v>01</v>
          </cell>
          <cell r="R157">
            <v>0</v>
          </cell>
          <cell r="S157">
            <v>0</v>
          </cell>
          <cell r="T157">
            <v>0</v>
          </cell>
          <cell r="U157">
            <v>0</v>
          </cell>
          <cell r="V157">
            <v>0</v>
          </cell>
          <cell r="W157" t="str">
            <v>00060</v>
          </cell>
          <cell r="X157" t="str">
            <v>INFORME</v>
          </cell>
          <cell r="Y157">
            <v>1</v>
          </cell>
          <cell r="Z157">
            <v>1</v>
          </cell>
          <cell r="AA157">
            <v>0</v>
          </cell>
        </row>
        <row r="158">
          <cell r="A158" t="str">
            <v>0319</v>
          </cell>
          <cell r="B158" t="str">
            <v>2014</v>
          </cell>
          <cell r="C158" t="str">
            <v>001072</v>
          </cell>
          <cell r="D158" t="str">
            <v>036</v>
          </cell>
          <cell r="E158" t="str">
            <v>001</v>
          </cell>
          <cell r="F158" t="str">
            <v>0319</v>
          </cell>
          <cell r="G158" t="str">
            <v>16</v>
          </cell>
          <cell r="H158" t="str">
            <v>038</v>
          </cell>
          <cell r="I158" t="str">
            <v>0079</v>
          </cell>
          <cell r="J158" t="str">
            <v>9002</v>
          </cell>
          <cell r="K158" t="str">
            <v>2060618</v>
          </cell>
          <cell r="L158" t="str">
            <v>4000156</v>
          </cell>
          <cell r="M158" t="str">
            <v>00023</v>
          </cell>
          <cell r="N158" t="str">
            <v>0040473</v>
          </cell>
          <cell r="O158" t="str">
            <v>23</v>
          </cell>
          <cell r="P158" t="str">
            <v>01</v>
          </cell>
          <cell r="Q158" t="str">
            <v>01</v>
          </cell>
          <cell r="R158">
            <v>0</v>
          </cell>
          <cell r="S158">
            <v>0</v>
          </cell>
          <cell r="T158">
            <v>0</v>
          </cell>
          <cell r="U158">
            <v>0</v>
          </cell>
          <cell r="V158">
            <v>0</v>
          </cell>
          <cell r="W158" t="str">
            <v>00045</v>
          </cell>
          <cell r="X158" t="str">
            <v>ESTACION</v>
          </cell>
          <cell r="Y158">
            <v>2</v>
          </cell>
          <cell r="Z158">
            <v>2</v>
          </cell>
          <cell r="AA158">
            <v>0</v>
          </cell>
        </row>
        <row r="159">
          <cell r="A159" t="str">
            <v>0320</v>
          </cell>
          <cell r="B159" t="str">
            <v>2014</v>
          </cell>
          <cell r="C159" t="str">
            <v>001072</v>
          </cell>
          <cell r="D159" t="str">
            <v>036</v>
          </cell>
          <cell r="E159" t="str">
            <v>001</v>
          </cell>
          <cell r="F159" t="str">
            <v>0320</v>
          </cell>
          <cell r="G159" t="str">
            <v>16</v>
          </cell>
          <cell r="H159" t="str">
            <v>038</v>
          </cell>
          <cell r="I159" t="str">
            <v>0079</v>
          </cell>
          <cell r="J159" t="str">
            <v>9002</v>
          </cell>
          <cell r="K159" t="str">
            <v>2060618</v>
          </cell>
          <cell r="L159" t="str">
            <v>4000156</v>
          </cell>
          <cell r="M159" t="str">
            <v>00024</v>
          </cell>
          <cell r="N159" t="str">
            <v>0040473</v>
          </cell>
          <cell r="O159" t="str">
            <v>02</v>
          </cell>
          <cell r="P159" t="str">
            <v>18</v>
          </cell>
          <cell r="Q159" t="str">
            <v>09</v>
          </cell>
          <cell r="R159">
            <v>0</v>
          </cell>
          <cell r="S159">
            <v>0</v>
          </cell>
          <cell r="T159">
            <v>0</v>
          </cell>
          <cell r="U159">
            <v>0</v>
          </cell>
          <cell r="V159">
            <v>0</v>
          </cell>
          <cell r="W159" t="str">
            <v>00045</v>
          </cell>
          <cell r="X159" t="str">
            <v>ESTACION</v>
          </cell>
          <cell r="Y159">
            <v>2</v>
          </cell>
          <cell r="Z159">
            <v>2</v>
          </cell>
          <cell r="AA159">
            <v>0</v>
          </cell>
        </row>
        <row r="160">
          <cell r="A160" t="str">
            <v>0321</v>
          </cell>
          <cell r="B160" t="str">
            <v>2014</v>
          </cell>
          <cell r="C160" t="str">
            <v>001072</v>
          </cell>
          <cell r="D160" t="str">
            <v>036</v>
          </cell>
          <cell r="E160" t="str">
            <v>001</v>
          </cell>
          <cell r="F160" t="str">
            <v>0321</v>
          </cell>
          <cell r="G160" t="str">
            <v>16</v>
          </cell>
          <cell r="H160" t="str">
            <v>038</v>
          </cell>
          <cell r="I160" t="str">
            <v>0079</v>
          </cell>
          <cell r="J160" t="str">
            <v>9002</v>
          </cell>
          <cell r="K160" t="str">
            <v>2060618</v>
          </cell>
          <cell r="L160" t="str">
            <v>4000156</v>
          </cell>
          <cell r="M160" t="str">
            <v>00025</v>
          </cell>
          <cell r="N160" t="str">
            <v>0040473</v>
          </cell>
          <cell r="O160" t="str">
            <v>11</v>
          </cell>
          <cell r="P160" t="str">
            <v>01</v>
          </cell>
          <cell r="Q160" t="str">
            <v>01</v>
          </cell>
          <cell r="R160">
            <v>0</v>
          </cell>
          <cell r="S160">
            <v>0</v>
          </cell>
          <cell r="T160">
            <v>0</v>
          </cell>
          <cell r="U160">
            <v>0</v>
          </cell>
          <cell r="V160">
            <v>0</v>
          </cell>
          <cell r="W160" t="str">
            <v>00045</v>
          </cell>
          <cell r="X160" t="str">
            <v>ESTACION</v>
          </cell>
          <cell r="Y160">
            <v>2</v>
          </cell>
          <cell r="Z160">
            <v>2</v>
          </cell>
          <cell r="AA160">
            <v>0</v>
          </cell>
        </row>
        <row r="161">
          <cell r="A161" t="str">
            <v>0322</v>
          </cell>
          <cell r="B161" t="str">
            <v>2014</v>
          </cell>
          <cell r="C161" t="str">
            <v>001072</v>
          </cell>
          <cell r="D161" t="str">
            <v>036</v>
          </cell>
          <cell r="E161" t="str">
            <v>001</v>
          </cell>
          <cell r="F161" t="str">
            <v>0322</v>
          </cell>
          <cell r="G161" t="str">
            <v>16</v>
          </cell>
          <cell r="H161" t="str">
            <v>038</v>
          </cell>
          <cell r="I161" t="str">
            <v>0079</v>
          </cell>
          <cell r="J161" t="str">
            <v>9002</v>
          </cell>
          <cell r="K161" t="str">
            <v>2060618</v>
          </cell>
          <cell r="L161" t="str">
            <v>4000156</v>
          </cell>
          <cell r="M161" t="str">
            <v>00026</v>
          </cell>
          <cell r="N161" t="str">
            <v>0040473</v>
          </cell>
          <cell r="O161" t="str">
            <v>10</v>
          </cell>
          <cell r="P161" t="str">
            <v>01</v>
          </cell>
          <cell r="Q161" t="str">
            <v>02</v>
          </cell>
          <cell r="R161">
            <v>0</v>
          </cell>
          <cell r="S161">
            <v>0</v>
          </cell>
          <cell r="T161">
            <v>0</v>
          </cell>
          <cell r="U161">
            <v>0</v>
          </cell>
          <cell r="V161">
            <v>0</v>
          </cell>
          <cell r="W161" t="str">
            <v>00045</v>
          </cell>
          <cell r="X161" t="str">
            <v>ESTACION</v>
          </cell>
          <cell r="Y161">
            <v>2</v>
          </cell>
          <cell r="Z161">
            <v>2</v>
          </cell>
          <cell r="AA161">
            <v>0</v>
          </cell>
        </row>
        <row r="162">
          <cell r="A162" t="str">
            <v>0323</v>
          </cell>
          <cell r="B162" t="str">
            <v>2014</v>
          </cell>
          <cell r="C162" t="str">
            <v>001072</v>
          </cell>
          <cell r="D162" t="str">
            <v>036</v>
          </cell>
          <cell r="E162" t="str">
            <v>001</v>
          </cell>
          <cell r="F162" t="str">
            <v>0323</v>
          </cell>
          <cell r="G162" t="str">
            <v>16</v>
          </cell>
          <cell r="H162" t="str">
            <v>038</v>
          </cell>
          <cell r="I162" t="str">
            <v>0079</v>
          </cell>
          <cell r="J162" t="str">
            <v>9002</v>
          </cell>
          <cell r="K162" t="str">
            <v>2060618</v>
          </cell>
          <cell r="L162" t="str">
            <v>4000156</v>
          </cell>
          <cell r="M162" t="str">
            <v>00027</v>
          </cell>
          <cell r="N162" t="str">
            <v>0040473</v>
          </cell>
          <cell r="O162" t="str">
            <v>02</v>
          </cell>
          <cell r="P162" t="str">
            <v>01</v>
          </cell>
          <cell r="Q162" t="str">
            <v>05</v>
          </cell>
          <cell r="R162">
            <v>0</v>
          </cell>
          <cell r="S162">
            <v>0</v>
          </cell>
          <cell r="T162">
            <v>0</v>
          </cell>
          <cell r="U162">
            <v>0</v>
          </cell>
          <cell r="V162">
            <v>0</v>
          </cell>
          <cell r="W162" t="str">
            <v>00045</v>
          </cell>
          <cell r="X162" t="str">
            <v>ESTACION</v>
          </cell>
          <cell r="Y162">
            <v>2</v>
          </cell>
          <cell r="Z162">
            <v>2</v>
          </cell>
          <cell r="AA162">
            <v>0</v>
          </cell>
        </row>
        <row r="163">
          <cell r="A163" t="str">
            <v>0324</v>
          </cell>
          <cell r="B163" t="str">
            <v>2014</v>
          </cell>
          <cell r="C163" t="str">
            <v>001072</v>
          </cell>
          <cell r="D163" t="str">
            <v>036</v>
          </cell>
          <cell r="E163" t="str">
            <v>001</v>
          </cell>
          <cell r="F163" t="str">
            <v>0324</v>
          </cell>
          <cell r="G163" t="str">
            <v>16</v>
          </cell>
          <cell r="H163" t="str">
            <v>038</v>
          </cell>
          <cell r="I163" t="str">
            <v>0079</v>
          </cell>
          <cell r="J163" t="str">
            <v>9002</v>
          </cell>
          <cell r="K163" t="str">
            <v>2060618</v>
          </cell>
          <cell r="L163" t="str">
            <v>4000156</v>
          </cell>
          <cell r="M163" t="str">
            <v>00028</v>
          </cell>
          <cell r="N163" t="str">
            <v>0040473</v>
          </cell>
          <cell r="O163" t="str">
            <v>05</v>
          </cell>
          <cell r="P163" t="str">
            <v>01</v>
          </cell>
          <cell r="Q163" t="str">
            <v>10</v>
          </cell>
          <cell r="R163">
            <v>0</v>
          </cell>
          <cell r="S163">
            <v>0</v>
          </cell>
          <cell r="T163">
            <v>0</v>
          </cell>
          <cell r="U163">
            <v>0</v>
          </cell>
          <cell r="V163">
            <v>0</v>
          </cell>
          <cell r="W163" t="str">
            <v>00045</v>
          </cell>
          <cell r="X163" t="str">
            <v>ESTACION</v>
          </cell>
          <cell r="Y163">
            <v>2</v>
          </cell>
          <cell r="Z163">
            <v>2</v>
          </cell>
          <cell r="AA163">
            <v>0</v>
          </cell>
        </row>
        <row r="164">
          <cell r="A164" t="str">
            <v>0325</v>
          </cell>
          <cell r="B164" t="str">
            <v>2014</v>
          </cell>
          <cell r="C164" t="str">
            <v>001072</v>
          </cell>
          <cell r="D164" t="str">
            <v>036</v>
          </cell>
          <cell r="E164" t="str">
            <v>001</v>
          </cell>
          <cell r="F164" t="str">
            <v>0325</v>
          </cell>
          <cell r="G164" t="str">
            <v>16</v>
          </cell>
          <cell r="H164" t="str">
            <v>038</v>
          </cell>
          <cell r="I164" t="str">
            <v>0079</v>
          </cell>
          <cell r="J164" t="str">
            <v>9002</v>
          </cell>
          <cell r="K164" t="str">
            <v>2060618</v>
          </cell>
          <cell r="L164" t="str">
            <v>4000156</v>
          </cell>
          <cell r="M164" t="str">
            <v>00029</v>
          </cell>
          <cell r="N164" t="str">
            <v>0040473</v>
          </cell>
          <cell r="O164" t="str">
            <v>22</v>
          </cell>
          <cell r="P164" t="str">
            <v>09</v>
          </cell>
          <cell r="Q164" t="str">
            <v>01</v>
          </cell>
          <cell r="R164">
            <v>0</v>
          </cell>
          <cell r="S164">
            <v>0</v>
          </cell>
          <cell r="T164">
            <v>0</v>
          </cell>
          <cell r="U164">
            <v>0</v>
          </cell>
          <cell r="V164">
            <v>0</v>
          </cell>
          <cell r="W164" t="str">
            <v>00045</v>
          </cell>
          <cell r="X164" t="str">
            <v>ESTACION</v>
          </cell>
          <cell r="Y164">
            <v>2</v>
          </cell>
          <cell r="Z164">
            <v>2</v>
          </cell>
          <cell r="AA164">
            <v>0</v>
          </cell>
        </row>
        <row r="165">
          <cell r="A165" t="str">
            <v>0326</v>
          </cell>
          <cell r="B165" t="str">
            <v>2014</v>
          </cell>
          <cell r="C165" t="str">
            <v>001072</v>
          </cell>
          <cell r="D165" t="str">
            <v>036</v>
          </cell>
          <cell r="E165" t="str">
            <v>001</v>
          </cell>
          <cell r="F165" t="str">
            <v>0326</v>
          </cell>
          <cell r="G165" t="str">
            <v>16</v>
          </cell>
          <cell r="H165" t="str">
            <v>038</v>
          </cell>
          <cell r="I165" t="str">
            <v>0079</v>
          </cell>
          <cell r="J165" t="str">
            <v>9002</v>
          </cell>
          <cell r="K165" t="str">
            <v>2060618</v>
          </cell>
          <cell r="L165" t="str">
            <v>4000156</v>
          </cell>
          <cell r="M165" t="str">
            <v>00030</v>
          </cell>
          <cell r="N165" t="str">
            <v>0040473</v>
          </cell>
          <cell r="O165" t="str">
            <v>06</v>
          </cell>
          <cell r="P165" t="str">
            <v>01</v>
          </cell>
          <cell r="Q165" t="str">
            <v>01</v>
          </cell>
          <cell r="R165">
            <v>0</v>
          </cell>
          <cell r="S165">
            <v>0</v>
          </cell>
          <cell r="T165">
            <v>0</v>
          </cell>
          <cell r="U165">
            <v>0</v>
          </cell>
          <cell r="V165">
            <v>0</v>
          </cell>
          <cell r="W165" t="str">
            <v>00045</v>
          </cell>
          <cell r="X165" t="str">
            <v>ESTACION</v>
          </cell>
          <cell r="Y165">
            <v>2</v>
          </cell>
          <cell r="Z165">
            <v>2</v>
          </cell>
          <cell r="AA165">
            <v>0</v>
          </cell>
        </row>
        <row r="166">
          <cell r="A166" t="str">
            <v>0327</v>
          </cell>
          <cell r="B166" t="str">
            <v>2014</v>
          </cell>
          <cell r="C166" t="str">
            <v>001072</v>
          </cell>
          <cell r="D166" t="str">
            <v>036</v>
          </cell>
          <cell r="E166" t="str">
            <v>001</v>
          </cell>
          <cell r="F166" t="str">
            <v>0327</v>
          </cell>
          <cell r="G166" t="str">
            <v>16</v>
          </cell>
          <cell r="H166" t="str">
            <v>038</v>
          </cell>
          <cell r="I166" t="str">
            <v>0079</v>
          </cell>
          <cell r="J166" t="str">
            <v>9002</v>
          </cell>
          <cell r="K166" t="str">
            <v>2060618</v>
          </cell>
          <cell r="L166" t="str">
            <v>4000156</v>
          </cell>
          <cell r="M166" t="str">
            <v>00031</v>
          </cell>
          <cell r="N166" t="str">
            <v>0040473</v>
          </cell>
          <cell r="O166" t="str">
            <v>03</v>
          </cell>
          <cell r="P166" t="str">
            <v>02</v>
          </cell>
          <cell r="Q166" t="str">
            <v>01</v>
          </cell>
          <cell r="R166">
            <v>0</v>
          </cell>
          <cell r="S166">
            <v>0</v>
          </cell>
          <cell r="T166">
            <v>0</v>
          </cell>
          <cell r="U166">
            <v>0</v>
          </cell>
          <cell r="V166">
            <v>0</v>
          </cell>
          <cell r="W166" t="str">
            <v>00045</v>
          </cell>
          <cell r="X166" t="str">
            <v>ESTACION</v>
          </cell>
          <cell r="Y166">
            <v>2</v>
          </cell>
          <cell r="Z166">
            <v>2</v>
          </cell>
          <cell r="AA166">
            <v>0</v>
          </cell>
        </row>
        <row r="167">
          <cell r="A167" t="str">
            <v>0328</v>
          </cell>
          <cell r="B167" t="str">
            <v>2014</v>
          </cell>
          <cell r="C167" t="str">
            <v>001072</v>
          </cell>
          <cell r="D167" t="str">
            <v>036</v>
          </cell>
          <cell r="E167" t="str">
            <v>001</v>
          </cell>
          <cell r="F167" t="str">
            <v>0328</v>
          </cell>
          <cell r="G167" t="str">
            <v>16</v>
          </cell>
          <cell r="H167" t="str">
            <v>038</v>
          </cell>
          <cell r="I167" t="str">
            <v>0079</v>
          </cell>
          <cell r="J167" t="str">
            <v>9002</v>
          </cell>
          <cell r="K167" t="str">
            <v>2060618</v>
          </cell>
          <cell r="L167" t="str">
            <v>4000156</v>
          </cell>
          <cell r="M167" t="str">
            <v>00032</v>
          </cell>
          <cell r="N167" t="str">
            <v>0040473</v>
          </cell>
          <cell r="O167" t="str">
            <v>25</v>
          </cell>
          <cell r="P167" t="str">
            <v>01</v>
          </cell>
          <cell r="Q167" t="str">
            <v>07</v>
          </cell>
          <cell r="R167">
            <v>0</v>
          </cell>
          <cell r="S167">
            <v>0</v>
          </cell>
          <cell r="T167">
            <v>0</v>
          </cell>
          <cell r="U167">
            <v>0</v>
          </cell>
          <cell r="V167">
            <v>0</v>
          </cell>
          <cell r="W167" t="str">
            <v>00045</v>
          </cell>
          <cell r="X167" t="str">
            <v>ESTACION</v>
          </cell>
          <cell r="Y167">
            <v>2</v>
          </cell>
          <cell r="Z167">
            <v>2</v>
          </cell>
          <cell r="AA167">
            <v>0</v>
          </cell>
        </row>
        <row r="168">
          <cell r="A168" t="str">
            <v>0329</v>
          </cell>
          <cell r="B168" t="str">
            <v>2014</v>
          </cell>
          <cell r="C168" t="str">
            <v>001072</v>
          </cell>
          <cell r="D168" t="str">
            <v>036</v>
          </cell>
          <cell r="E168" t="str">
            <v>001</v>
          </cell>
          <cell r="F168" t="str">
            <v>0329</v>
          </cell>
          <cell r="G168" t="str">
            <v>16</v>
          </cell>
          <cell r="H168" t="str">
            <v>038</v>
          </cell>
          <cell r="I168" t="str">
            <v>0079</v>
          </cell>
          <cell r="J168" t="str">
            <v>9002</v>
          </cell>
          <cell r="K168" t="str">
            <v>2060618</v>
          </cell>
          <cell r="L168" t="str">
            <v>4000156</v>
          </cell>
          <cell r="M168" t="str">
            <v>00033</v>
          </cell>
          <cell r="N168" t="str">
            <v>0040473</v>
          </cell>
          <cell r="O168" t="str">
            <v>11</v>
          </cell>
          <cell r="P168" t="str">
            <v>05</v>
          </cell>
          <cell r="Q168" t="str">
            <v>01</v>
          </cell>
          <cell r="R168">
            <v>0</v>
          </cell>
          <cell r="S168">
            <v>0</v>
          </cell>
          <cell r="T168">
            <v>0</v>
          </cell>
          <cell r="U168">
            <v>0</v>
          </cell>
          <cell r="V168">
            <v>0</v>
          </cell>
          <cell r="W168" t="str">
            <v>00045</v>
          </cell>
          <cell r="X168" t="str">
            <v>ESTACION</v>
          </cell>
          <cell r="Y168">
            <v>2</v>
          </cell>
          <cell r="Z168">
            <v>2</v>
          </cell>
          <cell r="AA168">
            <v>0</v>
          </cell>
        </row>
        <row r="169">
          <cell r="A169" t="str">
            <v>0330</v>
          </cell>
          <cell r="B169" t="str">
            <v>2014</v>
          </cell>
          <cell r="C169" t="str">
            <v>001072</v>
          </cell>
          <cell r="D169" t="str">
            <v>036</v>
          </cell>
          <cell r="E169" t="str">
            <v>001</v>
          </cell>
          <cell r="F169" t="str">
            <v>0330</v>
          </cell>
          <cell r="G169" t="str">
            <v>16</v>
          </cell>
          <cell r="H169" t="str">
            <v>038</v>
          </cell>
          <cell r="I169" t="str">
            <v>0079</v>
          </cell>
          <cell r="J169" t="str">
            <v>9002</v>
          </cell>
          <cell r="K169" t="str">
            <v>2060618</v>
          </cell>
          <cell r="L169" t="str">
            <v>4000156</v>
          </cell>
          <cell r="M169" t="str">
            <v>00034</v>
          </cell>
          <cell r="N169" t="str">
            <v>0040473</v>
          </cell>
          <cell r="O169" t="str">
            <v>21</v>
          </cell>
          <cell r="P169" t="str">
            <v>11</v>
          </cell>
          <cell r="Q169" t="str">
            <v>01</v>
          </cell>
          <cell r="R169">
            <v>0</v>
          </cell>
          <cell r="S169">
            <v>0</v>
          </cell>
          <cell r="T169">
            <v>0</v>
          </cell>
          <cell r="U169">
            <v>0</v>
          </cell>
          <cell r="V169">
            <v>0</v>
          </cell>
          <cell r="W169" t="str">
            <v>00045</v>
          </cell>
          <cell r="X169" t="str">
            <v>ESTACION</v>
          </cell>
          <cell r="Y169">
            <v>2</v>
          </cell>
          <cell r="Z169">
            <v>2</v>
          </cell>
          <cell r="AA169">
            <v>0</v>
          </cell>
        </row>
        <row r="170">
          <cell r="A170" t="str">
            <v>0331</v>
          </cell>
          <cell r="B170" t="str">
            <v>2014</v>
          </cell>
          <cell r="C170" t="str">
            <v>001072</v>
          </cell>
          <cell r="D170" t="str">
            <v>036</v>
          </cell>
          <cell r="E170" t="str">
            <v>001</v>
          </cell>
          <cell r="F170" t="str">
            <v>0331</v>
          </cell>
          <cell r="G170" t="str">
            <v>16</v>
          </cell>
          <cell r="H170" t="str">
            <v>038</v>
          </cell>
          <cell r="I170" t="str">
            <v>0079</v>
          </cell>
          <cell r="J170" t="str">
            <v>9002</v>
          </cell>
          <cell r="K170" t="str">
            <v>2060618</v>
          </cell>
          <cell r="L170" t="str">
            <v>4000156</v>
          </cell>
          <cell r="M170" t="str">
            <v>00035</v>
          </cell>
          <cell r="N170" t="str">
            <v>0040473</v>
          </cell>
          <cell r="O170" t="str">
            <v>14</v>
          </cell>
          <cell r="P170" t="str">
            <v>01</v>
          </cell>
          <cell r="Q170" t="str">
            <v>05</v>
          </cell>
          <cell r="R170">
            <v>0</v>
          </cell>
          <cell r="S170">
            <v>0</v>
          </cell>
          <cell r="T170">
            <v>0</v>
          </cell>
          <cell r="U170">
            <v>0</v>
          </cell>
          <cell r="V170">
            <v>0</v>
          </cell>
          <cell r="W170" t="str">
            <v>00045</v>
          </cell>
          <cell r="X170" t="str">
            <v>ESTACION</v>
          </cell>
          <cell r="Y170">
            <v>2</v>
          </cell>
          <cell r="Z170">
            <v>2</v>
          </cell>
          <cell r="AA170">
            <v>0</v>
          </cell>
        </row>
        <row r="171">
          <cell r="A171" t="str">
            <v>0332</v>
          </cell>
          <cell r="B171" t="str">
            <v>2014</v>
          </cell>
          <cell r="C171" t="str">
            <v>001072</v>
          </cell>
          <cell r="D171" t="str">
            <v>036</v>
          </cell>
          <cell r="E171" t="str">
            <v>001</v>
          </cell>
          <cell r="F171" t="str">
            <v>0332</v>
          </cell>
          <cell r="G171" t="str">
            <v>16</v>
          </cell>
          <cell r="H171" t="str">
            <v>038</v>
          </cell>
          <cell r="I171" t="str">
            <v>0079</v>
          </cell>
          <cell r="J171" t="str">
            <v>9002</v>
          </cell>
          <cell r="K171" t="str">
            <v>2060618</v>
          </cell>
          <cell r="L171" t="str">
            <v>4000156</v>
          </cell>
          <cell r="M171" t="str">
            <v>00036</v>
          </cell>
          <cell r="N171" t="str">
            <v>0040473</v>
          </cell>
          <cell r="O171" t="str">
            <v>17</v>
          </cell>
          <cell r="P171" t="str">
            <v>01</v>
          </cell>
          <cell r="Q171" t="str">
            <v>01</v>
          </cell>
          <cell r="R171">
            <v>0</v>
          </cell>
          <cell r="S171">
            <v>0</v>
          </cell>
          <cell r="T171">
            <v>0</v>
          </cell>
          <cell r="U171">
            <v>0</v>
          </cell>
          <cell r="V171">
            <v>0</v>
          </cell>
          <cell r="W171" t="str">
            <v>00045</v>
          </cell>
          <cell r="X171" t="str">
            <v>ESTACION</v>
          </cell>
          <cell r="Y171">
            <v>2</v>
          </cell>
          <cell r="Z171">
            <v>2</v>
          </cell>
          <cell r="AA171">
            <v>0</v>
          </cell>
        </row>
        <row r="172">
          <cell r="A172" t="str">
            <v>0333</v>
          </cell>
          <cell r="B172" t="str">
            <v>2014</v>
          </cell>
          <cell r="C172" t="str">
            <v>001072</v>
          </cell>
          <cell r="D172" t="str">
            <v>036</v>
          </cell>
          <cell r="E172" t="str">
            <v>001</v>
          </cell>
          <cell r="F172" t="str">
            <v>0333</v>
          </cell>
          <cell r="G172" t="str">
            <v>16</v>
          </cell>
          <cell r="H172" t="str">
            <v>038</v>
          </cell>
          <cell r="I172" t="str">
            <v>0079</v>
          </cell>
          <cell r="J172" t="str">
            <v>9002</v>
          </cell>
          <cell r="K172" t="str">
            <v>2060618</v>
          </cell>
          <cell r="L172" t="str">
            <v>4000156</v>
          </cell>
          <cell r="M172" t="str">
            <v>00037</v>
          </cell>
          <cell r="N172" t="str">
            <v>0040473</v>
          </cell>
          <cell r="O172" t="str">
            <v>24</v>
          </cell>
          <cell r="P172" t="str">
            <v>01</v>
          </cell>
          <cell r="Q172" t="str">
            <v>01</v>
          </cell>
          <cell r="R172">
            <v>0</v>
          </cell>
          <cell r="S172">
            <v>0</v>
          </cell>
          <cell r="T172">
            <v>0</v>
          </cell>
          <cell r="U172">
            <v>0</v>
          </cell>
          <cell r="V172">
            <v>0</v>
          </cell>
          <cell r="W172" t="str">
            <v>00045</v>
          </cell>
          <cell r="X172" t="str">
            <v>ESTACION</v>
          </cell>
          <cell r="Y172">
            <v>2</v>
          </cell>
          <cell r="Z172">
            <v>2</v>
          </cell>
          <cell r="AA172">
            <v>0</v>
          </cell>
        </row>
        <row r="173">
          <cell r="A173" t="str">
            <v>0334</v>
          </cell>
          <cell r="B173" t="str">
            <v>2014</v>
          </cell>
          <cell r="C173" t="str">
            <v>001072</v>
          </cell>
          <cell r="D173" t="str">
            <v>036</v>
          </cell>
          <cell r="E173" t="str">
            <v>001</v>
          </cell>
          <cell r="F173" t="str">
            <v>0334</v>
          </cell>
          <cell r="G173" t="str">
            <v>15</v>
          </cell>
          <cell r="H173" t="str">
            <v>033</v>
          </cell>
          <cell r="I173" t="str">
            <v>0069</v>
          </cell>
          <cell r="J173" t="str">
            <v>9002</v>
          </cell>
          <cell r="K173" t="str">
            <v>3999999</v>
          </cell>
          <cell r="L173" t="str">
            <v>5001112</v>
          </cell>
          <cell r="M173" t="str">
            <v>00002</v>
          </cell>
          <cell r="N173" t="str">
            <v>0000919</v>
          </cell>
          <cell r="O173" t="str">
            <v>15</v>
          </cell>
          <cell r="P173" t="str">
            <v>01</v>
          </cell>
          <cell r="Q173" t="str">
            <v>99</v>
          </cell>
          <cell r="R173">
            <v>0</v>
          </cell>
          <cell r="S173">
            <v>0</v>
          </cell>
          <cell r="T173" t="str">
            <v>00060</v>
          </cell>
          <cell r="U173" t="str">
            <v>INFORME</v>
          </cell>
          <cell r="V173">
            <v>10</v>
          </cell>
          <cell r="W173" t="str">
            <v>00060</v>
          </cell>
          <cell r="X173" t="str">
            <v>INFORME</v>
          </cell>
          <cell r="Y173">
            <v>10</v>
          </cell>
          <cell r="Z173">
            <v>10</v>
          </cell>
          <cell r="AA173">
            <v>0</v>
          </cell>
        </row>
        <row r="174">
          <cell r="A174" t="str">
            <v>0336</v>
          </cell>
          <cell r="B174" t="str">
            <v>2014</v>
          </cell>
          <cell r="C174" t="str">
            <v>001072</v>
          </cell>
          <cell r="D174" t="str">
            <v>036</v>
          </cell>
          <cell r="E174" t="str">
            <v>001</v>
          </cell>
          <cell r="F174" t="str">
            <v>0336</v>
          </cell>
          <cell r="G174" t="str">
            <v>15</v>
          </cell>
          <cell r="H174" t="str">
            <v>032</v>
          </cell>
          <cell r="I174" t="str">
            <v>0061</v>
          </cell>
          <cell r="J174" t="str">
            <v>9002</v>
          </cell>
          <cell r="K174" t="str">
            <v>3999999</v>
          </cell>
          <cell r="L174" t="str">
            <v>5000562</v>
          </cell>
          <cell r="M174" t="str">
            <v>00004</v>
          </cell>
          <cell r="N174" t="str">
            <v>0107087</v>
          </cell>
          <cell r="O174" t="str">
            <v>07</v>
          </cell>
          <cell r="P174" t="str">
            <v>01</v>
          </cell>
          <cell r="Q174" t="str">
            <v>01</v>
          </cell>
          <cell r="R174">
            <v>1</v>
          </cell>
          <cell r="S174">
            <v>0</v>
          </cell>
          <cell r="T174">
            <v>0</v>
          </cell>
          <cell r="U174">
            <v>0</v>
          </cell>
          <cell r="V174">
            <v>0</v>
          </cell>
          <cell r="W174" t="str">
            <v>00060</v>
          </cell>
          <cell r="X174" t="str">
            <v>INFORME</v>
          </cell>
          <cell r="Y174">
            <v>2</v>
          </cell>
          <cell r="Z174">
            <v>2</v>
          </cell>
          <cell r="AA174">
            <v>1</v>
          </cell>
        </row>
        <row r="175">
          <cell r="A175" t="str">
            <v>0337</v>
          </cell>
          <cell r="B175" t="str">
            <v>2014</v>
          </cell>
          <cell r="C175" t="str">
            <v>001072</v>
          </cell>
          <cell r="D175" t="str">
            <v>036</v>
          </cell>
          <cell r="E175" t="str">
            <v>001</v>
          </cell>
          <cell r="F175" t="str">
            <v>0337</v>
          </cell>
          <cell r="G175" t="str">
            <v>15</v>
          </cell>
          <cell r="H175" t="str">
            <v>035</v>
          </cell>
          <cell r="I175" t="str">
            <v>0071</v>
          </cell>
          <cell r="J175" t="str">
            <v>9002</v>
          </cell>
          <cell r="K175" t="str">
            <v>3999999</v>
          </cell>
          <cell r="L175" t="str">
            <v>5000968</v>
          </cell>
          <cell r="M175" t="str">
            <v>00001</v>
          </cell>
          <cell r="N175" t="str">
            <v>0044566</v>
          </cell>
          <cell r="O175" t="str">
            <v>15</v>
          </cell>
          <cell r="P175" t="str">
            <v>01</v>
          </cell>
          <cell r="Q175" t="str">
            <v>01</v>
          </cell>
          <cell r="R175">
            <v>0.6</v>
          </cell>
          <cell r="S175">
            <v>0</v>
          </cell>
          <cell r="T175" t="str">
            <v>00046</v>
          </cell>
          <cell r="U175" t="str">
            <v>ESTUDIO</v>
          </cell>
          <cell r="V175">
            <v>1</v>
          </cell>
          <cell r="W175" t="str">
            <v>00046</v>
          </cell>
          <cell r="X175" t="str">
            <v>ESTUDIO</v>
          </cell>
          <cell r="Y175">
            <v>1</v>
          </cell>
          <cell r="Z175">
            <v>1</v>
          </cell>
          <cell r="AA175">
            <v>0.6</v>
          </cell>
        </row>
        <row r="176">
          <cell r="A176" t="str">
            <v>0338</v>
          </cell>
          <cell r="B176" t="str">
            <v>2014</v>
          </cell>
          <cell r="C176" t="str">
            <v>001072</v>
          </cell>
          <cell r="D176" t="str">
            <v>036</v>
          </cell>
          <cell r="E176" t="str">
            <v>001</v>
          </cell>
          <cell r="F176" t="str">
            <v>0338</v>
          </cell>
          <cell r="G176" t="str">
            <v>15</v>
          </cell>
          <cell r="H176" t="str">
            <v>034</v>
          </cell>
          <cell r="I176" t="str">
            <v>0070</v>
          </cell>
          <cell r="J176" t="str">
            <v>9002</v>
          </cell>
          <cell r="K176" t="str">
            <v>2001621</v>
          </cell>
          <cell r="L176" t="str">
            <v>6000032</v>
          </cell>
          <cell r="M176" t="str">
            <v>00001</v>
          </cell>
          <cell r="N176" t="str">
            <v>0110491</v>
          </cell>
          <cell r="O176" t="str">
            <v>15</v>
          </cell>
          <cell r="P176" t="str">
            <v>01</v>
          </cell>
          <cell r="Q176" t="str">
            <v>01</v>
          </cell>
          <cell r="R176">
            <v>0</v>
          </cell>
          <cell r="S176">
            <v>0</v>
          </cell>
          <cell r="T176">
            <v>0</v>
          </cell>
          <cell r="U176">
            <v>0</v>
          </cell>
          <cell r="V176">
            <v>0</v>
          </cell>
          <cell r="W176" t="str">
            <v>00046</v>
          </cell>
          <cell r="X176" t="str">
            <v>ESTUDIO</v>
          </cell>
          <cell r="Y176">
            <v>1</v>
          </cell>
          <cell r="Z176">
            <v>1</v>
          </cell>
          <cell r="AA176">
            <v>1</v>
          </cell>
        </row>
        <row r="177">
          <cell r="A177" t="str">
            <v>0339</v>
          </cell>
          <cell r="B177" t="str">
            <v>2014</v>
          </cell>
          <cell r="C177" t="str">
            <v>001072</v>
          </cell>
          <cell r="D177" t="str">
            <v>036</v>
          </cell>
          <cell r="E177" t="str">
            <v>001</v>
          </cell>
          <cell r="F177" t="str">
            <v>0339</v>
          </cell>
          <cell r="G177" t="str">
            <v>15</v>
          </cell>
          <cell r="H177" t="str">
            <v>035</v>
          </cell>
          <cell r="I177" t="str">
            <v>0071</v>
          </cell>
          <cell r="J177" t="str">
            <v>9002</v>
          </cell>
          <cell r="K177" t="str">
            <v>2045273</v>
          </cell>
          <cell r="L177" t="str">
            <v>6000002</v>
          </cell>
          <cell r="M177" t="str">
            <v>00003</v>
          </cell>
          <cell r="N177" t="str">
            <v>0052975</v>
          </cell>
          <cell r="O177" t="str">
            <v>20</v>
          </cell>
          <cell r="P177" t="str">
            <v>05</v>
          </cell>
          <cell r="Q177" t="str">
            <v>01</v>
          </cell>
          <cell r="R177">
            <v>6</v>
          </cell>
          <cell r="S177">
            <v>0</v>
          </cell>
          <cell r="T177">
            <v>0</v>
          </cell>
          <cell r="U177">
            <v>0</v>
          </cell>
          <cell r="V177">
            <v>0</v>
          </cell>
          <cell r="W177" t="str">
            <v>00060</v>
          </cell>
          <cell r="X177" t="str">
            <v>INFORME</v>
          </cell>
          <cell r="Y177">
            <v>10</v>
          </cell>
          <cell r="Z177">
            <v>10</v>
          </cell>
          <cell r="AA177">
            <v>6</v>
          </cell>
        </row>
      </sheetData>
      <sheetData sheetId="12" refreshError="1"/>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1"/>
  <sheetViews>
    <sheetView workbookViewId="0" topLeftCell="A1"/>
  </sheetViews>
  <sheetFormatPr defaultColWidth="10.8515625" defaultRowHeight="15"/>
  <cols>
    <col min="1" max="1" width="9.421875" style="5" customWidth="1"/>
    <col min="2" max="2" width="80.8515625" style="46" customWidth="1"/>
    <col min="3" max="3" width="16.421875" style="47" customWidth="1"/>
    <col min="4" max="4" width="17.28125" style="94" customWidth="1"/>
    <col min="5" max="5" width="19.140625" style="47" customWidth="1"/>
    <col min="6" max="6" width="22.421875" style="47" customWidth="1"/>
    <col min="7" max="7" width="27.140625" style="5" customWidth="1"/>
    <col min="8" max="8" width="13.140625" style="5" customWidth="1"/>
    <col min="9" max="9" width="7.28125" style="5" customWidth="1"/>
    <col min="10" max="10" width="11.57421875" style="5" customWidth="1"/>
    <col min="11" max="11" width="14.8515625" style="48" customWidth="1"/>
    <col min="12" max="12" width="14.28125" style="48" customWidth="1"/>
    <col min="13" max="13" width="19.7109375" style="5" customWidth="1"/>
    <col min="14" max="14" width="19.140625" style="5" customWidth="1"/>
    <col min="15" max="15" width="16.8515625" style="5" hidden="1" customWidth="1"/>
    <col min="16" max="16" width="17.7109375" style="5" hidden="1" customWidth="1"/>
    <col min="17" max="17" width="17.140625" style="5" hidden="1" customWidth="1"/>
    <col min="18" max="18" width="18.00390625" style="5" hidden="1" customWidth="1"/>
    <col min="19" max="19" width="15.00390625" style="5" hidden="1" customWidth="1"/>
    <col min="20" max="20" width="11.421875" style="5" hidden="1" customWidth="1"/>
    <col min="21" max="21" width="18.8515625" style="5" hidden="1" customWidth="1"/>
    <col min="22" max="24" width="11.421875" style="5" hidden="1" customWidth="1"/>
    <col min="25" max="258" width="11.421875" style="5" customWidth="1"/>
    <col min="259" max="259" width="9.7109375" style="5" customWidth="1"/>
    <col min="260" max="260" width="83.28125" style="5" customWidth="1"/>
    <col min="261" max="261" width="18.28125" style="5" customWidth="1"/>
    <col min="262" max="262" width="16.421875" style="5" customWidth="1"/>
    <col min="263" max="263" width="12.8515625" style="5" customWidth="1"/>
    <col min="264" max="264" width="18.00390625" style="5" customWidth="1"/>
    <col min="265" max="265" width="23.28125" style="5" customWidth="1"/>
    <col min="266" max="266" width="8.00390625" style="5" customWidth="1"/>
    <col min="267" max="267" width="7.28125" style="5" customWidth="1"/>
    <col min="268" max="268" width="9.28125" style="5" customWidth="1"/>
    <col min="269" max="269" width="10.7109375" style="5" customWidth="1"/>
    <col min="270" max="270" width="11.140625" style="5" customWidth="1"/>
    <col min="271" max="271" width="19.140625" style="5" customWidth="1"/>
    <col min="272" max="272" width="17.140625" style="5" customWidth="1"/>
    <col min="273" max="273" width="20.140625" style="5" customWidth="1"/>
    <col min="274" max="274" width="18.00390625" style="5" customWidth="1"/>
    <col min="275" max="275" width="15.00390625" style="5" customWidth="1"/>
    <col min="276" max="276" width="11.421875" style="5" customWidth="1"/>
    <col min="277" max="277" width="16.00390625" style="5" customWidth="1"/>
    <col min="278" max="514" width="11.421875" style="5" customWidth="1"/>
    <col min="515" max="515" width="9.7109375" style="5" customWidth="1"/>
    <col min="516" max="516" width="83.28125" style="5" customWidth="1"/>
    <col min="517" max="517" width="18.28125" style="5" customWidth="1"/>
    <col min="518" max="518" width="16.421875" style="5" customWidth="1"/>
    <col min="519" max="519" width="12.8515625" style="5" customWidth="1"/>
    <col min="520" max="520" width="18.00390625" style="5" customWidth="1"/>
    <col min="521" max="521" width="23.28125" style="5" customWidth="1"/>
    <col min="522" max="522" width="8.00390625" style="5" customWidth="1"/>
    <col min="523" max="523" width="7.28125" style="5" customWidth="1"/>
    <col min="524" max="524" width="9.28125" style="5" customWidth="1"/>
    <col min="525" max="525" width="10.7109375" style="5" customWidth="1"/>
    <col min="526" max="526" width="11.140625" style="5" customWidth="1"/>
    <col min="527" max="527" width="19.140625" style="5" customWidth="1"/>
    <col min="528" max="528" width="17.140625" style="5" customWidth="1"/>
    <col min="529" max="529" width="20.140625" style="5" customWidth="1"/>
    <col min="530" max="530" width="18.00390625" style="5" customWidth="1"/>
    <col min="531" max="531" width="15.00390625" style="5" customWidth="1"/>
    <col min="532" max="532" width="11.421875" style="5" customWidth="1"/>
    <col min="533" max="533" width="16.00390625" style="5" customWidth="1"/>
    <col min="534" max="770" width="11.421875" style="5" customWidth="1"/>
    <col min="771" max="771" width="9.7109375" style="5" customWidth="1"/>
    <col min="772" max="772" width="83.28125" style="5" customWidth="1"/>
    <col min="773" max="773" width="18.28125" style="5" customWidth="1"/>
    <col min="774" max="774" width="16.421875" style="5" customWidth="1"/>
    <col min="775" max="775" width="12.8515625" style="5" customWidth="1"/>
    <col min="776" max="776" width="18.00390625" style="5" customWidth="1"/>
    <col min="777" max="777" width="23.28125" style="5" customWidth="1"/>
    <col min="778" max="778" width="8.00390625" style="5" customWidth="1"/>
    <col min="779" max="779" width="7.28125" style="5" customWidth="1"/>
    <col min="780" max="780" width="9.28125" style="5" customWidth="1"/>
    <col min="781" max="781" width="10.7109375" style="5" customWidth="1"/>
    <col min="782" max="782" width="11.140625" style="5" customWidth="1"/>
    <col min="783" max="783" width="19.140625" style="5" customWidth="1"/>
    <col min="784" max="784" width="17.140625" style="5" customWidth="1"/>
    <col min="785" max="785" width="20.140625" style="5" customWidth="1"/>
    <col min="786" max="786" width="18.00390625" style="5" customWidth="1"/>
    <col min="787" max="787" width="15.00390625" style="5" customWidth="1"/>
    <col min="788" max="788" width="11.421875" style="5" customWidth="1"/>
    <col min="789" max="789" width="16.00390625" style="5" customWidth="1"/>
    <col min="790" max="1026" width="11.421875" style="5" customWidth="1"/>
    <col min="1027" max="1027" width="9.7109375" style="5" customWidth="1"/>
    <col min="1028" max="1028" width="83.28125" style="5" customWidth="1"/>
    <col min="1029" max="1029" width="18.28125" style="5" customWidth="1"/>
    <col min="1030" max="1030" width="16.421875" style="5" customWidth="1"/>
    <col min="1031" max="1031" width="12.8515625" style="5" customWidth="1"/>
    <col min="1032" max="1032" width="18.00390625" style="5" customWidth="1"/>
    <col min="1033" max="1033" width="23.28125" style="5" customWidth="1"/>
    <col min="1034" max="1034" width="8.00390625" style="5" customWidth="1"/>
    <col min="1035" max="1035" width="7.28125" style="5" customWidth="1"/>
    <col min="1036" max="1036" width="9.28125" style="5" customWidth="1"/>
    <col min="1037" max="1037" width="10.7109375" style="5" customWidth="1"/>
    <col min="1038" max="1038" width="11.140625" style="5" customWidth="1"/>
    <col min="1039" max="1039" width="19.140625" style="5" customWidth="1"/>
    <col min="1040" max="1040" width="17.140625" style="5" customWidth="1"/>
    <col min="1041" max="1041" width="20.140625" style="5" customWidth="1"/>
    <col min="1042" max="1042" width="18.00390625" style="5" customWidth="1"/>
    <col min="1043" max="1043" width="15.00390625" style="5" customWidth="1"/>
    <col min="1044" max="1044" width="11.421875" style="5" customWidth="1"/>
    <col min="1045" max="1045" width="16.00390625" style="5" customWidth="1"/>
    <col min="1046" max="1282" width="11.421875" style="5" customWidth="1"/>
    <col min="1283" max="1283" width="9.7109375" style="5" customWidth="1"/>
    <col min="1284" max="1284" width="83.28125" style="5" customWidth="1"/>
    <col min="1285" max="1285" width="18.28125" style="5" customWidth="1"/>
    <col min="1286" max="1286" width="16.421875" style="5" customWidth="1"/>
    <col min="1287" max="1287" width="12.8515625" style="5" customWidth="1"/>
    <col min="1288" max="1288" width="18.00390625" style="5" customWidth="1"/>
    <col min="1289" max="1289" width="23.28125" style="5" customWidth="1"/>
    <col min="1290" max="1290" width="8.00390625" style="5" customWidth="1"/>
    <col min="1291" max="1291" width="7.28125" style="5" customWidth="1"/>
    <col min="1292" max="1292" width="9.28125" style="5" customWidth="1"/>
    <col min="1293" max="1293" width="10.7109375" style="5" customWidth="1"/>
    <col min="1294" max="1294" width="11.140625" style="5" customWidth="1"/>
    <col min="1295" max="1295" width="19.140625" style="5" customWidth="1"/>
    <col min="1296" max="1296" width="17.140625" style="5" customWidth="1"/>
    <col min="1297" max="1297" width="20.140625" style="5" customWidth="1"/>
    <col min="1298" max="1298" width="18.00390625" style="5" customWidth="1"/>
    <col min="1299" max="1299" width="15.00390625" style="5" customWidth="1"/>
    <col min="1300" max="1300" width="11.421875" style="5" customWidth="1"/>
    <col min="1301" max="1301" width="16.00390625" style="5" customWidth="1"/>
    <col min="1302" max="1538" width="11.421875" style="5" customWidth="1"/>
    <col min="1539" max="1539" width="9.7109375" style="5" customWidth="1"/>
    <col min="1540" max="1540" width="83.28125" style="5" customWidth="1"/>
    <col min="1541" max="1541" width="18.28125" style="5" customWidth="1"/>
    <col min="1542" max="1542" width="16.421875" style="5" customWidth="1"/>
    <col min="1543" max="1543" width="12.8515625" style="5" customWidth="1"/>
    <col min="1544" max="1544" width="18.00390625" style="5" customWidth="1"/>
    <col min="1545" max="1545" width="23.28125" style="5" customWidth="1"/>
    <col min="1546" max="1546" width="8.00390625" style="5" customWidth="1"/>
    <col min="1547" max="1547" width="7.28125" style="5" customWidth="1"/>
    <col min="1548" max="1548" width="9.28125" style="5" customWidth="1"/>
    <col min="1549" max="1549" width="10.7109375" style="5" customWidth="1"/>
    <col min="1550" max="1550" width="11.140625" style="5" customWidth="1"/>
    <col min="1551" max="1551" width="19.140625" style="5" customWidth="1"/>
    <col min="1552" max="1552" width="17.140625" style="5" customWidth="1"/>
    <col min="1553" max="1553" width="20.140625" style="5" customWidth="1"/>
    <col min="1554" max="1554" width="18.00390625" style="5" customWidth="1"/>
    <col min="1555" max="1555" width="15.00390625" style="5" customWidth="1"/>
    <col min="1556" max="1556" width="11.421875" style="5" customWidth="1"/>
    <col min="1557" max="1557" width="16.00390625" style="5" customWidth="1"/>
    <col min="1558" max="1794" width="11.421875" style="5" customWidth="1"/>
    <col min="1795" max="1795" width="9.7109375" style="5" customWidth="1"/>
    <col min="1796" max="1796" width="83.28125" style="5" customWidth="1"/>
    <col min="1797" max="1797" width="18.28125" style="5" customWidth="1"/>
    <col min="1798" max="1798" width="16.421875" style="5" customWidth="1"/>
    <col min="1799" max="1799" width="12.8515625" style="5" customWidth="1"/>
    <col min="1800" max="1800" width="18.00390625" style="5" customWidth="1"/>
    <col min="1801" max="1801" width="23.28125" style="5" customWidth="1"/>
    <col min="1802" max="1802" width="8.00390625" style="5" customWidth="1"/>
    <col min="1803" max="1803" width="7.28125" style="5" customWidth="1"/>
    <col min="1804" max="1804" width="9.28125" style="5" customWidth="1"/>
    <col min="1805" max="1805" width="10.7109375" style="5" customWidth="1"/>
    <col min="1806" max="1806" width="11.140625" style="5" customWidth="1"/>
    <col min="1807" max="1807" width="19.140625" style="5" customWidth="1"/>
    <col min="1808" max="1808" width="17.140625" style="5" customWidth="1"/>
    <col min="1809" max="1809" width="20.140625" style="5" customWidth="1"/>
    <col min="1810" max="1810" width="18.00390625" style="5" customWidth="1"/>
    <col min="1811" max="1811" width="15.00390625" style="5" customWidth="1"/>
    <col min="1812" max="1812" width="11.421875" style="5" customWidth="1"/>
    <col min="1813" max="1813" width="16.00390625" style="5" customWidth="1"/>
    <col min="1814" max="2050" width="11.421875" style="5" customWidth="1"/>
    <col min="2051" max="2051" width="9.7109375" style="5" customWidth="1"/>
    <col min="2052" max="2052" width="83.28125" style="5" customWidth="1"/>
    <col min="2053" max="2053" width="18.28125" style="5" customWidth="1"/>
    <col min="2054" max="2054" width="16.421875" style="5" customWidth="1"/>
    <col min="2055" max="2055" width="12.8515625" style="5" customWidth="1"/>
    <col min="2056" max="2056" width="18.00390625" style="5" customWidth="1"/>
    <col min="2057" max="2057" width="23.28125" style="5" customWidth="1"/>
    <col min="2058" max="2058" width="8.00390625" style="5" customWidth="1"/>
    <col min="2059" max="2059" width="7.28125" style="5" customWidth="1"/>
    <col min="2060" max="2060" width="9.28125" style="5" customWidth="1"/>
    <col min="2061" max="2061" width="10.7109375" style="5" customWidth="1"/>
    <col min="2062" max="2062" width="11.140625" style="5" customWidth="1"/>
    <col min="2063" max="2063" width="19.140625" style="5" customWidth="1"/>
    <col min="2064" max="2064" width="17.140625" style="5" customWidth="1"/>
    <col min="2065" max="2065" width="20.140625" style="5" customWidth="1"/>
    <col min="2066" max="2066" width="18.00390625" style="5" customWidth="1"/>
    <col min="2067" max="2067" width="15.00390625" style="5" customWidth="1"/>
    <col min="2068" max="2068" width="11.421875" style="5" customWidth="1"/>
    <col min="2069" max="2069" width="16.00390625" style="5" customWidth="1"/>
    <col min="2070" max="2306" width="11.421875" style="5" customWidth="1"/>
    <col min="2307" max="2307" width="9.7109375" style="5" customWidth="1"/>
    <col min="2308" max="2308" width="83.28125" style="5" customWidth="1"/>
    <col min="2309" max="2309" width="18.28125" style="5" customWidth="1"/>
    <col min="2310" max="2310" width="16.421875" style="5" customWidth="1"/>
    <col min="2311" max="2311" width="12.8515625" style="5" customWidth="1"/>
    <col min="2312" max="2312" width="18.00390625" style="5" customWidth="1"/>
    <col min="2313" max="2313" width="23.28125" style="5" customWidth="1"/>
    <col min="2314" max="2314" width="8.00390625" style="5" customWidth="1"/>
    <col min="2315" max="2315" width="7.28125" style="5" customWidth="1"/>
    <col min="2316" max="2316" width="9.28125" style="5" customWidth="1"/>
    <col min="2317" max="2317" width="10.7109375" style="5" customWidth="1"/>
    <col min="2318" max="2318" width="11.140625" style="5" customWidth="1"/>
    <col min="2319" max="2319" width="19.140625" style="5" customWidth="1"/>
    <col min="2320" max="2320" width="17.140625" style="5" customWidth="1"/>
    <col min="2321" max="2321" width="20.140625" style="5" customWidth="1"/>
    <col min="2322" max="2322" width="18.00390625" style="5" customWidth="1"/>
    <col min="2323" max="2323" width="15.00390625" style="5" customWidth="1"/>
    <col min="2324" max="2324" width="11.421875" style="5" customWidth="1"/>
    <col min="2325" max="2325" width="16.00390625" style="5" customWidth="1"/>
    <col min="2326" max="2562" width="11.421875" style="5" customWidth="1"/>
    <col min="2563" max="2563" width="9.7109375" style="5" customWidth="1"/>
    <col min="2564" max="2564" width="83.28125" style="5" customWidth="1"/>
    <col min="2565" max="2565" width="18.28125" style="5" customWidth="1"/>
    <col min="2566" max="2566" width="16.421875" style="5" customWidth="1"/>
    <col min="2567" max="2567" width="12.8515625" style="5" customWidth="1"/>
    <col min="2568" max="2568" width="18.00390625" style="5" customWidth="1"/>
    <col min="2569" max="2569" width="23.28125" style="5" customWidth="1"/>
    <col min="2570" max="2570" width="8.00390625" style="5" customWidth="1"/>
    <col min="2571" max="2571" width="7.28125" style="5" customWidth="1"/>
    <col min="2572" max="2572" width="9.28125" style="5" customWidth="1"/>
    <col min="2573" max="2573" width="10.7109375" style="5" customWidth="1"/>
    <col min="2574" max="2574" width="11.140625" style="5" customWidth="1"/>
    <col min="2575" max="2575" width="19.140625" style="5" customWidth="1"/>
    <col min="2576" max="2576" width="17.140625" style="5" customWidth="1"/>
    <col min="2577" max="2577" width="20.140625" style="5" customWidth="1"/>
    <col min="2578" max="2578" width="18.00390625" style="5" customWidth="1"/>
    <col min="2579" max="2579" width="15.00390625" style="5" customWidth="1"/>
    <col min="2580" max="2580" width="11.421875" style="5" customWidth="1"/>
    <col min="2581" max="2581" width="16.00390625" style="5" customWidth="1"/>
    <col min="2582" max="2818" width="11.421875" style="5" customWidth="1"/>
    <col min="2819" max="2819" width="9.7109375" style="5" customWidth="1"/>
    <col min="2820" max="2820" width="83.28125" style="5" customWidth="1"/>
    <col min="2821" max="2821" width="18.28125" style="5" customWidth="1"/>
    <col min="2822" max="2822" width="16.421875" style="5" customWidth="1"/>
    <col min="2823" max="2823" width="12.8515625" style="5" customWidth="1"/>
    <col min="2824" max="2824" width="18.00390625" style="5" customWidth="1"/>
    <col min="2825" max="2825" width="23.28125" style="5" customWidth="1"/>
    <col min="2826" max="2826" width="8.00390625" style="5" customWidth="1"/>
    <col min="2827" max="2827" width="7.28125" style="5" customWidth="1"/>
    <col min="2828" max="2828" width="9.28125" style="5" customWidth="1"/>
    <col min="2829" max="2829" width="10.7109375" style="5" customWidth="1"/>
    <col min="2830" max="2830" width="11.140625" style="5" customWidth="1"/>
    <col min="2831" max="2831" width="19.140625" style="5" customWidth="1"/>
    <col min="2832" max="2832" width="17.140625" style="5" customWidth="1"/>
    <col min="2833" max="2833" width="20.140625" style="5" customWidth="1"/>
    <col min="2834" max="2834" width="18.00390625" style="5" customWidth="1"/>
    <col min="2835" max="2835" width="15.00390625" style="5" customWidth="1"/>
    <col min="2836" max="2836" width="11.421875" style="5" customWidth="1"/>
    <col min="2837" max="2837" width="16.00390625" style="5" customWidth="1"/>
    <col min="2838" max="3074" width="11.421875" style="5" customWidth="1"/>
    <col min="3075" max="3075" width="9.7109375" style="5" customWidth="1"/>
    <col min="3076" max="3076" width="83.28125" style="5" customWidth="1"/>
    <col min="3077" max="3077" width="18.28125" style="5" customWidth="1"/>
    <col min="3078" max="3078" width="16.421875" style="5" customWidth="1"/>
    <col min="3079" max="3079" width="12.8515625" style="5" customWidth="1"/>
    <col min="3080" max="3080" width="18.00390625" style="5" customWidth="1"/>
    <col min="3081" max="3081" width="23.28125" style="5" customWidth="1"/>
    <col min="3082" max="3082" width="8.00390625" style="5" customWidth="1"/>
    <col min="3083" max="3083" width="7.28125" style="5" customWidth="1"/>
    <col min="3084" max="3084" width="9.28125" style="5" customWidth="1"/>
    <col min="3085" max="3085" width="10.7109375" style="5" customWidth="1"/>
    <col min="3086" max="3086" width="11.140625" style="5" customWidth="1"/>
    <col min="3087" max="3087" width="19.140625" style="5" customWidth="1"/>
    <col min="3088" max="3088" width="17.140625" style="5" customWidth="1"/>
    <col min="3089" max="3089" width="20.140625" style="5" customWidth="1"/>
    <col min="3090" max="3090" width="18.00390625" style="5" customWidth="1"/>
    <col min="3091" max="3091" width="15.00390625" style="5" customWidth="1"/>
    <col min="3092" max="3092" width="11.421875" style="5" customWidth="1"/>
    <col min="3093" max="3093" width="16.00390625" style="5" customWidth="1"/>
    <col min="3094" max="3330" width="11.421875" style="5" customWidth="1"/>
    <col min="3331" max="3331" width="9.7109375" style="5" customWidth="1"/>
    <col min="3332" max="3332" width="83.28125" style="5" customWidth="1"/>
    <col min="3333" max="3333" width="18.28125" style="5" customWidth="1"/>
    <col min="3334" max="3334" width="16.421875" style="5" customWidth="1"/>
    <col min="3335" max="3335" width="12.8515625" style="5" customWidth="1"/>
    <col min="3336" max="3336" width="18.00390625" style="5" customWidth="1"/>
    <col min="3337" max="3337" width="23.28125" style="5" customWidth="1"/>
    <col min="3338" max="3338" width="8.00390625" style="5" customWidth="1"/>
    <col min="3339" max="3339" width="7.28125" style="5" customWidth="1"/>
    <col min="3340" max="3340" width="9.28125" style="5" customWidth="1"/>
    <col min="3341" max="3341" width="10.7109375" style="5" customWidth="1"/>
    <col min="3342" max="3342" width="11.140625" style="5" customWidth="1"/>
    <col min="3343" max="3343" width="19.140625" style="5" customWidth="1"/>
    <col min="3344" max="3344" width="17.140625" style="5" customWidth="1"/>
    <col min="3345" max="3345" width="20.140625" style="5" customWidth="1"/>
    <col min="3346" max="3346" width="18.00390625" style="5" customWidth="1"/>
    <col min="3347" max="3347" width="15.00390625" style="5" customWidth="1"/>
    <col min="3348" max="3348" width="11.421875" style="5" customWidth="1"/>
    <col min="3349" max="3349" width="16.00390625" style="5" customWidth="1"/>
    <col min="3350" max="3586" width="11.421875" style="5" customWidth="1"/>
    <col min="3587" max="3587" width="9.7109375" style="5" customWidth="1"/>
    <col min="3588" max="3588" width="83.28125" style="5" customWidth="1"/>
    <col min="3589" max="3589" width="18.28125" style="5" customWidth="1"/>
    <col min="3590" max="3590" width="16.421875" style="5" customWidth="1"/>
    <col min="3591" max="3591" width="12.8515625" style="5" customWidth="1"/>
    <col min="3592" max="3592" width="18.00390625" style="5" customWidth="1"/>
    <col min="3593" max="3593" width="23.28125" style="5" customWidth="1"/>
    <col min="3594" max="3594" width="8.00390625" style="5" customWidth="1"/>
    <col min="3595" max="3595" width="7.28125" style="5" customWidth="1"/>
    <col min="3596" max="3596" width="9.28125" style="5" customWidth="1"/>
    <col min="3597" max="3597" width="10.7109375" style="5" customWidth="1"/>
    <col min="3598" max="3598" width="11.140625" style="5" customWidth="1"/>
    <col min="3599" max="3599" width="19.140625" style="5" customWidth="1"/>
    <col min="3600" max="3600" width="17.140625" style="5" customWidth="1"/>
    <col min="3601" max="3601" width="20.140625" style="5" customWidth="1"/>
    <col min="3602" max="3602" width="18.00390625" style="5" customWidth="1"/>
    <col min="3603" max="3603" width="15.00390625" style="5" customWidth="1"/>
    <col min="3604" max="3604" width="11.421875" style="5" customWidth="1"/>
    <col min="3605" max="3605" width="16.00390625" style="5" customWidth="1"/>
    <col min="3606" max="3842" width="11.421875" style="5" customWidth="1"/>
    <col min="3843" max="3843" width="9.7109375" style="5" customWidth="1"/>
    <col min="3844" max="3844" width="83.28125" style="5" customWidth="1"/>
    <col min="3845" max="3845" width="18.28125" style="5" customWidth="1"/>
    <col min="3846" max="3846" width="16.421875" style="5" customWidth="1"/>
    <col min="3847" max="3847" width="12.8515625" style="5" customWidth="1"/>
    <col min="3848" max="3848" width="18.00390625" style="5" customWidth="1"/>
    <col min="3849" max="3849" width="23.28125" style="5" customWidth="1"/>
    <col min="3850" max="3850" width="8.00390625" style="5" customWidth="1"/>
    <col min="3851" max="3851" width="7.28125" style="5" customWidth="1"/>
    <col min="3852" max="3852" width="9.28125" style="5" customWidth="1"/>
    <col min="3853" max="3853" width="10.7109375" style="5" customWidth="1"/>
    <col min="3854" max="3854" width="11.140625" style="5" customWidth="1"/>
    <col min="3855" max="3855" width="19.140625" style="5" customWidth="1"/>
    <col min="3856" max="3856" width="17.140625" style="5" customWidth="1"/>
    <col min="3857" max="3857" width="20.140625" style="5" customWidth="1"/>
    <col min="3858" max="3858" width="18.00390625" style="5" customWidth="1"/>
    <col min="3859" max="3859" width="15.00390625" style="5" customWidth="1"/>
    <col min="3860" max="3860" width="11.421875" style="5" customWidth="1"/>
    <col min="3861" max="3861" width="16.00390625" style="5" customWidth="1"/>
    <col min="3862" max="4098" width="11.421875" style="5" customWidth="1"/>
    <col min="4099" max="4099" width="9.7109375" style="5" customWidth="1"/>
    <col min="4100" max="4100" width="83.28125" style="5" customWidth="1"/>
    <col min="4101" max="4101" width="18.28125" style="5" customWidth="1"/>
    <col min="4102" max="4102" width="16.421875" style="5" customWidth="1"/>
    <col min="4103" max="4103" width="12.8515625" style="5" customWidth="1"/>
    <col min="4104" max="4104" width="18.00390625" style="5" customWidth="1"/>
    <col min="4105" max="4105" width="23.28125" style="5" customWidth="1"/>
    <col min="4106" max="4106" width="8.00390625" style="5" customWidth="1"/>
    <col min="4107" max="4107" width="7.28125" style="5" customWidth="1"/>
    <col min="4108" max="4108" width="9.28125" style="5" customWidth="1"/>
    <col min="4109" max="4109" width="10.7109375" style="5" customWidth="1"/>
    <col min="4110" max="4110" width="11.140625" style="5" customWidth="1"/>
    <col min="4111" max="4111" width="19.140625" style="5" customWidth="1"/>
    <col min="4112" max="4112" width="17.140625" style="5" customWidth="1"/>
    <col min="4113" max="4113" width="20.140625" style="5" customWidth="1"/>
    <col min="4114" max="4114" width="18.00390625" style="5" customWidth="1"/>
    <col min="4115" max="4115" width="15.00390625" style="5" customWidth="1"/>
    <col min="4116" max="4116" width="11.421875" style="5" customWidth="1"/>
    <col min="4117" max="4117" width="16.00390625" style="5" customWidth="1"/>
    <col min="4118" max="4354" width="11.421875" style="5" customWidth="1"/>
    <col min="4355" max="4355" width="9.7109375" style="5" customWidth="1"/>
    <col min="4356" max="4356" width="83.28125" style="5" customWidth="1"/>
    <col min="4357" max="4357" width="18.28125" style="5" customWidth="1"/>
    <col min="4358" max="4358" width="16.421875" style="5" customWidth="1"/>
    <col min="4359" max="4359" width="12.8515625" style="5" customWidth="1"/>
    <col min="4360" max="4360" width="18.00390625" style="5" customWidth="1"/>
    <col min="4361" max="4361" width="23.28125" style="5" customWidth="1"/>
    <col min="4362" max="4362" width="8.00390625" style="5" customWidth="1"/>
    <col min="4363" max="4363" width="7.28125" style="5" customWidth="1"/>
    <col min="4364" max="4364" width="9.28125" style="5" customWidth="1"/>
    <col min="4365" max="4365" width="10.7109375" style="5" customWidth="1"/>
    <col min="4366" max="4366" width="11.140625" style="5" customWidth="1"/>
    <col min="4367" max="4367" width="19.140625" style="5" customWidth="1"/>
    <col min="4368" max="4368" width="17.140625" style="5" customWidth="1"/>
    <col min="4369" max="4369" width="20.140625" style="5" customWidth="1"/>
    <col min="4370" max="4370" width="18.00390625" style="5" customWidth="1"/>
    <col min="4371" max="4371" width="15.00390625" style="5" customWidth="1"/>
    <col min="4372" max="4372" width="11.421875" style="5" customWidth="1"/>
    <col min="4373" max="4373" width="16.00390625" style="5" customWidth="1"/>
    <col min="4374" max="4610" width="11.421875" style="5" customWidth="1"/>
    <col min="4611" max="4611" width="9.7109375" style="5" customWidth="1"/>
    <col min="4612" max="4612" width="83.28125" style="5" customWidth="1"/>
    <col min="4613" max="4613" width="18.28125" style="5" customWidth="1"/>
    <col min="4614" max="4614" width="16.421875" style="5" customWidth="1"/>
    <col min="4615" max="4615" width="12.8515625" style="5" customWidth="1"/>
    <col min="4616" max="4616" width="18.00390625" style="5" customWidth="1"/>
    <col min="4617" max="4617" width="23.28125" style="5" customWidth="1"/>
    <col min="4618" max="4618" width="8.00390625" style="5" customWidth="1"/>
    <col min="4619" max="4619" width="7.28125" style="5" customWidth="1"/>
    <col min="4620" max="4620" width="9.28125" style="5" customWidth="1"/>
    <col min="4621" max="4621" width="10.7109375" style="5" customWidth="1"/>
    <col min="4622" max="4622" width="11.140625" style="5" customWidth="1"/>
    <col min="4623" max="4623" width="19.140625" style="5" customWidth="1"/>
    <col min="4624" max="4624" width="17.140625" style="5" customWidth="1"/>
    <col min="4625" max="4625" width="20.140625" style="5" customWidth="1"/>
    <col min="4626" max="4626" width="18.00390625" style="5" customWidth="1"/>
    <col min="4627" max="4627" width="15.00390625" style="5" customWidth="1"/>
    <col min="4628" max="4628" width="11.421875" style="5" customWidth="1"/>
    <col min="4629" max="4629" width="16.00390625" style="5" customWidth="1"/>
    <col min="4630" max="4866" width="11.421875" style="5" customWidth="1"/>
    <col min="4867" max="4867" width="9.7109375" style="5" customWidth="1"/>
    <col min="4868" max="4868" width="83.28125" style="5" customWidth="1"/>
    <col min="4869" max="4869" width="18.28125" style="5" customWidth="1"/>
    <col min="4870" max="4870" width="16.421875" style="5" customWidth="1"/>
    <col min="4871" max="4871" width="12.8515625" style="5" customWidth="1"/>
    <col min="4872" max="4872" width="18.00390625" style="5" customWidth="1"/>
    <col min="4873" max="4873" width="23.28125" style="5" customWidth="1"/>
    <col min="4874" max="4874" width="8.00390625" style="5" customWidth="1"/>
    <col min="4875" max="4875" width="7.28125" style="5" customWidth="1"/>
    <col min="4876" max="4876" width="9.28125" style="5" customWidth="1"/>
    <col min="4877" max="4877" width="10.7109375" style="5" customWidth="1"/>
    <col min="4878" max="4878" width="11.140625" style="5" customWidth="1"/>
    <col min="4879" max="4879" width="19.140625" style="5" customWidth="1"/>
    <col min="4880" max="4880" width="17.140625" style="5" customWidth="1"/>
    <col min="4881" max="4881" width="20.140625" style="5" customWidth="1"/>
    <col min="4882" max="4882" width="18.00390625" style="5" customWidth="1"/>
    <col min="4883" max="4883" width="15.00390625" style="5" customWidth="1"/>
    <col min="4884" max="4884" width="11.421875" style="5" customWidth="1"/>
    <col min="4885" max="4885" width="16.00390625" style="5" customWidth="1"/>
    <col min="4886" max="5122" width="11.421875" style="5" customWidth="1"/>
    <col min="5123" max="5123" width="9.7109375" style="5" customWidth="1"/>
    <col min="5124" max="5124" width="83.28125" style="5" customWidth="1"/>
    <col min="5125" max="5125" width="18.28125" style="5" customWidth="1"/>
    <col min="5126" max="5126" width="16.421875" style="5" customWidth="1"/>
    <col min="5127" max="5127" width="12.8515625" style="5" customWidth="1"/>
    <col min="5128" max="5128" width="18.00390625" style="5" customWidth="1"/>
    <col min="5129" max="5129" width="23.28125" style="5" customWidth="1"/>
    <col min="5130" max="5130" width="8.00390625" style="5" customWidth="1"/>
    <col min="5131" max="5131" width="7.28125" style="5" customWidth="1"/>
    <col min="5132" max="5132" width="9.28125" style="5" customWidth="1"/>
    <col min="5133" max="5133" width="10.7109375" style="5" customWidth="1"/>
    <col min="5134" max="5134" width="11.140625" style="5" customWidth="1"/>
    <col min="5135" max="5135" width="19.140625" style="5" customWidth="1"/>
    <col min="5136" max="5136" width="17.140625" style="5" customWidth="1"/>
    <col min="5137" max="5137" width="20.140625" style="5" customWidth="1"/>
    <col min="5138" max="5138" width="18.00390625" style="5" customWidth="1"/>
    <col min="5139" max="5139" width="15.00390625" style="5" customWidth="1"/>
    <col min="5140" max="5140" width="11.421875" style="5" customWidth="1"/>
    <col min="5141" max="5141" width="16.00390625" style="5" customWidth="1"/>
    <col min="5142" max="5378" width="11.421875" style="5" customWidth="1"/>
    <col min="5379" max="5379" width="9.7109375" style="5" customWidth="1"/>
    <col min="5380" max="5380" width="83.28125" style="5" customWidth="1"/>
    <col min="5381" max="5381" width="18.28125" style="5" customWidth="1"/>
    <col min="5382" max="5382" width="16.421875" style="5" customWidth="1"/>
    <col min="5383" max="5383" width="12.8515625" style="5" customWidth="1"/>
    <col min="5384" max="5384" width="18.00390625" style="5" customWidth="1"/>
    <col min="5385" max="5385" width="23.28125" style="5" customWidth="1"/>
    <col min="5386" max="5386" width="8.00390625" style="5" customWidth="1"/>
    <col min="5387" max="5387" width="7.28125" style="5" customWidth="1"/>
    <col min="5388" max="5388" width="9.28125" style="5" customWidth="1"/>
    <col min="5389" max="5389" width="10.7109375" style="5" customWidth="1"/>
    <col min="5390" max="5390" width="11.140625" style="5" customWidth="1"/>
    <col min="5391" max="5391" width="19.140625" style="5" customWidth="1"/>
    <col min="5392" max="5392" width="17.140625" style="5" customWidth="1"/>
    <col min="5393" max="5393" width="20.140625" style="5" customWidth="1"/>
    <col min="5394" max="5394" width="18.00390625" style="5" customWidth="1"/>
    <col min="5395" max="5395" width="15.00390625" style="5" customWidth="1"/>
    <col min="5396" max="5396" width="11.421875" style="5" customWidth="1"/>
    <col min="5397" max="5397" width="16.00390625" style="5" customWidth="1"/>
    <col min="5398" max="5634" width="11.421875" style="5" customWidth="1"/>
    <col min="5635" max="5635" width="9.7109375" style="5" customWidth="1"/>
    <col min="5636" max="5636" width="83.28125" style="5" customWidth="1"/>
    <col min="5637" max="5637" width="18.28125" style="5" customWidth="1"/>
    <col min="5638" max="5638" width="16.421875" style="5" customWidth="1"/>
    <col min="5639" max="5639" width="12.8515625" style="5" customWidth="1"/>
    <col min="5640" max="5640" width="18.00390625" style="5" customWidth="1"/>
    <col min="5641" max="5641" width="23.28125" style="5" customWidth="1"/>
    <col min="5642" max="5642" width="8.00390625" style="5" customWidth="1"/>
    <col min="5643" max="5643" width="7.28125" style="5" customWidth="1"/>
    <col min="5644" max="5644" width="9.28125" style="5" customWidth="1"/>
    <col min="5645" max="5645" width="10.7109375" style="5" customWidth="1"/>
    <col min="5646" max="5646" width="11.140625" style="5" customWidth="1"/>
    <col min="5647" max="5647" width="19.140625" style="5" customWidth="1"/>
    <col min="5648" max="5648" width="17.140625" style="5" customWidth="1"/>
    <col min="5649" max="5649" width="20.140625" style="5" customWidth="1"/>
    <col min="5650" max="5650" width="18.00390625" style="5" customWidth="1"/>
    <col min="5651" max="5651" width="15.00390625" style="5" customWidth="1"/>
    <col min="5652" max="5652" width="11.421875" style="5" customWidth="1"/>
    <col min="5653" max="5653" width="16.00390625" style="5" customWidth="1"/>
    <col min="5654" max="5890" width="11.421875" style="5" customWidth="1"/>
    <col min="5891" max="5891" width="9.7109375" style="5" customWidth="1"/>
    <col min="5892" max="5892" width="83.28125" style="5" customWidth="1"/>
    <col min="5893" max="5893" width="18.28125" style="5" customWidth="1"/>
    <col min="5894" max="5894" width="16.421875" style="5" customWidth="1"/>
    <col min="5895" max="5895" width="12.8515625" style="5" customWidth="1"/>
    <col min="5896" max="5896" width="18.00390625" style="5" customWidth="1"/>
    <col min="5897" max="5897" width="23.28125" style="5" customWidth="1"/>
    <col min="5898" max="5898" width="8.00390625" style="5" customWidth="1"/>
    <col min="5899" max="5899" width="7.28125" style="5" customWidth="1"/>
    <col min="5900" max="5900" width="9.28125" style="5" customWidth="1"/>
    <col min="5901" max="5901" width="10.7109375" style="5" customWidth="1"/>
    <col min="5902" max="5902" width="11.140625" style="5" customWidth="1"/>
    <col min="5903" max="5903" width="19.140625" style="5" customWidth="1"/>
    <col min="5904" max="5904" width="17.140625" style="5" customWidth="1"/>
    <col min="5905" max="5905" width="20.140625" style="5" customWidth="1"/>
    <col min="5906" max="5906" width="18.00390625" style="5" customWidth="1"/>
    <col min="5907" max="5907" width="15.00390625" style="5" customWidth="1"/>
    <col min="5908" max="5908" width="11.421875" style="5" customWidth="1"/>
    <col min="5909" max="5909" width="16.00390625" style="5" customWidth="1"/>
    <col min="5910" max="6146" width="11.421875" style="5" customWidth="1"/>
    <col min="6147" max="6147" width="9.7109375" style="5" customWidth="1"/>
    <col min="6148" max="6148" width="83.28125" style="5" customWidth="1"/>
    <col min="6149" max="6149" width="18.28125" style="5" customWidth="1"/>
    <col min="6150" max="6150" width="16.421875" style="5" customWidth="1"/>
    <col min="6151" max="6151" width="12.8515625" style="5" customWidth="1"/>
    <col min="6152" max="6152" width="18.00390625" style="5" customWidth="1"/>
    <col min="6153" max="6153" width="23.28125" style="5" customWidth="1"/>
    <col min="6154" max="6154" width="8.00390625" style="5" customWidth="1"/>
    <col min="6155" max="6155" width="7.28125" style="5" customWidth="1"/>
    <col min="6156" max="6156" width="9.28125" style="5" customWidth="1"/>
    <col min="6157" max="6157" width="10.7109375" style="5" customWidth="1"/>
    <col min="6158" max="6158" width="11.140625" style="5" customWidth="1"/>
    <col min="6159" max="6159" width="19.140625" style="5" customWidth="1"/>
    <col min="6160" max="6160" width="17.140625" style="5" customWidth="1"/>
    <col min="6161" max="6161" width="20.140625" style="5" customWidth="1"/>
    <col min="6162" max="6162" width="18.00390625" style="5" customWidth="1"/>
    <col min="6163" max="6163" width="15.00390625" style="5" customWidth="1"/>
    <col min="6164" max="6164" width="11.421875" style="5" customWidth="1"/>
    <col min="6165" max="6165" width="16.00390625" style="5" customWidth="1"/>
    <col min="6166" max="6402" width="11.421875" style="5" customWidth="1"/>
    <col min="6403" max="6403" width="9.7109375" style="5" customWidth="1"/>
    <col min="6404" max="6404" width="83.28125" style="5" customWidth="1"/>
    <col min="6405" max="6405" width="18.28125" style="5" customWidth="1"/>
    <col min="6406" max="6406" width="16.421875" style="5" customWidth="1"/>
    <col min="6407" max="6407" width="12.8515625" style="5" customWidth="1"/>
    <col min="6408" max="6408" width="18.00390625" style="5" customWidth="1"/>
    <col min="6409" max="6409" width="23.28125" style="5" customWidth="1"/>
    <col min="6410" max="6410" width="8.00390625" style="5" customWidth="1"/>
    <col min="6411" max="6411" width="7.28125" style="5" customWidth="1"/>
    <col min="6412" max="6412" width="9.28125" style="5" customWidth="1"/>
    <col min="6413" max="6413" width="10.7109375" style="5" customWidth="1"/>
    <col min="6414" max="6414" width="11.140625" style="5" customWidth="1"/>
    <col min="6415" max="6415" width="19.140625" style="5" customWidth="1"/>
    <col min="6416" max="6416" width="17.140625" style="5" customWidth="1"/>
    <col min="6417" max="6417" width="20.140625" style="5" customWidth="1"/>
    <col min="6418" max="6418" width="18.00390625" style="5" customWidth="1"/>
    <col min="6419" max="6419" width="15.00390625" style="5" customWidth="1"/>
    <col min="6420" max="6420" width="11.421875" style="5" customWidth="1"/>
    <col min="6421" max="6421" width="16.00390625" style="5" customWidth="1"/>
    <col min="6422" max="6658" width="11.421875" style="5" customWidth="1"/>
    <col min="6659" max="6659" width="9.7109375" style="5" customWidth="1"/>
    <col min="6660" max="6660" width="83.28125" style="5" customWidth="1"/>
    <col min="6661" max="6661" width="18.28125" style="5" customWidth="1"/>
    <col min="6662" max="6662" width="16.421875" style="5" customWidth="1"/>
    <col min="6663" max="6663" width="12.8515625" style="5" customWidth="1"/>
    <col min="6664" max="6664" width="18.00390625" style="5" customWidth="1"/>
    <col min="6665" max="6665" width="23.28125" style="5" customWidth="1"/>
    <col min="6666" max="6666" width="8.00390625" style="5" customWidth="1"/>
    <col min="6667" max="6667" width="7.28125" style="5" customWidth="1"/>
    <col min="6668" max="6668" width="9.28125" style="5" customWidth="1"/>
    <col min="6669" max="6669" width="10.7109375" style="5" customWidth="1"/>
    <col min="6670" max="6670" width="11.140625" style="5" customWidth="1"/>
    <col min="6671" max="6671" width="19.140625" style="5" customWidth="1"/>
    <col min="6672" max="6672" width="17.140625" style="5" customWidth="1"/>
    <col min="6673" max="6673" width="20.140625" style="5" customWidth="1"/>
    <col min="6674" max="6674" width="18.00390625" style="5" customWidth="1"/>
    <col min="6675" max="6675" width="15.00390625" style="5" customWidth="1"/>
    <col min="6676" max="6676" width="11.421875" style="5" customWidth="1"/>
    <col min="6677" max="6677" width="16.00390625" style="5" customWidth="1"/>
    <col min="6678" max="6914" width="11.421875" style="5" customWidth="1"/>
    <col min="6915" max="6915" width="9.7109375" style="5" customWidth="1"/>
    <col min="6916" max="6916" width="83.28125" style="5" customWidth="1"/>
    <col min="6917" max="6917" width="18.28125" style="5" customWidth="1"/>
    <col min="6918" max="6918" width="16.421875" style="5" customWidth="1"/>
    <col min="6919" max="6919" width="12.8515625" style="5" customWidth="1"/>
    <col min="6920" max="6920" width="18.00390625" style="5" customWidth="1"/>
    <col min="6921" max="6921" width="23.28125" style="5" customWidth="1"/>
    <col min="6922" max="6922" width="8.00390625" style="5" customWidth="1"/>
    <col min="6923" max="6923" width="7.28125" style="5" customWidth="1"/>
    <col min="6924" max="6924" width="9.28125" style="5" customWidth="1"/>
    <col min="6925" max="6925" width="10.7109375" style="5" customWidth="1"/>
    <col min="6926" max="6926" width="11.140625" style="5" customWidth="1"/>
    <col min="6927" max="6927" width="19.140625" style="5" customWidth="1"/>
    <col min="6928" max="6928" width="17.140625" style="5" customWidth="1"/>
    <col min="6929" max="6929" width="20.140625" style="5" customWidth="1"/>
    <col min="6930" max="6930" width="18.00390625" style="5" customWidth="1"/>
    <col min="6931" max="6931" width="15.00390625" style="5" customWidth="1"/>
    <col min="6932" max="6932" width="11.421875" style="5" customWidth="1"/>
    <col min="6933" max="6933" width="16.00390625" style="5" customWidth="1"/>
    <col min="6934" max="7170" width="11.421875" style="5" customWidth="1"/>
    <col min="7171" max="7171" width="9.7109375" style="5" customWidth="1"/>
    <col min="7172" max="7172" width="83.28125" style="5" customWidth="1"/>
    <col min="7173" max="7173" width="18.28125" style="5" customWidth="1"/>
    <col min="7174" max="7174" width="16.421875" style="5" customWidth="1"/>
    <col min="7175" max="7175" width="12.8515625" style="5" customWidth="1"/>
    <col min="7176" max="7176" width="18.00390625" style="5" customWidth="1"/>
    <col min="7177" max="7177" width="23.28125" style="5" customWidth="1"/>
    <col min="7178" max="7178" width="8.00390625" style="5" customWidth="1"/>
    <col min="7179" max="7179" width="7.28125" style="5" customWidth="1"/>
    <col min="7180" max="7180" width="9.28125" style="5" customWidth="1"/>
    <col min="7181" max="7181" width="10.7109375" style="5" customWidth="1"/>
    <col min="7182" max="7182" width="11.140625" style="5" customWidth="1"/>
    <col min="7183" max="7183" width="19.140625" style="5" customWidth="1"/>
    <col min="7184" max="7184" width="17.140625" style="5" customWidth="1"/>
    <col min="7185" max="7185" width="20.140625" style="5" customWidth="1"/>
    <col min="7186" max="7186" width="18.00390625" style="5" customWidth="1"/>
    <col min="7187" max="7187" width="15.00390625" style="5" customWidth="1"/>
    <col min="7188" max="7188" width="11.421875" style="5" customWidth="1"/>
    <col min="7189" max="7189" width="16.00390625" style="5" customWidth="1"/>
    <col min="7190" max="7426" width="11.421875" style="5" customWidth="1"/>
    <col min="7427" max="7427" width="9.7109375" style="5" customWidth="1"/>
    <col min="7428" max="7428" width="83.28125" style="5" customWidth="1"/>
    <col min="7429" max="7429" width="18.28125" style="5" customWidth="1"/>
    <col min="7430" max="7430" width="16.421875" style="5" customWidth="1"/>
    <col min="7431" max="7431" width="12.8515625" style="5" customWidth="1"/>
    <col min="7432" max="7432" width="18.00390625" style="5" customWidth="1"/>
    <col min="7433" max="7433" width="23.28125" style="5" customWidth="1"/>
    <col min="7434" max="7434" width="8.00390625" style="5" customWidth="1"/>
    <col min="7435" max="7435" width="7.28125" style="5" customWidth="1"/>
    <col min="7436" max="7436" width="9.28125" style="5" customWidth="1"/>
    <col min="7437" max="7437" width="10.7109375" style="5" customWidth="1"/>
    <col min="7438" max="7438" width="11.140625" style="5" customWidth="1"/>
    <col min="7439" max="7439" width="19.140625" style="5" customWidth="1"/>
    <col min="7440" max="7440" width="17.140625" style="5" customWidth="1"/>
    <col min="7441" max="7441" width="20.140625" style="5" customWidth="1"/>
    <col min="7442" max="7442" width="18.00390625" style="5" customWidth="1"/>
    <col min="7443" max="7443" width="15.00390625" style="5" customWidth="1"/>
    <col min="7444" max="7444" width="11.421875" style="5" customWidth="1"/>
    <col min="7445" max="7445" width="16.00390625" style="5" customWidth="1"/>
    <col min="7446" max="7682" width="11.421875" style="5" customWidth="1"/>
    <col min="7683" max="7683" width="9.7109375" style="5" customWidth="1"/>
    <col min="7684" max="7684" width="83.28125" style="5" customWidth="1"/>
    <col min="7685" max="7685" width="18.28125" style="5" customWidth="1"/>
    <col min="7686" max="7686" width="16.421875" style="5" customWidth="1"/>
    <col min="7687" max="7687" width="12.8515625" style="5" customWidth="1"/>
    <col min="7688" max="7688" width="18.00390625" style="5" customWidth="1"/>
    <col min="7689" max="7689" width="23.28125" style="5" customWidth="1"/>
    <col min="7690" max="7690" width="8.00390625" style="5" customWidth="1"/>
    <col min="7691" max="7691" width="7.28125" style="5" customWidth="1"/>
    <col min="7692" max="7692" width="9.28125" style="5" customWidth="1"/>
    <col min="7693" max="7693" width="10.7109375" style="5" customWidth="1"/>
    <col min="7694" max="7694" width="11.140625" style="5" customWidth="1"/>
    <col min="7695" max="7695" width="19.140625" style="5" customWidth="1"/>
    <col min="7696" max="7696" width="17.140625" style="5" customWidth="1"/>
    <col min="7697" max="7697" width="20.140625" style="5" customWidth="1"/>
    <col min="7698" max="7698" width="18.00390625" style="5" customWidth="1"/>
    <col min="7699" max="7699" width="15.00390625" style="5" customWidth="1"/>
    <col min="7700" max="7700" width="11.421875" style="5" customWidth="1"/>
    <col min="7701" max="7701" width="16.00390625" style="5" customWidth="1"/>
    <col min="7702" max="7938" width="11.421875" style="5" customWidth="1"/>
    <col min="7939" max="7939" width="9.7109375" style="5" customWidth="1"/>
    <col min="7940" max="7940" width="83.28125" style="5" customWidth="1"/>
    <col min="7941" max="7941" width="18.28125" style="5" customWidth="1"/>
    <col min="7942" max="7942" width="16.421875" style="5" customWidth="1"/>
    <col min="7943" max="7943" width="12.8515625" style="5" customWidth="1"/>
    <col min="7944" max="7944" width="18.00390625" style="5" customWidth="1"/>
    <col min="7945" max="7945" width="23.28125" style="5" customWidth="1"/>
    <col min="7946" max="7946" width="8.00390625" style="5" customWidth="1"/>
    <col min="7947" max="7947" width="7.28125" style="5" customWidth="1"/>
    <col min="7948" max="7948" width="9.28125" style="5" customWidth="1"/>
    <col min="7949" max="7949" width="10.7109375" style="5" customWidth="1"/>
    <col min="7950" max="7950" width="11.140625" style="5" customWidth="1"/>
    <col min="7951" max="7951" width="19.140625" style="5" customWidth="1"/>
    <col min="7952" max="7952" width="17.140625" style="5" customWidth="1"/>
    <col min="7953" max="7953" width="20.140625" style="5" customWidth="1"/>
    <col min="7954" max="7954" width="18.00390625" style="5" customWidth="1"/>
    <col min="7955" max="7955" width="15.00390625" style="5" customWidth="1"/>
    <col min="7956" max="7956" width="11.421875" style="5" customWidth="1"/>
    <col min="7957" max="7957" width="16.00390625" style="5" customWidth="1"/>
    <col min="7958" max="8194" width="11.421875" style="5" customWidth="1"/>
    <col min="8195" max="8195" width="9.7109375" style="5" customWidth="1"/>
    <col min="8196" max="8196" width="83.28125" style="5" customWidth="1"/>
    <col min="8197" max="8197" width="18.28125" style="5" customWidth="1"/>
    <col min="8198" max="8198" width="16.421875" style="5" customWidth="1"/>
    <col min="8199" max="8199" width="12.8515625" style="5" customWidth="1"/>
    <col min="8200" max="8200" width="18.00390625" style="5" customWidth="1"/>
    <col min="8201" max="8201" width="23.28125" style="5" customWidth="1"/>
    <col min="8202" max="8202" width="8.00390625" style="5" customWidth="1"/>
    <col min="8203" max="8203" width="7.28125" style="5" customWidth="1"/>
    <col min="8204" max="8204" width="9.28125" style="5" customWidth="1"/>
    <col min="8205" max="8205" width="10.7109375" style="5" customWidth="1"/>
    <col min="8206" max="8206" width="11.140625" style="5" customWidth="1"/>
    <col min="8207" max="8207" width="19.140625" style="5" customWidth="1"/>
    <col min="8208" max="8208" width="17.140625" style="5" customWidth="1"/>
    <col min="8209" max="8209" width="20.140625" style="5" customWidth="1"/>
    <col min="8210" max="8210" width="18.00390625" style="5" customWidth="1"/>
    <col min="8211" max="8211" width="15.00390625" style="5" customWidth="1"/>
    <col min="8212" max="8212" width="11.421875" style="5" customWidth="1"/>
    <col min="8213" max="8213" width="16.00390625" style="5" customWidth="1"/>
    <col min="8214" max="8450" width="11.421875" style="5" customWidth="1"/>
    <col min="8451" max="8451" width="9.7109375" style="5" customWidth="1"/>
    <col min="8452" max="8452" width="83.28125" style="5" customWidth="1"/>
    <col min="8453" max="8453" width="18.28125" style="5" customWidth="1"/>
    <col min="8454" max="8454" width="16.421875" style="5" customWidth="1"/>
    <col min="8455" max="8455" width="12.8515625" style="5" customWidth="1"/>
    <col min="8456" max="8456" width="18.00390625" style="5" customWidth="1"/>
    <col min="8457" max="8457" width="23.28125" style="5" customWidth="1"/>
    <col min="8458" max="8458" width="8.00390625" style="5" customWidth="1"/>
    <col min="8459" max="8459" width="7.28125" style="5" customWidth="1"/>
    <col min="8460" max="8460" width="9.28125" style="5" customWidth="1"/>
    <col min="8461" max="8461" width="10.7109375" style="5" customWidth="1"/>
    <col min="8462" max="8462" width="11.140625" style="5" customWidth="1"/>
    <col min="8463" max="8463" width="19.140625" style="5" customWidth="1"/>
    <col min="8464" max="8464" width="17.140625" style="5" customWidth="1"/>
    <col min="8465" max="8465" width="20.140625" style="5" customWidth="1"/>
    <col min="8466" max="8466" width="18.00390625" style="5" customWidth="1"/>
    <col min="8467" max="8467" width="15.00390625" style="5" customWidth="1"/>
    <col min="8468" max="8468" width="11.421875" style="5" customWidth="1"/>
    <col min="8469" max="8469" width="16.00390625" style="5" customWidth="1"/>
    <col min="8470" max="8706" width="11.421875" style="5" customWidth="1"/>
    <col min="8707" max="8707" width="9.7109375" style="5" customWidth="1"/>
    <col min="8708" max="8708" width="83.28125" style="5" customWidth="1"/>
    <col min="8709" max="8709" width="18.28125" style="5" customWidth="1"/>
    <col min="8710" max="8710" width="16.421875" style="5" customWidth="1"/>
    <col min="8711" max="8711" width="12.8515625" style="5" customWidth="1"/>
    <col min="8712" max="8712" width="18.00390625" style="5" customWidth="1"/>
    <col min="8713" max="8713" width="23.28125" style="5" customWidth="1"/>
    <col min="8714" max="8714" width="8.00390625" style="5" customWidth="1"/>
    <col min="8715" max="8715" width="7.28125" style="5" customWidth="1"/>
    <col min="8716" max="8716" width="9.28125" style="5" customWidth="1"/>
    <col min="8717" max="8717" width="10.7109375" style="5" customWidth="1"/>
    <col min="8718" max="8718" width="11.140625" style="5" customWidth="1"/>
    <col min="8719" max="8719" width="19.140625" style="5" customWidth="1"/>
    <col min="8720" max="8720" width="17.140625" style="5" customWidth="1"/>
    <col min="8721" max="8721" width="20.140625" style="5" customWidth="1"/>
    <col min="8722" max="8722" width="18.00390625" style="5" customWidth="1"/>
    <col min="8723" max="8723" width="15.00390625" style="5" customWidth="1"/>
    <col min="8724" max="8724" width="11.421875" style="5" customWidth="1"/>
    <col min="8725" max="8725" width="16.00390625" style="5" customWidth="1"/>
    <col min="8726" max="8962" width="11.421875" style="5" customWidth="1"/>
    <col min="8963" max="8963" width="9.7109375" style="5" customWidth="1"/>
    <col min="8964" max="8964" width="83.28125" style="5" customWidth="1"/>
    <col min="8965" max="8965" width="18.28125" style="5" customWidth="1"/>
    <col min="8966" max="8966" width="16.421875" style="5" customWidth="1"/>
    <col min="8967" max="8967" width="12.8515625" style="5" customWidth="1"/>
    <col min="8968" max="8968" width="18.00390625" style="5" customWidth="1"/>
    <col min="8969" max="8969" width="23.28125" style="5" customWidth="1"/>
    <col min="8970" max="8970" width="8.00390625" style="5" customWidth="1"/>
    <col min="8971" max="8971" width="7.28125" style="5" customWidth="1"/>
    <col min="8972" max="8972" width="9.28125" style="5" customWidth="1"/>
    <col min="8973" max="8973" width="10.7109375" style="5" customWidth="1"/>
    <col min="8974" max="8974" width="11.140625" style="5" customWidth="1"/>
    <col min="8975" max="8975" width="19.140625" style="5" customWidth="1"/>
    <col min="8976" max="8976" width="17.140625" style="5" customWidth="1"/>
    <col min="8977" max="8977" width="20.140625" style="5" customWidth="1"/>
    <col min="8978" max="8978" width="18.00390625" style="5" customWidth="1"/>
    <col min="8979" max="8979" width="15.00390625" style="5" customWidth="1"/>
    <col min="8980" max="8980" width="11.421875" style="5" customWidth="1"/>
    <col min="8981" max="8981" width="16.00390625" style="5" customWidth="1"/>
    <col min="8982" max="9218" width="11.421875" style="5" customWidth="1"/>
    <col min="9219" max="9219" width="9.7109375" style="5" customWidth="1"/>
    <col min="9220" max="9220" width="83.28125" style="5" customWidth="1"/>
    <col min="9221" max="9221" width="18.28125" style="5" customWidth="1"/>
    <col min="9222" max="9222" width="16.421875" style="5" customWidth="1"/>
    <col min="9223" max="9223" width="12.8515625" style="5" customWidth="1"/>
    <col min="9224" max="9224" width="18.00390625" style="5" customWidth="1"/>
    <col min="9225" max="9225" width="23.28125" style="5" customWidth="1"/>
    <col min="9226" max="9226" width="8.00390625" style="5" customWidth="1"/>
    <col min="9227" max="9227" width="7.28125" style="5" customWidth="1"/>
    <col min="9228" max="9228" width="9.28125" style="5" customWidth="1"/>
    <col min="9229" max="9229" width="10.7109375" style="5" customWidth="1"/>
    <col min="9230" max="9230" width="11.140625" style="5" customWidth="1"/>
    <col min="9231" max="9231" width="19.140625" style="5" customWidth="1"/>
    <col min="9232" max="9232" width="17.140625" style="5" customWidth="1"/>
    <col min="9233" max="9233" width="20.140625" style="5" customWidth="1"/>
    <col min="9234" max="9234" width="18.00390625" style="5" customWidth="1"/>
    <col min="9235" max="9235" width="15.00390625" style="5" customWidth="1"/>
    <col min="9236" max="9236" width="11.421875" style="5" customWidth="1"/>
    <col min="9237" max="9237" width="16.00390625" style="5" customWidth="1"/>
    <col min="9238" max="9474" width="11.421875" style="5" customWidth="1"/>
    <col min="9475" max="9475" width="9.7109375" style="5" customWidth="1"/>
    <col min="9476" max="9476" width="83.28125" style="5" customWidth="1"/>
    <col min="9477" max="9477" width="18.28125" style="5" customWidth="1"/>
    <col min="9478" max="9478" width="16.421875" style="5" customWidth="1"/>
    <col min="9479" max="9479" width="12.8515625" style="5" customWidth="1"/>
    <col min="9480" max="9480" width="18.00390625" style="5" customWidth="1"/>
    <col min="9481" max="9481" width="23.28125" style="5" customWidth="1"/>
    <col min="9482" max="9482" width="8.00390625" style="5" customWidth="1"/>
    <col min="9483" max="9483" width="7.28125" style="5" customWidth="1"/>
    <col min="9484" max="9484" width="9.28125" style="5" customWidth="1"/>
    <col min="9485" max="9485" width="10.7109375" style="5" customWidth="1"/>
    <col min="9486" max="9486" width="11.140625" style="5" customWidth="1"/>
    <col min="9487" max="9487" width="19.140625" style="5" customWidth="1"/>
    <col min="9488" max="9488" width="17.140625" style="5" customWidth="1"/>
    <col min="9489" max="9489" width="20.140625" style="5" customWidth="1"/>
    <col min="9490" max="9490" width="18.00390625" style="5" customWidth="1"/>
    <col min="9491" max="9491" width="15.00390625" style="5" customWidth="1"/>
    <col min="9492" max="9492" width="11.421875" style="5" customWidth="1"/>
    <col min="9493" max="9493" width="16.00390625" style="5" customWidth="1"/>
    <col min="9494" max="9730" width="11.421875" style="5" customWidth="1"/>
    <col min="9731" max="9731" width="9.7109375" style="5" customWidth="1"/>
    <col min="9732" max="9732" width="83.28125" style="5" customWidth="1"/>
    <col min="9733" max="9733" width="18.28125" style="5" customWidth="1"/>
    <col min="9734" max="9734" width="16.421875" style="5" customWidth="1"/>
    <col min="9735" max="9735" width="12.8515625" style="5" customWidth="1"/>
    <col min="9736" max="9736" width="18.00390625" style="5" customWidth="1"/>
    <col min="9737" max="9737" width="23.28125" style="5" customWidth="1"/>
    <col min="9738" max="9738" width="8.00390625" style="5" customWidth="1"/>
    <col min="9739" max="9739" width="7.28125" style="5" customWidth="1"/>
    <col min="9740" max="9740" width="9.28125" style="5" customWidth="1"/>
    <col min="9741" max="9741" width="10.7109375" style="5" customWidth="1"/>
    <col min="9742" max="9742" width="11.140625" style="5" customWidth="1"/>
    <col min="9743" max="9743" width="19.140625" style="5" customWidth="1"/>
    <col min="9744" max="9744" width="17.140625" style="5" customWidth="1"/>
    <col min="9745" max="9745" width="20.140625" style="5" customWidth="1"/>
    <col min="9746" max="9746" width="18.00390625" style="5" customWidth="1"/>
    <col min="9747" max="9747" width="15.00390625" style="5" customWidth="1"/>
    <col min="9748" max="9748" width="11.421875" style="5" customWidth="1"/>
    <col min="9749" max="9749" width="16.00390625" style="5" customWidth="1"/>
    <col min="9750" max="9986" width="11.421875" style="5" customWidth="1"/>
    <col min="9987" max="9987" width="9.7109375" style="5" customWidth="1"/>
    <col min="9988" max="9988" width="83.28125" style="5" customWidth="1"/>
    <col min="9989" max="9989" width="18.28125" style="5" customWidth="1"/>
    <col min="9990" max="9990" width="16.421875" style="5" customWidth="1"/>
    <col min="9991" max="9991" width="12.8515625" style="5" customWidth="1"/>
    <col min="9992" max="9992" width="18.00390625" style="5" customWidth="1"/>
    <col min="9993" max="9993" width="23.28125" style="5" customWidth="1"/>
    <col min="9994" max="9994" width="8.00390625" style="5" customWidth="1"/>
    <col min="9995" max="9995" width="7.28125" style="5" customWidth="1"/>
    <col min="9996" max="9996" width="9.28125" style="5" customWidth="1"/>
    <col min="9997" max="9997" width="10.7109375" style="5" customWidth="1"/>
    <col min="9998" max="9998" width="11.140625" style="5" customWidth="1"/>
    <col min="9999" max="9999" width="19.140625" style="5" customWidth="1"/>
    <col min="10000" max="10000" width="17.140625" style="5" customWidth="1"/>
    <col min="10001" max="10001" width="20.140625" style="5" customWidth="1"/>
    <col min="10002" max="10002" width="18.00390625" style="5" customWidth="1"/>
    <col min="10003" max="10003" width="15.00390625" style="5" customWidth="1"/>
    <col min="10004" max="10004" width="11.421875" style="5" customWidth="1"/>
    <col min="10005" max="10005" width="16.00390625" style="5" customWidth="1"/>
    <col min="10006" max="10242" width="11.421875" style="5" customWidth="1"/>
    <col min="10243" max="10243" width="9.7109375" style="5" customWidth="1"/>
    <col min="10244" max="10244" width="83.28125" style="5" customWidth="1"/>
    <col min="10245" max="10245" width="18.28125" style="5" customWidth="1"/>
    <col min="10246" max="10246" width="16.421875" style="5" customWidth="1"/>
    <col min="10247" max="10247" width="12.8515625" style="5" customWidth="1"/>
    <col min="10248" max="10248" width="18.00390625" style="5" customWidth="1"/>
    <col min="10249" max="10249" width="23.28125" style="5" customWidth="1"/>
    <col min="10250" max="10250" width="8.00390625" style="5" customWidth="1"/>
    <col min="10251" max="10251" width="7.28125" style="5" customWidth="1"/>
    <col min="10252" max="10252" width="9.28125" style="5" customWidth="1"/>
    <col min="10253" max="10253" width="10.7109375" style="5" customWidth="1"/>
    <col min="10254" max="10254" width="11.140625" style="5" customWidth="1"/>
    <col min="10255" max="10255" width="19.140625" style="5" customWidth="1"/>
    <col min="10256" max="10256" width="17.140625" style="5" customWidth="1"/>
    <col min="10257" max="10257" width="20.140625" style="5" customWidth="1"/>
    <col min="10258" max="10258" width="18.00390625" style="5" customWidth="1"/>
    <col min="10259" max="10259" width="15.00390625" style="5" customWidth="1"/>
    <col min="10260" max="10260" width="11.421875" style="5" customWidth="1"/>
    <col min="10261" max="10261" width="16.00390625" style="5" customWidth="1"/>
    <col min="10262" max="10498" width="11.421875" style="5" customWidth="1"/>
    <col min="10499" max="10499" width="9.7109375" style="5" customWidth="1"/>
    <col min="10500" max="10500" width="83.28125" style="5" customWidth="1"/>
    <col min="10501" max="10501" width="18.28125" style="5" customWidth="1"/>
    <col min="10502" max="10502" width="16.421875" style="5" customWidth="1"/>
    <col min="10503" max="10503" width="12.8515625" style="5" customWidth="1"/>
    <col min="10504" max="10504" width="18.00390625" style="5" customWidth="1"/>
    <col min="10505" max="10505" width="23.28125" style="5" customWidth="1"/>
    <col min="10506" max="10506" width="8.00390625" style="5" customWidth="1"/>
    <col min="10507" max="10507" width="7.28125" style="5" customWidth="1"/>
    <col min="10508" max="10508" width="9.28125" style="5" customWidth="1"/>
    <col min="10509" max="10509" width="10.7109375" style="5" customWidth="1"/>
    <col min="10510" max="10510" width="11.140625" style="5" customWidth="1"/>
    <col min="10511" max="10511" width="19.140625" style="5" customWidth="1"/>
    <col min="10512" max="10512" width="17.140625" style="5" customWidth="1"/>
    <col min="10513" max="10513" width="20.140625" style="5" customWidth="1"/>
    <col min="10514" max="10514" width="18.00390625" style="5" customWidth="1"/>
    <col min="10515" max="10515" width="15.00390625" style="5" customWidth="1"/>
    <col min="10516" max="10516" width="11.421875" style="5" customWidth="1"/>
    <col min="10517" max="10517" width="16.00390625" style="5" customWidth="1"/>
    <col min="10518" max="10754" width="11.421875" style="5" customWidth="1"/>
    <col min="10755" max="10755" width="9.7109375" style="5" customWidth="1"/>
    <col min="10756" max="10756" width="83.28125" style="5" customWidth="1"/>
    <col min="10757" max="10757" width="18.28125" style="5" customWidth="1"/>
    <col min="10758" max="10758" width="16.421875" style="5" customWidth="1"/>
    <col min="10759" max="10759" width="12.8515625" style="5" customWidth="1"/>
    <col min="10760" max="10760" width="18.00390625" style="5" customWidth="1"/>
    <col min="10761" max="10761" width="23.28125" style="5" customWidth="1"/>
    <col min="10762" max="10762" width="8.00390625" style="5" customWidth="1"/>
    <col min="10763" max="10763" width="7.28125" style="5" customWidth="1"/>
    <col min="10764" max="10764" width="9.28125" style="5" customWidth="1"/>
    <col min="10765" max="10765" width="10.7109375" style="5" customWidth="1"/>
    <col min="10766" max="10766" width="11.140625" style="5" customWidth="1"/>
    <col min="10767" max="10767" width="19.140625" style="5" customWidth="1"/>
    <col min="10768" max="10768" width="17.140625" style="5" customWidth="1"/>
    <col min="10769" max="10769" width="20.140625" style="5" customWidth="1"/>
    <col min="10770" max="10770" width="18.00390625" style="5" customWidth="1"/>
    <col min="10771" max="10771" width="15.00390625" style="5" customWidth="1"/>
    <col min="10772" max="10772" width="11.421875" style="5" customWidth="1"/>
    <col min="10773" max="10773" width="16.00390625" style="5" customWidth="1"/>
    <col min="10774" max="11010" width="11.421875" style="5" customWidth="1"/>
    <col min="11011" max="11011" width="9.7109375" style="5" customWidth="1"/>
    <col min="11012" max="11012" width="83.28125" style="5" customWidth="1"/>
    <col min="11013" max="11013" width="18.28125" style="5" customWidth="1"/>
    <col min="11014" max="11014" width="16.421875" style="5" customWidth="1"/>
    <col min="11015" max="11015" width="12.8515625" style="5" customWidth="1"/>
    <col min="11016" max="11016" width="18.00390625" style="5" customWidth="1"/>
    <col min="11017" max="11017" width="23.28125" style="5" customWidth="1"/>
    <col min="11018" max="11018" width="8.00390625" style="5" customWidth="1"/>
    <col min="11019" max="11019" width="7.28125" style="5" customWidth="1"/>
    <col min="11020" max="11020" width="9.28125" style="5" customWidth="1"/>
    <col min="11021" max="11021" width="10.7109375" style="5" customWidth="1"/>
    <col min="11022" max="11022" width="11.140625" style="5" customWidth="1"/>
    <col min="11023" max="11023" width="19.140625" style="5" customWidth="1"/>
    <col min="11024" max="11024" width="17.140625" style="5" customWidth="1"/>
    <col min="11025" max="11025" width="20.140625" style="5" customWidth="1"/>
    <col min="11026" max="11026" width="18.00390625" style="5" customWidth="1"/>
    <col min="11027" max="11027" width="15.00390625" style="5" customWidth="1"/>
    <col min="11028" max="11028" width="11.421875" style="5" customWidth="1"/>
    <col min="11029" max="11029" width="16.00390625" style="5" customWidth="1"/>
    <col min="11030" max="11266" width="11.421875" style="5" customWidth="1"/>
    <col min="11267" max="11267" width="9.7109375" style="5" customWidth="1"/>
    <col min="11268" max="11268" width="83.28125" style="5" customWidth="1"/>
    <col min="11269" max="11269" width="18.28125" style="5" customWidth="1"/>
    <col min="11270" max="11270" width="16.421875" style="5" customWidth="1"/>
    <col min="11271" max="11271" width="12.8515625" style="5" customWidth="1"/>
    <col min="11272" max="11272" width="18.00390625" style="5" customWidth="1"/>
    <col min="11273" max="11273" width="23.28125" style="5" customWidth="1"/>
    <col min="11274" max="11274" width="8.00390625" style="5" customWidth="1"/>
    <col min="11275" max="11275" width="7.28125" style="5" customWidth="1"/>
    <col min="11276" max="11276" width="9.28125" style="5" customWidth="1"/>
    <col min="11277" max="11277" width="10.7109375" style="5" customWidth="1"/>
    <col min="11278" max="11278" width="11.140625" style="5" customWidth="1"/>
    <col min="11279" max="11279" width="19.140625" style="5" customWidth="1"/>
    <col min="11280" max="11280" width="17.140625" style="5" customWidth="1"/>
    <col min="11281" max="11281" width="20.140625" style="5" customWidth="1"/>
    <col min="11282" max="11282" width="18.00390625" style="5" customWidth="1"/>
    <col min="11283" max="11283" width="15.00390625" style="5" customWidth="1"/>
    <col min="11284" max="11284" width="11.421875" style="5" customWidth="1"/>
    <col min="11285" max="11285" width="16.00390625" style="5" customWidth="1"/>
    <col min="11286" max="11522" width="11.421875" style="5" customWidth="1"/>
    <col min="11523" max="11523" width="9.7109375" style="5" customWidth="1"/>
    <col min="11524" max="11524" width="83.28125" style="5" customWidth="1"/>
    <col min="11525" max="11525" width="18.28125" style="5" customWidth="1"/>
    <col min="11526" max="11526" width="16.421875" style="5" customWidth="1"/>
    <col min="11527" max="11527" width="12.8515625" style="5" customWidth="1"/>
    <col min="11528" max="11528" width="18.00390625" style="5" customWidth="1"/>
    <col min="11529" max="11529" width="23.28125" style="5" customWidth="1"/>
    <col min="11530" max="11530" width="8.00390625" style="5" customWidth="1"/>
    <col min="11531" max="11531" width="7.28125" style="5" customWidth="1"/>
    <col min="11532" max="11532" width="9.28125" style="5" customWidth="1"/>
    <col min="11533" max="11533" width="10.7109375" style="5" customWidth="1"/>
    <col min="11534" max="11534" width="11.140625" style="5" customWidth="1"/>
    <col min="11535" max="11535" width="19.140625" style="5" customWidth="1"/>
    <col min="11536" max="11536" width="17.140625" style="5" customWidth="1"/>
    <col min="11537" max="11537" width="20.140625" style="5" customWidth="1"/>
    <col min="11538" max="11538" width="18.00390625" style="5" customWidth="1"/>
    <col min="11539" max="11539" width="15.00390625" style="5" customWidth="1"/>
    <col min="11540" max="11540" width="11.421875" style="5" customWidth="1"/>
    <col min="11541" max="11541" width="16.00390625" style="5" customWidth="1"/>
    <col min="11542" max="11778" width="11.421875" style="5" customWidth="1"/>
    <col min="11779" max="11779" width="9.7109375" style="5" customWidth="1"/>
    <col min="11780" max="11780" width="83.28125" style="5" customWidth="1"/>
    <col min="11781" max="11781" width="18.28125" style="5" customWidth="1"/>
    <col min="11782" max="11782" width="16.421875" style="5" customWidth="1"/>
    <col min="11783" max="11783" width="12.8515625" style="5" customWidth="1"/>
    <col min="11784" max="11784" width="18.00390625" style="5" customWidth="1"/>
    <col min="11785" max="11785" width="23.28125" style="5" customWidth="1"/>
    <col min="11786" max="11786" width="8.00390625" style="5" customWidth="1"/>
    <col min="11787" max="11787" width="7.28125" style="5" customWidth="1"/>
    <col min="11788" max="11788" width="9.28125" style="5" customWidth="1"/>
    <col min="11789" max="11789" width="10.7109375" style="5" customWidth="1"/>
    <col min="11790" max="11790" width="11.140625" style="5" customWidth="1"/>
    <col min="11791" max="11791" width="19.140625" style="5" customWidth="1"/>
    <col min="11792" max="11792" width="17.140625" style="5" customWidth="1"/>
    <col min="11793" max="11793" width="20.140625" style="5" customWidth="1"/>
    <col min="11794" max="11794" width="18.00390625" style="5" customWidth="1"/>
    <col min="11795" max="11795" width="15.00390625" style="5" customWidth="1"/>
    <col min="11796" max="11796" width="11.421875" style="5" customWidth="1"/>
    <col min="11797" max="11797" width="16.00390625" style="5" customWidth="1"/>
    <col min="11798" max="12034" width="11.421875" style="5" customWidth="1"/>
    <col min="12035" max="12035" width="9.7109375" style="5" customWidth="1"/>
    <col min="12036" max="12036" width="83.28125" style="5" customWidth="1"/>
    <col min="12037" max="12037" width="18.28125" style="5" customWidth="1"/>
    <col min="12038" max="12038" width="16.421875" style="5" customWidth="1"/>
    <col min="12039" max="12039" width="12.8515625" style="5" customWidth="1"/>
    <col min="12040" max="12040" width="18.00390625" style="5" customWidth="1"/>
    <col min="12041" max="12041" width="23.28125" style="5" customWidth="1"/>
    <col min="12042" max="12042" width="8.00390625" style="5" customWidth="1"/>
    <col min="12043" max="12043" width="7.28125" style="5" customWidth="1"/>
    <col min="12044" max="12044" width="9.28125" style="5" customWidth="1"/>
    <col min="12045" max="12045" width="10.7109375" style="5" customWidth="1"/>
    <col min="12046" max="12046" width="11.140625" style="5" customWidth="1"/>
    <col min="12047" max="12047" width="19.140625" style="5" customWidth="1"/>
    <col min="12048" max="12048" width="17.140625" style="5" customWidth="1"/>
    <col min="12049" max="12049" width="20.140625" style="5" customWidth="1"/>
    <col min="12050" max="12050" width="18.00390625" style="5" customWidth="1"/>
    <col min="12051" max="12051" width="15.00390625" style="5" customWidth="1"/>
    <col min="12052" max="12052" width="11.421875" style="5" customWidth="1"/>
    <col min="12053" max="12053" width="16.00390625" style="5" customWidth="1"/>
    <col min="12054" max="12290" width="11.421875" style="5" customWidth="1"/>
    <col min="12291" max="12291" width="9.7109375" style="5" customWidth="1"/>
    <col min="12292" max="12292" width="83.28125" style="5" customWidth="1"/>
    <col min="12293" max="12293" width="18.28125" style="5" customWidth="1"/>
    <col min="12294" max="12294" width="16.421875" style="5" customWidth="1"/>
    <col min="12295" max="12295" width="12.8515625" style="5" customWidth="1"/>
    <col min="12296" max="12296" width="18.00390625" style="5" customWidth="1"/>
    <col min="12297" max="12297" width="23.28125" style="5" customWidth="1"/>
    <col min="12298" max="12298" width="8.00390625" style="5" customWidth="1"/>
    <col min="12299" max="12299" width="7.28125" style="5" customWidth="1"/>
    <col min="12300" max="12300" width="9.28125" style="5" customWidth="1"/>
    <col min="12301" max="12301" width="10.7109375" style="5" customWidth="1"/>
    <col min="12302" max="12302" width="11.140625" style="5" customWidth="1"/>
    <col min="12303" max="12303" width="19.140625" style="5" customWidth="1"/>
    <col min="12304" max="12304" width="17.140625" style="5" customWidth="1"/>
    <col min="12305" max="12305" width="20.140625" style="5" customWidth="1"/>
    <col min="12306" max="12306" width="18.00390625" style="5" customWidth="1"/>
    <col min="12307" max="12307" width="15.00390625" style="5" customWidth="1"/>
    <col min="12308" max="12308" width="11.421875" style="5" customWidth="1"/>
    <col min="12309" max="12309" width="16.00390625" style="5" customWidth="1"/>
    <col min="12310" max="12546" width="11.421875" style="5" customWidth="1"/>
    <col min="12547" max="12547" width="9.7109375" style="5" customWidth="1"/>
    <col min="12548" max="12548" width="83.28125" style="5" customWidth="1"/>
    <col min="12549" max="12549" width="18.28125" style="5" customWidth="1"/>
    <col min="12550" max="12550" width="16.421875" style="5" customWidth="1"/>
    <col min="12551" max="12551" width="12.8515625" style="5" customWidth="1"/>
    <col min="12552" max="12552" width="18.00390625" style="5" customWidth="1"/>
    <col min="12553" max="12553" width="23.28125" style="5" customWidth="1"/>
    <col min="12554" max="12554" width="8.00390625" style="5" customWidth="1"/>
    <col min="12555" max="12555" width="7.28125" style="5" customWidth="1"/>
    <col min="12556" max="12556" width="9.28125" style="5" customWidth="1"/>
    <col min="12557" max="12557" width="10.7109375" style="5" customWidth="1"/>
    <col min="12558" max="12558" width="11.140625" style="5" customWidth="1"/>
    <col min="12559" max="12559" width="19.140625" style="5" customWidth="1"/>
    <col min="12560" max="12560" width="17.140625" style="5" customWidth="1"/>
    <col min="12561" max="12561" width="20.140625" style="5" customWidth="1"/>
    <col min="12562" max="12562" width="18.00390625" style="5" customWidth="1"/>
    <col min="12563" max="12563" width="15.00390625" style="5" customWidth="1"/>
    <col min="12564" max="12564" width="11.421875" style="5" customWidth="1"/>
    <col min="12565" max="12565" width="16.00390625" style="5" customWidth="1"/>
    <col min="12566" max="12802" width="11.421875" style="5" customWidth="1"/>
    <col min="12803" max="12803" width="9.7109375" style="5" customWidth="1"/>
    <col min="12804" max="12804" width="83.28125" style="5" customWidth="1"/>
    <col min="12805" max="12805" width="18.28125" style="5" customWidth="1"/>
    <col min="12806" max="12806" width="16.421875" style="5" customWidth="1"/>
    <col min="12807" max="12807" width="12.8515625" style="5" customWidth="1"/>
    <col min="12808" max="12808" width="18.00390625" style="5" customWidth="1"/>
    <col min="12809" max="12809" width="23.28125" style="5" customWidth="1"/>
    <col min="12810" max="12810" width="8.00390625" style="5" customWidth="1"/>
    <col min="12811" max="12811" width="7.28125" style="5" customWidth="1"/>
    <col min="12812" max="12812" width="9.28125" style="5" customWidth="1"/>
    <col min="12813" max="12813" width="10.7109375" style="5" customWidth="1"/>
    <col min="12814" max="12814" width="11.140625" style="5" customWidth="1"/>
    <col min="12815" max="12815" width="19.140625" style="5" customWidth="1"/>
    <col min="12816" max="12816" width="17.140625" style="5" customWidth="1"/>
    <col min="12817" max="12817" width="20.140625" style="5" customWidth="1"/>
    <col min="12818" max="12818" width="18.00390625" style="5" customWidth="1"/>
    <col min="12819" max="12819" width="15.00390625" style="5" customWidth="1"/>
    <col min="12820" max="12820" width="11.421875" style="5" customWidth="1"/>
    <col min="12821" max="12821" width="16.00390625" style="5" customWidth="1"/>
    <col min="12822" max="13058" width="11.421875" style="5" customWidth="1"/>
    <col min="13059" max="13059" width="9.7109375" style="5" customWidth="1"/>
    <col min="13060" max="13060" width="83.28125" style="5" customWidth="1"/>
    <col min="13061" max="13061" width="18.28125" style="5" customWidth="1"/>
    <col min="13062" max="13062" width="16.421875" style="5" customWidth="1"/>
    <col min="13063" max="13063" width="12.8515625" style="5" customWidth="1"/>
    <col min="13064" max="13064" width="18.00390625" style="5" customWidth="1"/>
    <col min="13065" max="13065" width="23.28125" style="5" customWidth="1"/>
    <col min="13066" max="13066" width="8.00390625" style="5" customWidth="1"/>
    <col min="13067" max="13067" width="7.28125" style="5" customWidth="1"/>
    <col min="13068" max="13068" width="9.28125" style="5" customWidth="1"/>
    <col min="13069" max="13069" width="10.7109375" style="5" customWidth="1"/>
    <col min="13070" max="13070" width="11.140625" style="5" customWidth="1"/>
    <col min="13071" max="13071" width="19.140625" style="5" customWidth="1"/>
    <col min="13072" max="13072" width="17.140625" style="5" customWidth="1"/>
    <col min="13073" max="13073" width="20.140625" style="5" customWidth="1"/>
    <col min="13074" max="13074" width="18.00390625" style="5" customWidth="1"/>
    <col min="13075" max="13075" width="15.00390625" style="5" customWidth="1"/>
    <col min="13076" max="13076" width="11.421875" style="5" customWidth="1"/>
    <col min="13077" max="13077" width="16.00390625" style="5" customWidth="1"/>
    <col min="13078" max="13314" width="11.421875" style="5" customWidth="1"/>
    <col min="13315" max="13315" width="9.7109375" style="5" customWidth="1"/>
    <col min="13316" max="13316" width="83.28125" style="5" customWidth="1"/>
    <col min="13317" max="13317" width="18.28125" style="5" customWidth="1"/>
    <col min="13318" max="13318" width="16.421875" style="5" customWidth="1"/>
    <col min="13319" max="13319" width="12.8515625" style="5" customWidth="1"/>
    <col min="13320" max="13320" width="18.00390625" style="5" customWidth="1"/>
    <col min="13321" max="13321" width="23.28125" style="5" customWidth="1"/>
    <col min="13322" max="13322" width="8.00390625" style="5" customWidth="1"/>
    <col min="13323" max="13323" width="7.28125" style="5" customWidth="1"/>
    <col min="13324" max="13324" width="9.28125" style="5" customWidth="1"/>
    <col min="13325" max="13325" width="10.7109375" style="5" customWidth="1"/>
    <col min="13326" max="13326" width="11.140625" style="5" customWidth="1"/>
    <col min="13327" max="13327" width="19.140625" style="5" customWidth="1"/>
    <col min="13328" max="13328" width="17.140625" style="5" customWidth="1"/>
    <col min="13329" max="13329" width="20.140625" style="5" customWidth="1"/>
    <col min="13330" max="13330" width="18.00390625" style="5" customWidth="1"/>
    <col min="13331" max="13331" width="15.00390625" style="5" customWidth="1"/>
    <col min="13332" max="13332" width="11.421875" style="5" customWidth="1"/>
    <col min="13333" max="13333" width="16.00390625" style="5" customWidth="1"/>
    <col min="13334" max="13570" width="11.421875" style="5" customWidth="1"/>
    <col min="13571" max="13571" width="9.7109375" style="5" customWidth="1"/>
    <col min="13572" max="13572" width="83.28125" style="5" customWidth="1"/>
    <col min="13573" max="13573" width="18.28125" style="5" customWidth="1"/>
    <col min="13574" max="13574" width="16.421875" style="5" customWidth="1"/>
    <col min="13575" max="13575" width="12.8515625" style="5" customWidth="1"/>
    <col min="13576" max="13576" width="18.00390625" style="5" customWidth="1"/>
    <col min="13577" max="13577" width="23.28125" style="5" customWidth="1"/>
    <col min="13578" max="13578" width="8.00390625" style="5" customWidth="1"/>
    <col min="13579" max="13579" width="7.28125" style="5" customWidth="1"/>
    <col min="13580" max="13580" width="9.28125" style="5" customWidth="1"/>
    <col min="13581" max="13581" width="10.7109375" style="5" customWidth="1"/>
    <col min="13582" max="13582" width="11.140625" style="5" customWidth="1"/>
    <col min="13583" max="13583" width="19.140625" style="5" customWidth="1"/>
    <col min="13584" max="13584" width="17.140625" style="5" customWidth="1"/>
    <col min="13585" max="13585" width="20.140625" style="5" customWidth="1"/>
    <col min="13586" max="13586" width="18.00390625" style="5" customWidth="1"/>
    <col min="13587" max="13587" width="15.00390625" style="5" customWidth="1"/>
    <col min="13588" max="13588" width="11.421875" style="5" customWidth="1"/>
    <col min="13589" max="13589" width="16.00390625" style="5" customWidth="1"/>
    <col min="13590" max="13826" width="11.421875" style="5" customWidth="1"/>
    <col min="13827" max="13827" width="9.7109375" style="5" customWidth="1"/>
    <col min="13828" max="13828" width="83.28125" style="5" customWidth="1"/>
    <col min="13829" max="13829" width="18.28125" style="5" customWidth="1"/>
    <col min="13830" max="13830" width="16.421875" style="5" customWidth="1"/>
    <col min="13831" max="13831" width="12.8515625" style="5" customWidth="1"/>
    <col min="13832" max="13832" width="18.00390625" style="5" customWidth="1"/>
    <col min="13833" max="13833" width="23.28125" style="5" customWidth="1"/>
    <col min="13834" max="13834" width="8.00390625" style="5" customWidth="1"/>
    <col min="13835" max="13835" width="7.28125" style="5" customWidth="1"/>
    <col min="13836" max="13836" width="9.28125" style="5" customWidth="1"/>
    <col min="13837" max="13837" width="10.7109375" style="5" customWidth="1"/>
    <col min="13838" max="13838" width="11.140625" style="5" customWidth="1"/>
    <col min="13839" max="13839" width="19.140625" style="5" customWidth="1"/>
    <col min="13840" max="13840" width="17.140625" style="5" customWidth="1"/>
    <col min="13841" max="13841" width="20.140625" style="5" customWidth="1"/>
    <col min="13842" max="13842" width="18.00390625" style="5" customWidth="1"/>
    <col min="13843" max="13843" width="15.00390625" style="5" customWidth="1"/>
    <col min="13844" max="13844" width="11.421875" style="5" customWidth="1"/>
    <col min="13845" max="13845" width="16.00390625" style="5" customWidth="1"/>
    <col min="13846" max="14082" width="11.421875" style="5" customWidth="1"/>
    <col min="14083" max="14083" width="9.7109375" style="5" customWidth="1"/>
    <col min="14084" max="14084" width="83.28125" style="5" customWidth="1"/>
    <col min="14085" max="14085" width="18.28125" style="5" customWidth="1"/>
    <col min="14086" max="14086" width="16.421875" style="5" customWidth="1"/>
    <col min="14087" max="14087" width="12.8515625" style="5" customWidth="1"/>
    <col min="14088" max="14088" width="18.00390625" style="5" customWidth="1"/>
    <col min="14089" max="14089" width="23.28125" style="5" customWidth="1"/>
    <col min="14090" max="14090" width="8.00390625" style="5" customWidth="1"/>
    <col min="14091" max="14091" width="7.28125" style="5" customWidth="1"/>
    <col min="14092" max="14092" width="9.28125" style="5" customWidth="1"/>
    <col min="14093" max="14093" width="10.7109375" style="5" customWidth="1"/>
    <col min="14094" max="14094" width="11.140625" style="5" customWidth="1"/>
    <col min="14095" max="14095" width="19.140625" style="5" customWidth="1"/>
    <col min="14096" max="14096" width="17.140625" style="5" customWidth="1"/>
    <col min="14097" max="14097" width="20.140625" style="5" customWidth="1"/>
    <col min="14098" max="14098" width="18.00390625" style="5" customWidth="1"/>
    <col min="14099" max="14099" width="15.00390625" style="5" customWidth="1"/>
    <col min="14100" max="14100" width="11.421875" style="5" customWidth="1"/>
    <col min="14101" max="14101" width="16.00390625" style="5" customWidth="1"/>
    <col min="14102" max="14338" width="11.421875" style="5" customWidth="1"/>
    <col min="14339" max="14339" width="9.7109375" style="5" customWidth="1"/>
    <col min="14340" max="14340" width="83.28125" style="5" customWidth="1"/>
    <col min="14341" max="14341" width="18.28125" style="5" customWidth="1"/>
    <col min="14342" max="14342" width="16.421875" style="5" customWidth="1"/>
    <col min="14343" max="14343" width="12.8515625" style="5" customWidth="1"/>
    <col min="14344" max="14344" width="18.00390625" style="5" customWidth="1"/>
    <col min="14345" max="14345" width="23.28125" style="5" customWidth="1"/>
    <col min="14346" max="14346" width="8.00390625" style="5" customWidth="1"/>
    <col min="14347" max="14347" width="7.28125" style="5" customWidth="1"/>
    <col min="14348" max="14348" width="9.28125" style="5" customWidth="1"/>
    <col min="14349" max="14349" width="10.7109375" style="5" customWidth="1"/>
    <col min="14350" max="14350" width="11.140625" style="5" customWidth="1"/>
    <col min="14351" max="14351" width="19.140625" style="5" customWidth="1"/>
    <col min="14352" max="14352" width="17.140625" style="5" customWidth="1"/>
    <col min="14353" max="14353" width="20.140625" style="5" customWidth="1"/>
    <col min="14354" max="14354" width="18.00390625" style="5" customWidth="1"/>
    <col min="14355" max="14355" width="15.00390625" style="5" customWidth="1"/>
    <col min="14356" max="14356" width="11.421875" style="5" customWidth="1"/>
    <col min="14357" max="14357" width="16.00390625" style="5" customWidth="1"/>
    <col min="14358" max="14594" width="11.421875" style="5" customWidth="1"/>
    <col min="14595" max="14595" width="9.7109375" style="5" customWidth="1"/>
    <col min="14596" max="14596" width="83.28125" style="5" customWidth="1"/>
    <col min="14597" max="14597" width="18.28125" style="5" customWidth="1"/>
    <col min="14598" max="14598" width="16.421875" style="5" customWidth="1"/>
    <col min="14599" max="14599" width="12.8515625" style="5" customWidth="1"/>
    <col min="14600" max="14600" width="18.00390625" style="5" customWidth="1"/>
    <col min="14601" max="14601" width="23.28125" style="5" customWidth="1"/>
    <col min="14602" max="14602" width="8.00390625" style="5" customWidth="1"/>
    <col min="14603" max="14603" width="7.28125" style="5" customWidth="1"/>
    <col min="14604" max="14604" width="9.28125" style="5" customWidth="1"/>
    <col min="14605" max="14605" width="10.7109375" style="5" customWidth="1"/>
    <col min="14606" max="14606" width="11.140625" style="5" customWidth="1"/>
    <col min="14607" max="14607" width="19.140625" style="5" customWidth="1"/>
    <col min="14608" max="14608" width="17.140625" style="5" customWidth="1"/>
    <col min="14609" max="14609" width="20.140625" style="5" customWidth="1"/>
    <col min="14610" max="14610" width="18.00390625" style="5" customWidth="1"/>
    <col min="14611" max="14611" width="15.00390625" style="5" customWidth="1"/>
    <col min="14612" max="14612" width="11.421875" style="5" customWidth="1"/>
    <col min="14613" max="14613" width="16.00390625" style="5" customWidth="1"/>
    <col min="14614" max="14850" width="11.421875" style="5" customWidth="1"/>
    <col min="14851" max="14851" width="9.7109375" style="5" customWidth="1"/>
    <col min="14852" max="14852" width="83.28125" style="5" customWidth="1"/>
    <col min="14853" max="14853" width="18.28125" style="5" customWidth="1"/>
    <col min="14854" max="14854" width="16.421875" style="5" customWidth="1"/>
    <col min="14855" max="14855" width="12.8515625" style="5" customWidth="1"/>
    <col min="14856" max="14856" width="18.00390625" style="5" customWidth="1"/>
    <col min="14857" max="14857" width="23.28125" style="5" customWidth="1"/>
    <col min="14858" max="14858" width="8.00390625" style="5" customWidth="1"/>
    <col min="14859" max="14859" width="7.28125" style="5" customWidth="1"/>
    <col min="14860" max="14860" width="9.28125" style="5" customWidth="1"/>
    <col min="14861" max="14861" width="10.7109375" style="5" customWidth="1"/>
    <col min="14862" max="14862" width="11.140625" style="5" customWidth="1"/>
    <col min="14863" max="14863" width="19.140625" style="5" customWidth="1"/>
    <col min="14864" max="14864" width="17.140625" style="5" customWidth="1"/>
    <col min="14865" max="14865" width="20.140625" style="5" customWidth="1"/>
    <col min="14866" max="14866" width="18.00390625" style="5" customWidth="1"/>
    <col min="14867" max="14867" width="15.00390625" style="5" customWidth="1"/>
    <col min="14868" max="14868" width="11.421875" style="5" customWidth="1"/>
    <col min="14869" max="14869" width="16.00390625" style="5" customWidth="1"/>
    <col min="14870" max="15106" width="11.421875" style="5" customWidth="1"/>
    <col min="15107" max="15107" width="9.7109375" style="5" customWidth="1"/>
    <col min="15108" max="15108" width="83.28125" style="5" customWidth="1"/>
    <col min="15109" max="15109" width="18.28125" style="5" customWidth="1"/>
    <col min="15110" max="15110" width="16.421875" style="5" customWidth="1"/>
    <col min="15111" max="15111" width="12.8515625" style="5" customWidth="1"/>
    <col min="15112" max="15112" width="18.00390625" style="5" customWidth="1"/>
    <col min="15113" max="15113" width="23.28125" style="5" customWidth="1"/>
    <col min="15114" max="15114" width="8.00390625" style="5" customWidth="1"/>
    <col min="15115" max="15115" width="7.28125" style="5" customWidth="1"/>
    <col min="15116" max="15116" width="9.28125" style="5" customWidth="1"/>
    <col min="15117" max="15117" width="10.7109375" style="5" customWidth="1"/>
    <col min="15118" max="15118" width="11.140625" style="5" customWidth="1"/>
    <col min="15119" max="15119" width="19.140625" style="5" customWidth="1"/>
    <col min="15120" max="15120" width="17.140625" style="5" customWidth="1"/>
    <col min="15121" max="15121" width="20.140625" style="5" customWidth="1"/>
    <col min="15122" max="15122" width="18.00390625" style="5" customWidth="1"/>
    <col min="15123" max="15123" width="15.00390625" style="5" customWidth="1"/>
    <col min="15124" max="15124" width="11.421875" style="5" customWidth="1"/>
    <col min="15125" max="15125" width="16.00390625" style="5" customWidth="1"/>
    <col min="15126" max="15362" width="11.421875" style="5" customWidth="1"/>
    <col min="15363" max="15363" width="9.7109375" style="5" customWidth="1"/>
    <col min="15364" max="15364" width="83.28125" style="5" customWidth="1"/>
    <col min="15365" max="15365" width="18.28125" style="5" customWidth="1"/>
    <col min="15366" max="15366" width="16.421875" style="5" customWidth="1"/>
    <col min="15367" max="15367" width="12.8515625" style="5" customWidth="1"/>
    <col min="15368" max="15368" width="18.00390625" style="5" customWidth="1"/>
    <col min="15369" max="15369" width="23.28125" style="5" customWidth="1"/>
    <col min="15370" max="15370" width="8.00390625" style="5" customWidth="1"/>
    <col min="15371" max="15371" width="7.28125" style="5" customWidth="1"/>
    <col min="15372" max="15372" width="9.28125" style="5" customWidth="1"/>
    <col min="15373" max="15373" width="10.7109375" style="5" customWidth="1"/>
    <col min="15374" max="15374" width="11.140625" style="5" customWidth="1"/>
    <col min="15375" max="15375" width="19.140625" style="5" customWidth="1"/>
    <col min="15376" max="15376" width="17.140625" style="5" customWidth="1"/>
    <col min="15377" max="15377" width="20.140625" style="5" customWidth="1"/>
    <col min="15378" max="15378" width="18.00390625" style="5" customWidth="1"/>
    <col min="15379" max="15379" width="15.00390625" style="5" customWidth="1"/>
    <col min="15380" max="15380" width="11.421875" style="5" customWidth="1"/>
    <col min="15381" max="15381" width="16.00390625" style="5" customWidth="1"/>
    <col min="15382" max="15618" width="11.421875" style="5" customWidth="1"/>
    <col min="15619" max="15619" width="9.7109375" style="5" customWidth="1"/>
    <col min="15620" max="15620" width="83.28125" style="5" customWidth="1"/>
    <col min="15621" max="15621" width="18.28125" style="5" customWidth="1"/>
    <col min="15622" max="15622" width="16.421875" style="5" customWidth="1"/>
    <col min="15623" max="15623" width="12.8515625" style="5" customWidth="1"/>
    <col min="15624" max="15624" width="18.00390625" style="5" customWidth="1"/>
    <col min="15625" max="15625" width="23.28125" style="5" customWidth="1"/>
    <col min="15626" max="15626" width="8.00390625" style="5" customWidth="1"/>
    <col min="15627" max="15627" width="7.28125" style="5" customWidth="1"/>
    <col min="15628" max="15628" width="9.28125" style="5" customWidth="1"/>
    <col min="15629" max="15629" width="10.7109375" style="5" customWidth="1"/>
    <col min="15630" max="15630" width="11.140625" style="5" customWidth="1"/>
    <col min="15631" max="15631" width="19.140625" style="5" customWidth="1"/>
    <col min="15632" max="15632" width="17.140625" style="5" customWidth="1"/>
    <col min="15633" max="15633" width="20.140625" style="5" customWidth="1"/>
    <col min="15634" max="15634" width="18.00390625" style="5" customWidth="1"/>
    <col min="15635" max="15635" width="15.00390625" style="5" customWidth="1"/>
    <col min="15636" max="15636" width="11.421875" style="5" customWidth="1"/>
    <col min="15637" max="15637" width="16.00390625" style="5" customWidth="1"/>
    <col min="15638" max="15874" width="11.421875" style="5" customWidth="1"/>
    <col min="15875" max="15875" width="9.7109375" style="5" customWidth="1"/>
    <col min="15876" max="15876" width="83.28125" style="5" customWidth="1"/>
    <col min="15877" max="15877" width="18.28125" style="5" customWidth="1"/>
    <col min="15878" max="15878" width="16.421875" style="5" customWidth="1"/>
    <col min="15879" max="15879" width="12.8515625" style="5" customWidth="1"/>
    <col min="15880" max="15880" width="18.00390625" style="5" customWidth="1"/>
    <col min="15881" max="15881" width="23.28125" style="5" customWidth="1"/>
    <col min="15882" max="15882" width="8.00390625" style="5" customWidth="1"/>
    <col min="15883" max="15883" width="7.28125" style="5" customWidth="1"/>
    <col min="15884" max="15884" width="9.28125" style="5" customWidth="1"/>
    <col min="15885" max="15885" width="10.7109375" style="5" customWidth="1"/>
    <col min="15886" max="15886" width="11.140625" style="5" customWidth="1"/>
    <col min="15887" max="15887" width="19.140625" style="5" customWidth="1"/>
    <col min="15888" max="15888" width="17.140625" style="5" customWidth="1"/>
    <col min="15889" max="15889" width="20.140625" style="5" customWidth="1"/>
    <col min="15890" max="15890" width="18.00390625" style="5" customWidth="1"/>
    <col min="15891" max="15891" width="15.00390625" style="5" customWidth="1"/>
    <col min="15892" max="15892" width="11.421875" style="5" customWidth="1"/>
    <col min="15893" max="15893" width="16.00390625" style="5" customWidth="1"/>
    <col min="15894" max="16130" width="11.421875" style="5" customWidth="1"/>
    <col min="16131" max="16131" width="9.7109375" style="5" customWidth="1"/>
    <col min="16132" max="16132" width="83.28125" style="5" customWidth="1"/>
    <col min="16133" max="16133" width="18.28125" style="5" customWidth="1"/>
    <col min="16134" max="16134" width="16.421875" style="5" customWidth="1"/>
    <col min="16135" max="16135" width="12.8515625" style="5" customWidth="1"/>
    <col min="16136" max="16136" width="18.00390625" style="5" customWidth="1"/>
    <col min="16137" max="16137" width="23.28125" style="5" customWidth="1"/>
    <col min="16138" max="16138" width="8.00390625" style="5" customWidth="1"/>
    <col min="16139" max="16139" width="7.28125" style="5" customWidth="1"/>
    <col min="16140" max="16140" width="9.28125" style="5" customWidth="1"/>
    <col min="16141" max="16141" width="10.7109375" style="5" customWidth="1"/>
    <col min="16142" max="16142" width="11.140625" style="5" customWidth="1"/>
    <col min="16143" max="16143" width="19.140625" style="5" customWidth="1"/>
    <col min="16144" max="16144" width="17.140625" style="5" customWidth="1"/>
    <col min="16145" max="16145" width="20.140625" style="5" customWidth="1"/>
    <col min="16146" max="16146" width="18.00390625" style="5" customWidth="1"/>
    <col min="16147" max="16147" width="15.00390625" style="5" customWidth="1"/>
    <col min="16148" max="16148" width="11.421875" style="5" customWidth="1"/>
    <col min="16149" max="16149" width="16.00390625" style="5" customWidth="1"/>
    <col min="16150" max="16384" width="11.421875" style="5" customWidth="1"/>
  </cols>
  <sheetData>
    <row r="1" spans="1:16" ht="16.5">
      <c r="A1" s="1"/>
      <c r="B1" s="2"/>
      <c r="C1" s="3"/>
      <c r="D1" s="93"/>
      <c r="E1" s="3"/>
      <c r="F1" s="3"/>
      <c r="G1" s="1"/>
      <c r="H1" s="1"/>
      <c r="I1" s="1"/>
      <c r="J1" s="1"/>
      <c r="K1" s="4"/>
      <c r="L1" s="4"/>
      <c r="M1" s="1"/>
      <c r="N1" s="1"/>
      <c r="O1" s="1"/>
      <c r="P1" s="1"/>
    </row>
    <row r="2" spans="1:16" ht="15">
      <c r="A2" s="1"/>
      <c r="B2" s="2"/>
      <c r="C2" s="1"/>
      <c r="D2" s="93"/>
      <c r="E2" s="3"/>
      <c r="F2" s="3"/>
      <c r="G2" s="1"/>
      <c r="H2" s="1"/>
      <c r="I2" s="1"/>
      <c r="J2" s="1"/>
      <c r="K2" s="4"/>
      <c r="L2" s="4"/>
      <c r="M2" s="1"/>
      <c r="N2" s="1"/>
      <c r="O2" s="1"/>
      <c r="P2" s="1"/>
    </row>
    <row r="3" spans="1:16" ht="16.5">
      <c r="A3" s="1"/>
      <c r="B3" s="2"/>
      <c r="C3" s="3"/>
      <c r="D3" s="93"/>
      <c r="E3" s="3"/>
      <c r="F3" s="3"/>
      <c r="G3" s="1"/>
      <c r="H3" s="1"/>
      <c r="I3" s="1"/>
      <c r="J3" s="1"/>
      <c r="K3" s="4"/>
      <c r="L3" s="4"/>
      <c r="M3" s="1"/>
      <c r="N3" s="1"/>
      <c r="O3" s="1"/>
      <c r="P3" s="1"/>
    </row>
    <row r="4" spans="1:16" ht="15">
      <c r="A4" s="1"/>
      <c r="B4" s="2"/>
      <c r="C4" s="3"/>
      <c r="D4" s="93"/>
      <c r="E4" s="3"/>
      <c r="F4" s="3"/>
      <c r="G4" s="1"/>
      <c r="H4" s="1"/>
      <c r="I4" s="1"/>
      <c r="J4" s="1"/>
      <c r="K4" s="4"/>
      <c r="L4" s="4"/>
      <c r="M4" s="1"/>
      <c r="N4" s="1"/>
      <c r="O4" s="1"/>
      <c r="P4" s="1"/>
    </row>
    <row r="5" spans="1:16" ht="15">
      <c r="A5" s="276"/>
      <c r="B5" s="276"/>
      <c r="C5" s="276"/>
      <c r="D5" s="276"/>
      <c r="E5" s="276"/>
      <c r="F5" s="276"/>
      <c r="G5" s="276"/>
      <c r="H5" s="276"/>
      <c r="I5" s="276"/>
      <c r="J5" s="276"/>
      <c r="K5" s="276"/>
      <c r="L5" s="276"/>
      <c r="M5" s="276"/>
      <c r="N5" s="276"/>
      <c r="O5" s="202"/>
      <c r="P5" s="202"/>
    </row>
    <row r="6" spans="1:16" ht="45.75" customHeight="1">
      <c r="A6" s="277" t="s">
        <v>608</v>
      </c>
      <c r="B6" s="278"/>
      <c r="C6" s="278"/>
      <c r="D6" s="278"/>
      <c r="E6" s="278"/>
      <c r="F6" s="278"/>
      <c r="G6" s="278"/>
      <c r="H6" s="278"/>
      <c r="I6" s="278"/>
      <c r="J6" s="278"/>
      <c r="K6" s="278"/>
      <c r="L6" s="278"/>
      <c r="M6" s="278"/>
      <c r="N6" s="278"/>
      <c r="O6" s="203"/>
      <c r="P6" s="203"/>
    </row>
    <row r="7" spans="1:16" ht="15">
      <c r="A7" s="6"/>
      <c r="B7" s="2"/>
      <c r="C7" s="3"/>
      <c r="D7" s="93"/>
      <c r="E7" s="3"/>
      <c r="F7" s="3"/>
      <c r="G7" s="1"/>
      <c r="H7" s="1"/>
      <c r="I7" s="1"/>
      <c r="J7" s="1"/>
      <c r="K7" s="4"/>
      <c r="L7" s="4"/>
      <c r="M7" s="1"/>
      <c r="N7" s="7">
        <v>42968</v>
      </c>
      <c r="O7" s="7"/>
      <c r="P7" s="7"/>
    </row>
    <row r="8" spans="1:18" ht="25.15" customHeight="1">
      <c r="A8" s="279" t="s">
        <v>0</v>
      </c>
      <c r="B8" s="279" t="s">
        <v>1</v>
      </c>
      <c r="C8" s="279" t="s">
        <v>2</v>
      </c>
      <c r="D8" s="279"/>
      <c r="E8" s="279"/>
      <c r="F8" s="204"/>
      <c r="G8" s="279" t="s">
        <v>3</v>
      </c>
      <c r="H8" s="279"/>
      <c r="I8" s="279"/>
      <c r="J8" s="279" t="s">
        <v>4</v>
      </c>
      <c r="K8" s="280" t="s">
        <v>5</v>
      </c>
      <c r="L8" s="280"/>
      <c r="M8" s="280" t="s">
        <v>6</v>
      </c>
      <c r="N8" s="280" t="s">
        <v>882</v>
      </c>
      <c r="O8" s="284" t="s">
        <v>609</v>
      </c>
      <c r="P8" s="284" t="s">
        <v>610</v>
      </c>
      <c r="Q8" s="280" t="s">
        <v>8</v>
      </c>
      <c r="R8" s="280" t="s">
        <v>9</v>
      </c>
    </row>
    <row r="9" spans="1:20" ht="73.5" customHeight="1">
      <c r="A9" s="279"/>
      <c r="B9" s="279"/>
      <c r="C9" s="204" t="s">
        <v>10</v>
      </c>
      <c r="D9" s="204" t="s">
        <v>11</v>
      </c>
      <c r="E9" s="204" t="s">
        <v>12</v>
      </c>
      <c r="F9" s="204" t="s">
        <v>13</v>
      </c>
      <c r="G9" s="204" t="s">
        <v>14</v>
      </c>
      <c r="H9" s="204" t="s">
        <v>15</v>
      </c>
      <c r="I9" s="204" t="s">
        <v>16</v>
      </c>
      <c r="J9" s="279"/>
      <c r="K9" s="205" t="s">
        <v>17</v>
      </c>
      <c r="L9" s="205" t="s">
        <v>18</v>
      </c>
      <c r="M9" s="280"/>
      <c r="N9" s="280"/>
      <c r="O9" s="285"/>
      <c r="P9" s="285"/>
      <c r="Q9" s="280"/>
      <c r="R9" s="280"/>
      <c r="T9" s="5" t="s">
        <v>670</v>
      </c>
    </row>
    <row r="10" spans="1:18" s="13" customFormat="1" ht="30" customHeight="1">
      <c r="A10" s="8" t="s">
        <v>19</v>
      </c>
      <c r="B10" s="9" t="s">
        <v>726</v>
      </c>
      <c r="C10" s="10"/>
      <c r="D10" s="8"/>
      <c r="E10" s="10"/>
      <c r="F10" s="10"/>
      <c r="G10" s="10"/>
      <c r="H10" s="8"/>
      <c r="I10" s="8"/>
      <c r="J10" s="11"/>
      <c r="K10" s="11">
        <f>SUM(K11:K18)</f>
        <v>3230</v>
      </c>
      <c r="L10" s="11">
        <f>SUM(L11:L18)</f>
        <v>11450</v>
      </c>
      <c r="M10" s="12">
        <f>+SUM(M11:M18)</f>
        <v>8182142.350000001</v>
      </c>
      <c r="N10" s="8"/>
      <c r="O10" s="8"/>
      <c r="P10" s="8"/>
      <c r="Q10" s="8"/>
      <c r="R10" s="8"/>
    </row>
    <row r="11" spans="1:22" s="53" customFormat="1" ht="63.75" customHeight="1">
      <c r="A11" s="191">
        <v>1</v>
      </c>
      <c r="B11" s="35" t="s">
        <v>767</v>
      </c>
      <c r="C11" s="191" t="s">
        <v>728</v>
      </c>
      <c r="D11" s="191" t="s">
        <v>728</v>
      </c>
      <c r="E11" s="191" t="s">
        <v>768</v>
      </c>
      <c r="F11" s="29" t="s">
        <v>769</v>
      </c>
      <c r="G11" s="29" t="s">
        <v>93</v>
      </c>
      <c r="H11" s="15">
        <v>2</v>
      </c>
      <c r="I11" s="191" t="s">
        <v>40</v>
      </c>
      <c r="J11" s="108">
        <v>1</v>
      </c>
      <c r="K11" s="15">
        <v>50</v>
      </c>
      <c r="L11" s="15">
        <v>50</v>
      </c>
      <c r="M11" s="66">
        <v>158099.4</v>
      </c>
      <c r="N11" s="162" t="s">
        <v>45</v>
      </c>
      <c r="O11" s="200"/>
      <c r="P11" s="22"/>
      <c r="Q11" s="211"/>
      <c r="R11" s="8"/>
      <c r="U11" s="54"/>
      <c r="V11" s="55"/>
    </row>
    <row r="12" spans="1:22" s="53" customFormat="1" ht="63.75" customHeight="1">
      <c r="A12" s="191">
        <v>2</v>
      </c>
      <c r="B12" s="35" t="s">
        <v>770</v>
      </c>
      <c r="C12" s="191" t="s">
        <v>728</v>
      </c>
      <c r="D12" s="191" t="s">
        <v>728</v>
      </c>
      <c r="E12" s="191" t="s">
        <v>768</v>
      </c>
      <c r="F12" s="29" t="s">
        <v>769</v>
      </c>
      <c r="G12" s="29" t="s">
        <v>93</v>
      </c>
      <c r="H12" s="15">
        <v>8.5</v>
      </c>
      <c r="I12" s="191" t="s">
        <v>40</v>
      </c>
      <c r="J12" s="108">
        <v>1</v>
      </c>
      <c r="K12" s="15">
        <v>480</v>
      </c>
      <c r="L12" s="15">
        <v>700</v>
      </c>
      <c r="M12" s="66">
        <v>402351.52</v>
      </c>
      <c r="N12" s="162" t="s">
        <v>45</v>
      </c>
      <c r="O12" s="200"/>
      <c r="P12" s="22"/>
      <c r="Q12" s="211"/>
      <c r="R12" s="8"/>
      <c r="U12" s="54"/>
      <c r="V12" s="55"/>
    </row>
    <row r="13" spans="1:22" s="53" customFormat="1" ht="63.75" customHeight="1">
      <c r="A13" s="191">
        <v>3</v>
      </c>
      <c r="B13" s="27" t="s">
        <v>727</v>
      </c>
      <c r="C13" s="191" t="s">
        <v>728</v>
      </c>
      <c r="D13" s="191" t="s">
        <v>728</v>
      </c>
      <c r="E13" s="191" t="s">
        <v>729</v>
      </c>
      <c r="F13" s="27" t="s">
        <v>730</v>
      </c>
      <c r="G13" s="29" t="s">
        <v>731</v>
      </c>
      <c r="H13" s="28">
        <v>3.97</v>
      </c>
      <c r="I13" s="191" t="s">
        <v>22</v>
      </c>
      <c r="J13" s="161">
        <v>1</v>
      </c>
      <c r="K13" s="100">
        <v>200</v>
      </c>
      <c r="L13" s="100">
        <v>5000</v>
      </c>
      <c r="M13" s="66">
        <v>950733</v>
      </c>
      <c r="N13" s="162" t="s">
        <v>45</v>
      </c>
      <c r="O13" s="200"/>
      <c r="P13" s="22"/>
      <c r="Q13" s="211"/>
      <c r="R13" s="8"/>
      <c r="U13" s="54"/>
      <c r="V13" s="55"/>
    </row>
    <row r="14" spans="1:22" s="53" customFormat="1" ht="63.75" customHeight="1">
      <c r="A14" s="191">
        <v>4</v>
      </c>
      <c r="B14" s="29" t="s">
        <v>732</v>
      </c>
      <c r="C14" s="191" t="s">
        <v>728</v>
      </c>
      <c r="D14" s="191" t="s">
        <v>728</v>
      </c>
      <c r="E14" s="191" t="s">
        <v>671</v>
      </c>
      <c r="F14" s="29" t="s">
        <v>733</v>
      </c>
      <c r="G14" s="29" t="s">
        <v>734</v>
      </c>
      <c r="H14" s="58">
        <v>8.2</v>
      </c>
      <c r="I14" s="23" t="s">
        <v>40</v>
      </c>
      <c r="J14" s="108">
        <v>1</v>
      </c>
      <c r="K14" s="191">
        <v>120</v>
      </c>
      <c r="L14" s="15">
        <v>150</v>
      </c>
      <c r="M14" s="66">
        <v>305999.62</v>
      </c>
      <c r="N14" s="162" t="s">
        <v>45</v>
      </c>
      <c r="O14" s="200"/>
      <c r="P14" s="22"/>
      <c r="Q14" s="211"/>
      <c r="R14" s="8"/>
      <c r="U14" s="54"/>
      <c r="V14" s="55"/>
    </row>
    <row r="15" spans="1:22" s="53" customFormat="1" ht="63.75" customHeight="1">
      <c r="A15" s="191">
        <v>5</v>
      </c>
      <c r="B15" s="29" t="s">
        <v>738</v>
      </c>
      <c r="C15" s="191" t="s">
        <v>728</v>
      </c>
      <c r="D15" s="191" t="s">
        <v>728</v>
      </c>
      <c r="E15" s="191" t="s">
        <v>739</v>
      </c>
      <c r="F15" s="29" t="s">
        <v>740</v>
      </c>
      <c r="G15" s="29" t="s">
        <v>734</v>
      </c>
      <c r="H15" s="58">
        <v>20</v>
      </c>
      <c r="I15" s="23" t="s">
        <v>40</v>
      </c>
      <c r="J15" s="108">
        <v>1</v>
      </c>
      <c r="K15" s="191">
        <v>400</v>
      </c>
      <c r="L15" s="15">
        <v>500</v>
      </c>
      <c r="M15" s="66">
        <v>688038.91</v>
      </c>
      <c r="N15" s="162" t="s">
        <v>45</v>
      </c>
      <c r="O15" s="200"/>
      <c r="P15" s="22"/>
      <c r="Q15" s="211"/>
      <c r="R15" s="8"/>
      <c r="U15" s="54"/>
      <c r="V15" s="55"/>
    </row>
    <row r="16" spans="1:22" s="53" customFormat="1" ht="63.75" customHeight="1">
      <c r="A16" s="191">
        <v>6</v>
      </c>
      <c r="B16" s="29" t="s">
        <v>741</v>
      </c>
      <c r="C16" s="191" t="s">
        <v>728</v>
      </c>
      <c r="D16" s="191" t="s">
        <v>728</v>
      </c>
      <c r="E16" s="191" t="s">
        <v>728</v>
      </c>
      <c r="F16" s="29" t="s">
        <v>742</v>
      </c>
      <c r="G16" s="29" t="s">
        <v>734</v>
      </c>
      <c r="H16" s="58">
        <v>7.5</v>
      </c>
      <c r="I16" s="23" t="s">
        <v>40</v>
      </c>
      <c r="J16" s="108">
        <v>1</v>
      </c>
      <c r="K16" s="191">
        <v>500</v>
      </c>
      <c r="L16" s="15">
        <v>600</v>
      </c>
      <c r="M16" s="66">
        <v>484952.03</v>
      </c>
      <c r="N16" s="162" t="s">
        <v>45</v>
      </c>
      <c r="O16" s="200"/>
      <c r="P16" s="22"/>
      <c r="Q16" s="211"/>
      <c r="R16" s="8"/>
      <c r="U16" s="54"/>
      <c r="V16" s="55"/>
    </row>
    <row r="17" spans="1:22" s="53" customFormat="1" ht="63.75" customHeight="1">
      <c r="A17" s="191">
        <v>7</v>
      </c>
      <c r="B17" s="39" t="s">
        <v>735</v>
      </c>
      <c r="C17" s="210" t="s">
        <v>728</v>
      </c>
      <c r="D17" s="210" t="s">
        <v>728</v>
      </c>
      <c r="E17" s="210" t="s">
        <v>736</v>
      </c>
      <c r="F17" s="39" t="s">
        <v>737</v>
      </c>
      <c r="G17" s="39" t="s">
        <v>734</v>
      </c>
      <c r="H17" s="127">
        <v>19.5</v>
      </c>
      <c r="I17" s="21" t="s">
        <v>40</v>
      </c>
      <c r="J17" s="163">
        <v>1</v>
      </c>
      <c r="K17" s="210">
        <v>1200</v>
      </c>
      <c r="L17" s="22">
        <v>4000</v>
      </c>
      <c r="M17" s="128">
        <v>4880385.7</v>
      </c>
      <c r="N17" s="17" t="s">
        <v>45</v>
      </c>
      <c r="O17" s="200"/>
      <c r="P17" s="22"/>
      <c r="Q17" s="211"/>
      <c r="R17" s="8"/>
      <c r="U17" s="54"/>
      <c r="V17" s="55"/>
    </row>
    <row r="18" spans="1:22" s="53" customFormat="1" ht="63.75" customHeight="1">
      <c r="A18" s="191">
        <v>8</v>
      </c>
      <c r="B18" s="29" t="s">
        <v>743</v>
      </c>
      <c r="C18" s="191" t="s">
        <v>728</v>
      </c>
      <c r="D18" s="191" t="s">
        <v>728</v>
      </c>
      <c r="E18" s="191" t="s">
        <v>744</v>
      </c>
      <c r="F18" s="29" t="s">
        <v>745</v>
      </c>
      <c r="G18" s="29" t="s">
        <v>734</v>
      </c>
      <c r="H18" s="58">
        <v>6.8</v>
      </c>
      <c r="I18" s="23" t="s">
        <v>40</v>
      </c>
      <c r="J18" s="108">
        <v>1</v>
      </c>
      <c r="K18" s="191">
        <v>280</v>
      </c>
      <c r="L18" s="15">
        <v>450</v>
      </c>
      <c r="M18" s="66">
        <v>311582.17</v>
      </c>
      <c r="N18" s="162" t="s">
        <v>45</v>
      </c>
      <c r="O18" s="200"/>
      <c r="P18" s="22"/>
      <c r="Q18" s="211"/>
      <c r="R18" s="8"/>
      <c r="U18" s="54"/>
      <c r="V18" s="55"/>
    </row>
    <row r="19" spans="1:18" s="13" customFormat="1" ht="30" customHeight="1">
      <c r="A19" s="8" t="s">
        <v>42</v>
      </c>
      <c r="B19" s="9" t="s">
        <v>20</v>
      </c>
      <c r="C19" s="10"/>
      <c r="D19" s="8"/>
      <c r="E19" s="10"/>
      <c r="F19" s="10"/>
      <c r="G19" s="10"/>
      <c r="H19" s="8"/>
      <c r="I19" s="8"/>
      <c r="J19" s="11"/>
      <c r="K19" s="11">
        <f>SUM(K20:K375)</f>
        <v>84204</v>
      </c>
      <c r="L19" s="11">
        <f>SUM(L20:L375)</f>
        <v>116660.06</v>
      </c>
      <c r="M19" s="12">
        <f>SUM(M20:M375)</f>
        <v>43019280.28499999</v>
      </c>
      <c r="N19" s="8"/>
      <c r="O19" s="8"/>
      <c r="P19" s="8"/>
      <c r="Q19" s="8"/>
      <c r="R19" s="8"/>
    </row>
    <row r="20" spans="1:22" s="53" customFormat="1" ht="63.75" customHeight="1">
      <c r="A20" s="191">
        <v>1</v>
      </c>
      <c r="B20" s="160" t="s">
        <v>37</v>
      </c>
      <c r="C20" s="126" t="s">
        <v>21</v>
      </c>
      <c r="D20" s="126" t="s">
        <v>30</v>
      </c>
      <c r="E20" s="126" t="s">
        <v>38</v>
      </c>
      <c r="F20" s="126" t="s">
        <v>39</v>
      </c>
      <c r="G20" s="160" t="s">
        <v>34</v>
      </c>
      <c r="H20" s="51">
        <v>0.2</v>
      </c>
      <c r="I20" s="210" t="s">
        <v>22</v>
      </c>
      <c r="J20" s="126">
        <v>30</v>
      </c>
      <c r="K20" s="126">
        <v>12500</v>
      </c>
      <c r="L20" s="126">
        <v>15000</v>
      </c>
      <c r="M20" s="41">
        <v>194282.99</v>
      </c>
      <c r="N20" s="22" t="s">
        <v>23</v>
      </c>
      <c r="O20" s="200" t="s">
        <v>613</v>
      </c>
      <c r="P20" s="22" t="s">
        <v>612</v>
      </c>
      <c r="Q20" s="211" t="s">
        <v>179</v>
      </c>
      <c r="R20" s="164"/>
      <c r="U20" s="54"/>
      <c r="V20" s="55"/>
    </row>
    <row r="21" spans="1:22" s="53" customFormat="1" ht="51" customHeight="1">
      <c r="A21" s="191">
        <v>2</v>
      </c>
      <c r="B21" s="86" t="s">
        <v>599</v>
      </c>
      <c r="C21" s="210" t="s">
        <v>21</v>
      </c>
      <c r="D21" s="210" t="s">
        <v>30</v>
      </c>
      <c r="E21" s="210" t="s">
        <v>32</v>
      </c>
      <c r="F21" s="210" t="s">
        <v>600</v>
      </c>
      <c r="G21" s="20" t="s">
        <v>601</v>
      </c>
      <c r="H21" s="58">
        <v>0.1</v>
      </c>
      <c r="I21" s="23" t="s">
        <v>22</v>
      </c>
      <c r="J21" s="37">
        <v>30</v>
      </c>
      <c r="K21" s="23">
        <v>150</v>
      </c>
      <c r="L21" s="23">
        <v>190</v>
      </c>
      <c r="M21" s="19">
        <v>30043</v>
      </c>
      <c r="N21" s="15" t="s">
        <v>23</v>
      </c>
      <c r="O21" s="200" t="s">
        <v>611</v>
      </c>
      <c r="P21" s="15" t="s">
        <v>612</v>
      </c>
      <c r="Q21" s="211"/>
      <c r="R21" s="164"/>
      <c r="U21" s="54"/>
      <c r="V21" s="55"/>
    </row>
    <row r="22" spans="1:18" s="53" customFormat="1" ht="89.25" customHeight="1">
      <c r="A22" s="191">
        <v>3</v>
      </c>
      <c r="B22" s="199" t="s">
        <v>244</v>
      </c>
      <c r="C22" s="21" t="s">
        <v>21</v>
      </c>
      <c r="D22" s="21" t="s">
        <v>21</v>
      </c>
      <c r="E22" s="197" t="s">
        <v>21</v>
      </c>
      <c r="F22" s="199" t="s">
        <v>245</v>
      </c>
      <c r="G22" s="31" t="s">
        <v>246</v>
      </c>
      <c r="H22" s="49">
        <v>0.44</v>
      </c>
      <c r="I22" s="197" t="s">
        <v>22</v>
      </c>
      <c r="J22" s="197">
        <v>30</v>
      </c>
      <c r="K22" s="197">
        <v>18</v>
      </c>
      <c r="L22" s="197">
        <v>30.27</v>
      </c>
      <c r="M22" s="81">
        <v>39655</v>
      </c>
      <c r="N22" s="22" t="s">
        <v>23</v>
      </c>
      <c r="O22" s="286" t="s">
        <v>614</v>
      </c>
      <c r="P22" s="286"/>
      <c r="Q22" s="289" t="s">
        <v>284</v>
      </c>
      <c r="R22" s="119"/>
    </row>
    <row r="23" spans="1:18" s="53" customFormat="1" ht="39" customHeight="1">
      <c r="A23" s="191">
        <v>4</v>
      </c>
      <c r="B23" s="199" t="s">
        <v>247</v>
      </c>
      <c r="C23" s="21" t="s">
        <v>21</v>
      </c>
      <c r="D23" s="21" t="s">
        <v>21</v>
      </c>
      <c r="E23" s="197" t="s">
        <v>21</v>
      </c>
      <c r="F23" s="199" t="s">
        <v>248</v>
      </c>
      <c r="G23" s="31" t="s">
        <v>246</v>
      </c>
      <c r="H23" s="49">
        <v>0.15</v>
      </c>
      <c r="I23" s="197" t="s">
        <v>22</v>
      </c>
      <c r="J23" s="197">
        <v>30</v>
      </c>
      <c r="K23" s="197">
        <v>4</v>
      </c>
      <c r="L23" s="197">
        <v>16</v>
      </c>
      <c r="M23" s="81">
        <v>16295</v>
      </c>
      <c r="N23" s="22" t="s">
        <v>23</v>
      </c>
      <c r="O23" s="287"/>
      <c r="P23" s="287"/>
      <c r="Q23" s="290"/>
      <c r="R23" s="120"/>
    </row>
    <row r="24" spans="1:18" s="53" customFormat="1" ht="39" customHeight="1">
      <c r="A24" s="191">
        <v>5</v>
      </c>
      <c r="B24" s="199" t="s">
        <v>249</v>
      </c>
      <c r="C24" s="21" t="s">
        <v>21</v>
      </c>
      <c r="D24" s="21" t="s">
        <v>21</v>
      </c>
      <c r="E24" s="197" t="s">
        <v>21</v>
      </c>
      <c r="F24" s="199" t="s">
        <v>250</v>
      </c>
      <c r="G24" s="31" t="s">
        <v>246</v>
      </c>
      <c r="H24" s="49">
        <v>0.06</v>
      </c>
      <c r="I24" s="197" t="s">
        <v>22</v>
      </c>
      <c r="J24" s="197">
        <v>30</v>
      </c>
      <c r="K24" s="197">
        <v>20</v>
      </c>
      <c r="L24" s="197">
        <v>45</v>
      </c>
      <c r="M24" s="81">
        <v>8025</v>
      </c>
      <c r="N24" s="22" t="s">
        <v>23</v>
      </c>
      <c r="O24" s="287"/>
      <c r="P24" s="287"/>
      <c r="Q24" s="290"/>
      <c r="R24" s="120"/>
    </row>
    <row r="25" spans="1:18" s="53" customFormat="1" ht="39" customHeight="1">
      <c r="A25" s="191">
        <v>6</v>
      </c>
      <c r="B25" s="199" t="s">
        <v>251</v>
      </c>
      <c r="C25" s="21" t="s">
        <v>21</v>
      </c>
      <c r="D25" s="21" t="s">
        <v>21</v>
      </c>
      <c r="E25" s="197" t="s">
        <v>21</v>
      </c>
      <c r="F25" s="199" t="s">
        <v>252</v>
      </c>
      <c r="G25" s="31" t="s">
        <v>246</v>
      </c>
      <c r="H25" s="49">
        <v>0.05</v>
      </c>
      <c r="I25" s="197" t="s">
        <v>22</v>
      </c>
      <c r="J25" s="197">
        <v>30</v>
      </c>
      <c r="K25" s="197">
        <v>15</v>
      </c>
      <c r="L25" s="197">
        <v>24.9</v>
      </c>
      <c r="M25" s="81">
        <v>6149</v>
      </c>
      <c r="N25" s="22" t="s">
        <v>23</v>
      </c>
      <c r="O25" s="287"/>
      <c r="P25" s="287"/>
      <c r="Q25" s="290"/>
      <c r="R25" s="120"/>
    </row>
    <row r="26" spans="1:18" s="53" customFormat="1" ht="39" customHeight="1">
      <c r="A26" s="191">
        <v>7</v>
      </c>
      <c r="B26" s="199" t="s">
        <v>253</v>
      </c>
      <c r="C26" s="21" t="s">
        <v>21</v>
      </c>
      <c r="D26" s="21" t="s">
        <v>21</v>
      </c>
      <c r="E26" s="197" t="s">
        <v>21</v>
      </c>
      <c r="F26" s="199" t="s">
        <v>254</v>
      </c>
      <c r="G26" s="31" t="s">
        <v>246</v>
      </c>
      <c r="H26" s="49">
        <v>0.12</v>
      </c>
      <c r="I26" s="197" t="s">
        <v>22</v>
      </c>
      <c r="J26" s="197">
        <v>30</v>
      </c>
      <c r="K26" s="197">
        <v>10</v>
      </c>
      <c r="L26" s="197">
        <v>38</v>
      </c>
      <c r="M26" s="81">
        <v>12821</v>
      </c>
      <c r="N26" s="22" t="s">
        <v>23</v>
      </c>
      <c r="O26" s="288"/>
      <c r="P26" s="288"/>
      <c r="Q26" s="290"/>
      <c r="R26" s="120"/>
    </row>
    <row r="27" spans="1:18" s="53" customFormat="1" ht="39" customHeight="1">
      <c r="A27" s="191">
        <v>8</v>
      </c>
      <c r="B27" s="199" t="s">
        <v>978</v>
      </c>
      <c r="C27" s="21" t="s">
        <v>21</v>
      </c>
      <c r="D27" s="21" t="s">
        <v>21</v>
      </c>
      <c r="E27" s="197" t="s">
        <v>21</v>
      </c>
      <c r="F27" s="199" t="s">
        <v>453</v>
      </c>
      <c r="G27" s="31" t="s">
        <v>903</v>
      </c>
      <c r="H27" s="49">
        <v>1.165</v>
      </c>
      <c r="I27" s="197" t="s">
        <v>40</v>
      </c>
      <c r="J27" s="197">
        <v>21</v>
      </c>
      <c r="K27" s="197"/>
      <c r="L27" s="197"/>
      <c r="M27" s="81">
        <v>31788.5</v>
      </c>
      <c r="N27" s="22" t="s">
        <v>23</v>
      </c>
      <c r="O27" s="201"/>
      <c r="P27" s="201"/>
      <c r="Q27" s="290"/>
      <c r="R27" s="120"/>
    </row>
    <row r="28" spans="1:18" s="53" customFormat="1" ht="39" customHeight="1">
      <c r="A28" s="191">
        <v>9</v>
      </c>
      <c r="B28" s="199" t="s">
        <v>979</v>
      </c>
      <c r="C28" s="21" t="s">
        <v>21</v>
      </c>
      <c r="D28" s="21" t="s">
        <v>21</v>
      </c>
      <c r="E28" s="197" t="s">
        <v>21</v>
      </c>
      <c r="F28" s="199" t="s">
        <v>980</v>
      </c>
      <c r="G28" s="31" t="s">
        <v>903</v>
      </c>
      <c r="H28" s="49">
        <v>2.52</v>
      </c>
      <c r="I28" s="197" t="s">
        <v>40</v>
      </c>
      <c r="J28" s="197">
        <v>21</v>
      </c>
      <c r="K28" s="197"/>
      <c r="L28" s="197"/>
      <c r="M28" s="81">
        <v>50339.66</v>
      </c>
      <c r="N28" s="22" t="s">
        <v>23</v>
      </c>
      <c r="O28" s="201"/>
      <c r="P28" s="201"/>
      <c r="Q28" s="290"/>
      <c r="R28" s="120"/>
    </row>
    <row r="29" spans="1:18" s="53" customFormat="1" ht="39" customHeight="1">
      <c r="A29" s="191">
        <v>10</v>
      </c>
      <c r="B29" s="199" t="s">
        <v>981</v>
      </c>
      <c r="C29" s="21" t="s">
        <v>21</v>
      </c>
      <c r="D29" s="21" t="s">
        <v>21</v>
      </c>
      <c r="E29" s="197" t="s">
        <v>21</v>
      </c>
      <c r="F29" s="199" t="s">
        <v>453</v>
      </c>
      <c r="G29" s="31" t="s">
        <v>903</v>
      </c>
      <c r="H29" s="49">
        <v>2.75</v>
      </c>
      <c r="I29" s="197" t="s">
        <v>40</v>
      </c>
      <c r="J29" s="197">
        <v>21</v>
      </c>
      <c r="K29" s="197"/>
      <c r="L29" s="197"/>
      <c r="M29" s="81">
        <v>60553.59</v>
      </c>
      <c r="N29" s="22" t="s">
        <v>23</v>
      </c>
      <c r="O29" s="201"/>
      <c r="P29" s="201"/>
      <c r="Q29" s="290"/>
      <c r="R29" s="120"/>
    </row>
    <row r="30" spans="1:18" s="53" customFormat="1" ht="39" customHeight="1">
      <c r="A30" s="191">
        <v>11</v>
      </c>
      <c r="B30" s="199" t="s">
        <v>982</v>
      </c>
      <c r="C30" s="21" t="s">
        <v>21</v>
      </c>
      <c r="D30" s="21" t="s">
        <v>21</v>
      </c>
      <c r="E30" s="197" t="s">
        <v>21</v>
      </c>
      <c r="F30" s="199" t="s">
        <v>983</v>
      </c>
      <c r="G30" s="31" t="s">
        <v>903</v>
      </c>
      <c r="H30" s="49">
        <v>6.03</v>
      </c>
      <c r="I30" s="197" t="s">
        <v>40</v>
      </c>
      <c r="J30" s="197">
        <v>42</v>
      </c>
      <c r="K30" s="197"/>
      <c r="L30" s="197"/>
      <c r="M30" s="81">
        <v>105829.91</v>
      </c>
      <c r="N30" s="22" t="s">
        <v>23</v>
      </c>
      <c r="O30" s="201"/>
      <c r="P30" s="201"/>
      <c r="Q30" s="290"/>
      <c r="R30" s="120"/>
    </row>
    <row r="31" spans="1:18" s="53" customFormat="1" ht="39" customHeight="1">
      <c r="A31" s="191">
        <v>12</v>
      </c>
      <c r="B31" s="199" t="s">
        <v>984</v>
      </c>
      <c r="C31" s="21" t="s">
        <v>21</v>
      </c>
      <c r="D31" s="21" t="s">
        <v>21</v>
      </c>
      <c r="E31" s="197" t="s">
        <v>21</v>
      </c>
      <c r="F31" s="199" t="s">
        <v>453</v>
      </c>
      <c r="G31" s="31" t="s">
        <v>903</v>
      </c>
      <c r="H31" s="49">
        <v>1.326</v>
      </c>
      <c r="I31" s="197" t="s">
        <v>40</v>
      </c>
      <c r="J31" s="197">
        <v>14</v>
      </c>
      <c r="K31" s="197"/>
      <c r="L31" s="197"/>
      <c r="M31" s="81">
        <v>31463.49</v>
      </c>
      <c r="N31" s="22" t="s">
        <v>23</v>
      </c>
      <c r="O31" s="201"/>
      <c r="P31" s="201"/>
      <c r="Q31" s="290"/>
      <c r="R31" s="120"/>
    </row>
    <row r="32" spans="1:18" s="53" customFormat="1" ht="39" customHeight="1">
      <c r="A32" s="191">
        <v>13</v>
      </c>
      <c r="B32" s="199" t="s">
        <v>985</v>
      </c>
      <c r="C32" s="21" t="s">
        <v>21</v>
      </c>
      <c r="D32" s="21" t="s">
        <v>21</v>
      </c>
      <c r="E32" s="197" t="s">
        <v>21</v>
      </c>
      <c r="F32" s="199" t="s">
        <v>453</v>
      </c>
      <c r="G32" s="31" t="s">
        <v>903</v>
      </c>
      <c r="H32" s="49">
        <v>0.61</v>
      </c>
      <c r="I32" s="197" t="s">
        <v>40</v>
      </c>
      <c r="J32" s="197">
        <v>14</v>
      </c>
      <c r="K32" s="197"/>
      <c r="L32" s="197"/>
      <c r="M32" s="81">
        <v>20144.11</v>
      </c>
      <c r="N32" s="22" t="s">
        <v>23</v>
      </c>
      <c r="O32" s="201"/>
      <c r="P32" s="201"/>
      <c r="Q32" s="290"/>
      <c r="R32" s="120"/>
    </row>
    <row r="33" spans="1:18" s="53" customFormat="1" ht="39" customHeight="1">
      <c r="A33" s="191">
        <v>14</v>
      </c>
      <c r="B33" s="199" t="s">
        <v>986</v>
      </c>
      <c r="C33" s="21" t="s">
        <v>21</v>
      </c>
      <c r="D33" s="21" t="s">
        <v>21</v>
      </c>
      <c r="E33" s="197" t="s">
        <v>21</v>
      </c>
      <c r="F33" s="199" t="s">
        <v>453</v>
      </c>
      <c r="G33" s="31" t="s">
        <v>903</v>
      </c>
      <c r="H33" s="49">
        <v>0.835</v>
      </c>
      <c r="I33" s="197" t="s">
        <v>40</v>
      </c>
      <c r="J33" s="197">
        <v>14</v>
      </c>
      <c r="K33" s="197"/>
      <c r="L33" s="197"/>
      <c r="M33" s="81">
        <v>23701.18</v>
      </c>
      <c r="N33" s="22" t="s">
        <v>23</v>
      </c>
      <c r="O33" s="201"/>
      <c r="P33" s="201"/>
      <c r="Q33" s="290"/>
      <c r="R33" s="120"/>
    </row>
    <row r="34" spans="1:18" s="53" customFormat="1" ht="39" customHeight="1">
      <c r="A34" s="191">
        <v>15</v>
      </c>
      <c r="B34" s="199" t="s">
        <v>1117</v>
      </c>
      <c r="C34" s="21" t="s">
        <v>21</v>
      </c>
      <c r="D34" s="21" t="s">
        <v>21</v>
      </c>
      <c r="E34" s="197" t="s">
        <v>21</v>
      </c>
      <c r="F34" s="199" t="s">
        <v>983</v>
      </c>
      <c r="G34" s="31" t="s">
        <v>116</v>
      </c>
      <c r="H34" s="49">
        <v>0.56</v>
      </c>
      <c r="I34" s="197" t="s">
        <v>40</v>
      </c>
      <c r="J34" s="197">
        <v>15</v>
      </c>
      <c r="K34" s="197">
        <v>16</v>
      </c>
      <c r="L34" s="197">
        <v>85</v>
      </c>
      <c r="M34" s="81">
        <v>10703.7</v>
      </c>
      <c r="N34" s="22" t="s">
        <v>23</v>
      </c>
      <c r="O34" s="201"/>
      <c r="P34" s="201"/>
      <c r="Q34" s="290"/>
      <c r="R34" s="120"/>
    </row>
    <row r="35" spans="1:18" s="53" customFormat="1" ht="39" customHeight="1">
      <c r="A35" s="191">
        <v>16</v>
      </c>
      <c r="B35" s="199" t="s">
        <v>1118</v>
      </c>
      <c r="C35" s="21" t="s">
        <v>21</v>
      </c>
      <c r="D35" s="21" t="s">
        <v>21</v>
      </c>
      <c r="E35" s="197" t="s">
        <v>21</v>
      </c>
      <c r="F35" s="199" t="s">
        <v>983</v>
      </c>
      <c r="G35" s="31" t="s">
        <v>116</v>
      </c>
      <c r="H35" s="49">
        <v>1.23</v>
      </c>
      <c r="I35" s="197" t="s">
        <v>40</v>
      </c>
      <c r="J35" s="197">
        <v>15</v>
      </c>
      <c r="K35" s="197">
        <v>24</v>
      </c>
      <c r="L35" s="197">
        <v>60</v>
      </c>
      <c r="M35" s="81">
        <v>30616.34</v>
      </c>
      <c r="N35" s="22" t="s">
        <v>23</v>
      </c>
      <c r="O35" s="201"/>
      <c r="P35" s="201"/>
      <c r="Q35" s="290"/>
      <c r="R35" s="120"/>
    </row>
    <row r="36" spans="1:18" s="53" customFormat="1" ht="39" customHeight="1">
      <c r="A36" s="191">
        <v>17</v>
      </c>
      <c r="B36" s="199" t="s">
        <v>1119</v>
      </c>
      <c r="C36" s="21" t="s">
        <v>21</v>
      </c>
      <c r="D36" s="21" t="s">
        <v>21</v>
      </c>
      <c r="E36" s="197" t="s">
        <v>21</v>
      </c>
      <c r="F36" s="199" t="s">
        <v>983</v>
      </c>
      <c r="G36" s="31" t="s">
        <v>116</v>
      </c>
      <c r="H36" s="49">
        <v>0.842</v>
      </c>
      <c r="I36" s="197" t="s">
        <v>40</v>
      </c>
      <c r="J36" s="197">
        <v>15</v>
      </c>
      <c r="K36" s="197">
        <v>32</v>
      </c>
      <c r="L36" s="197">
        <v>130</v>
      </c>
      <c r="M36" s="81">
        <v>15650.94</v>
      </c>
      <c r="N36" s="22" t="s">
        <v>23</v>
      </c>
      <c r="O36" s="201"/>
      <c r="P36" s="201"/>
      <c r="Q36" s="290"/>
      <c r="R36" s="120"/>
    </row>
    <row r="37" spans="1:18" s="53" customFormat="1" ht="39" customHeight="1">
      <c r="A37" s="191">
        <v>18</v>
      </c>
      <c r="B37" s="199" t="s">
        <v>1072</v>
      </c>
      <c r="C37" s="21" t="s">
        <v>21</v>
      </c>
      <c r="D37" s="21" t="s">
        <v>21</v>
      </c>
      <c r="E37" s="197" t="s">
        <v>21</v>
      </c>
      <c r="F37" s="199" t="s">
        <v>983</v>
      </c>
      <c r="G37" s="31" t="s">
        <v>116</v>
      </c>
      <c r="H37" s="49">
        <v>2.55</v>
      </c>
      <c r="I37" s="197" t="s">
        <v>40</v>
      </c>
      <c r="J37" s="197">
        <v>30</v>
      </c>
      <c r="K37" s="197">
        <v>65</v>
      </c>
      <c r="L37" s="197">
        <v>220</v>
      </c>
      <c r="M37" s="81">
        <v>45615.1</v>
      </c>
      <c r="N37" s="22" t="s">
        <v>23</v>
      </c>
      <c r="O37" s="201"/>
      <c r="P37" s="201"/>
      <c r="Q37" s="290"/>
      <c r="R37" s="120"/>
    </row>
    <row r="38" spans="1:18" s="53" customFormat="1" ht="39" customHeight="1">
      <c r="A38" s="191">
        <v>19</v>
      </c>
      <c r="B38" s="199" t="s">
        <v>1120</v>
      </c>
      <c r="C38" s="21" t="s">
        <v>21</v>
      </c>
      <c r="D38" s="21" t="s">
        <v>21</v>
      </c>
      <c r="E38" s="197" t="s">
        <v>21</v>
      </c>
      <c r="F38" s="199" t="s">
        <v>453</v>
      </c>
      <c r="G38" s="31" t="s">
        <v>116</v>
      </c>
      <c r="H38" s="49">
        <v>1.46</v>
      </c>
      <c r="I38" s="197" t="s">
        <v>40</v>
      </c>
      <c r="J38" s="197">
        <v>21</v>
      </c>
      <c r="K38" s="197">
        <v>48</v>
      </c>
      <c r="L38" s="197">
        <v>45</v>
      </c>
      <c r="M38" s="81">
        <v>36176.91</v>
      </c>
      <c r="N38" s="22" t="s">
        <v>23</v>
      </c>
      <c r="O38" s="201"/>
      <c r="P38" s="201"/>
      <c r="Q38" s="290"/>
      <c r="R38" s="120"/>
    </row>
    <row r="39" spans="1:18" s="53" customFormat="1" ht="39" customHeight="1">
      <c r="A39" s="191">
        <v>20</v>
      </c>
      <c r="B39" s="199" t="s">
        <v>1121</v>
      </c>
      <c r="C39" s="21" t="s">
        <v>21</v>
      </c>
      <c r="D39" s="21" t="s">
        <v>21</v>
      </c>
      <c r="E39" s="197" t="s">
        <v>21</v>
      </c>
      <c r="F39" s="199" t="s">
        <v>453</v>
      </c>
      <c r="G39" s="31" t="s">
        <v>116</v>
      </c>
      <c r="H39" s="49">
        <v>2.74</v>
      </c>
      <c r="I39" s="197" t="s">
        <v>40</v>
      </c>
      <c r="J39" s="197">
        <v>30</v>
      </c>
      <c r="K39" s="197">
        <v>48</v>
      </c>
      <c r="L39" s="197">
        <v>45</v>
      </c>
      <c r="M39" s="81">
        <v>48948.35</v>
      </c>
      <c r="N39" s="22" t="s">
        <v>23</v>
      </c>
      <c r="O39" s="201"/>
      <c r="P39" s="201"/>
      <c r="Q39" s="290"/>
      <c r="R39" s="120"/>
    </row>
    <row r="40" spans="1:18" s="53" customFormat="1" ht="39" customHeight="1">
      <c r="A40" s="191">
        <v>21</v>
      </c>
      <c r="B40" s="199" t="s">
        <v>1122</v>
      </c>
      <c r="C40" s="21" t="s">
        <v>21</v>
      </c>
      <c r="D40" s="21" t="s">
        <v>21</v>
      </c>
      <c r="E40" s="197" t="s">
        <v>21</v>
      </c>
      <c r="F40" s="199" t="s">
        <v>453</v>
      </c>
      <c r="G40" s="31" t="s">
        <v>116</v>
      </c>
      <c r="H40" s="49">
        <v>2.51</v>
      </c>
      <c r="I40" s="197" t="s">
        <v>40</v>
      </c>
      <c r="J40" s="197">
        <v>30</v>
      </c>
      <c r="K40" s="197">
        <v>155</v>
      </c>
      <c r="L40" s="197">
        <v>145</v>
      </c>
      <c r="M40" s="81">
        <v>44913.37</v>
      </c>
      <c r="N40" s="22" t="s">
        <v>23</v>
      </c>
      <c r="O40" s="201"/>
      <c r="P40" s="201"/>
      <c r="Q40" s="290"/>
      <c r="R40" s="120"/>
    </row>
    <row r="41" spans="1:18" s="53" customFormat="1" ht="39" customHeight="1">
      <c r="A41" s="191">
        <v>22</v>
      </c>
      <c r="B41" s="199" t="s">
        <v>1123</v>
      </c>
      <c r="C41" s="21" t="s">
        <v>21</v>
      </c>
      <c r="D41" s="21" t="s">
        <v>21</v>
      </c>
      <c r="E41" s="197" t="s">
        <v>21</v>
      </c>
      <c r="F41" s="199" t="s">
        <v>983</v>
      </c>
      <c r="G41" s="31" t="s">
        <v>116</v>
      </c>
      <c r="H41" s="49">
        <v>1.53</v>
      </c>
      <c r="I41" s="197" t="s">
        <v>40</v>
      </c>
      <c r="J41" s="197">
        <v>21</v>
      </c>
      <c r="K41" s="197">
        <v>64</v>
      </c>
      <c r="L41" s="197">
        <v>120</v>
      </c>
      <c r="M41" s="81">
        <v>42943.49</v>
      </c>
      <c r="N41" s="22" t="s">
        <v>23</v>
      </c>
      <c r="O41" s="201"/>
      <c r="P41" s="201"/>
      <c r="Q41" s="290"/>
      <c r="R41" s="120"/>
    </row>
    <row r="42" spans="1:18" s="53" customFormat="1" ht="39" customHeight="1">
      <c r="A42" s="191">
        <v>23</v>
      </c>
      <c r="B42" s="199" t="s">
        <v>1124</v>
      </c>
      <c r="C42" s="21" t="s">
        <v>21</v>
      </c>
      <c r="D42" s="21" t="s">
        <v>21</v>
      </c>
      <c r="E42" s="197" t="s">
        <v>21</v>
      </c>
      <c r="F42" s="199" t="s">
        <v>453</v>
      </c>
      <c r="G42" s="31" t="s">
        <v>116</v>
      </c>
      <c r="H42" s="49">
        <v>1.05</v>
      </c>
      <c r="I42" s="197" t="s">
        <v>40</v>
      </c>
      <c r="J42" s="197">
        <v>15</v>
      </c>
      <c r="K42" s="197">
        <v>54</v>
      </c>
      <c r="L42" s="197">
        <v>45</v>
      </c>
      <c r="M42" s="81">
        <v>24523.44</v>
      </c>
      <c r="N42" s="22" t="s">
        <v>23</v>
      </c>
      <c r="O42" s="201"/>
      <c r="P42" s="201"/>
      <c r="Q42" s="290"/>
      <c r="R42" s="120"/>
    </row>
    <row r="43" spans="1:18" s="53" customFormat="1" ht="39" customHeight="1">
      <c r="A43" s="191">
        <v>24</v>
      </c>
      <c r="B43" s="199" t="s">
        <v>1125</v>
      </c>
      <c r="C43" s="21" t="s">
        <v>21</v>
      </c>
      <c r="D43" s="21" t="s">
        <v>21</v>
      </c>
      <c r="E43" s="197" t="s">
        <v>21</v>
      </c>
      <c r="F43" s="199" t="s">
        <v>983</v>
      </c>
      <c r="G43" s="31" t="s">
        <v>116</v>
      </c>
      <c r="H43" s="49">
        <v>1.8</v>
      </c>
      <c r="I43" s="197" t="s">
        <v>40</v>
      </c>
      <c r="J43" s="197">
        <v>21</v>
      </c>
      <c r="K43" s="197">
        <v>82</v>
      </c>
      <c r="L43" s="197">
        <v>145</v>
      </c>
      <c r="M43" s="81">
        <v>32457.54</v>
      </c>
      <c r="N43" s="22" t="s">
        <v>23</v>
      </c>
      <c r="O43" s="201"/>
      <c r="P43" s="201"/>
      <c r="Q43" s="290"/>
      <c r="R43" s="120"/>
    </row>
    <row r="44" spans="1:18" s="53" customFormat="1" ht="39" customHeight="1">
      <c r="A44" s="191">
        <v>25</v>
      </c>
      <c r="B44" s="199" t="s">
        <v>1126</v>
      </c>
      <c r="C44" s="21" t="s">
        <v>21</v>
      </c>
      <c r="D44" s="21" t="s">
        <v>21</v>
      </c>
      <c r="E44" s="197" t="s">
        <v>21</v>
      </c>
      <c r="F44" s="199" t="s">
        <v>983</v>
      </c>
      <c r="G44" s="31" t="s">
        <v>116</v>
      </c>
      <c r="H44" s="49">
        <v>0.8</v>
      </c>
      <c r="I44" s="197" t="s">
        <v>40</v>
      </c>
      <c r="J44" s="197">
        <v>15</v>
      </c>
      <c r="K44" s="197">
        <v>24</v>
      </c>
      <c r="L44" s="197">
        <v>120</v>
      </c>
      <c r="M44" s="81">
        <v>14914.12</v>
      </c>
      <c r="N44" s="22" t="s">
        <v>23</v>
      </c>
      <c r="O44" s="201"/>
      <c r="P44" s="201"/>
      <c r="Q44" s="290"/>
      <c r="R44" s="120"/>
    </row>
    <row r="45" spans="1:18" s="53" customFormat="1" ht="39" customHeight="1">
      <c r="A45" s="191">
        <v>26</v>
      </c>
      <c r="B45" s="199" t="s">
        <v>1127</v>
      </c>
      <c r="C45" s="21" t="s">
        <v>21</v>
      </c>
      <c r="D45" s="21" t="s">
        <v>21</v>
      </c>
      <c r="E45" s="197" t="s">
        <v>21</v>
      </c>
      <c r="F45" s="199" t="s">
        <v>453</v>
      </c>
      <c r="G45" s="31" t="s">
        <v>116</v>
      </c>
      <c r="H45" s="49">
        <v>1.174</v>
      </c>
      <c r="I45" s="197" t="s">
        <v>40</v>
      </c>
      <c r="J45" s="197">
        <v>15</v>
      </c>
      <c r="K45" s="197">
        <v>62</v>
      </c>
      <c r="L45" s="197">
        <v>55</v>
      </c>
      <c r="M45" s="81">
        <v>21475.36</v>
      </c>
      <c r="N45" s="22" t="s">
        <v>23</v>
      </c>
      <c r="O45" s="201"/>
      <c r="P45" s="201"/>
      <c r="Q45" s="290"/>
      <c r="R45" s="120"/>
    </row>
    <row r="46" spans="1:18" s="53" customFormat="1" ht="39" customHeight="1">
      <c r="A46" s="191">
        <v>27</v>
      </c>
      <c r="B46" s="199" t="s">
        <v>1128</v>
      </c>
      <c r="C46" s="21" t="s">
        <v>21</v>
      </c>
      <c r="D46" s="21" t="s">
        <v>21</v>
      </c>
      <c r="E46" s="197" t="s">
        <v>21</v>
      </c>
      <c r="F46" s="199" t="s">
        <v>983</v>
      </c>
      <c r="G46" s="31" t="s">
        <v>116</v>
      </c>
      <c r="H46" s="49">
        <v>2.35</v>
      </c>
      <c r="I46" s="197" t="s">
        <v>40</v>
      </c>
      <c r="J46" s="197">
        <v>30</v>
      </c>
      <c r="K46" s="197">
        <v>65</v>
      </c>
      <c r="L46" s="197">
        <v>350</v>
      </c>
      <c r="M46" s="81">
        <v>48925.94</v>
      </c>
      <c r="N46" s="22" t="s">
        <v>23</v>
      </c>
      <c r="O46" s="201"/>
      <c r="P46" s="201"/>
      <c r="Q46" s="290"/>
      <c r="R46" s="120"/>
    </row>
    <row r="47" spans="1:18" s="53" customFormat="1" ht="39" customHeight="1">
      <c r="A47" s="191">
        <v>28</v>
      </c>
      <c r="B47" s="199" t="s">
        <v>1001</v>
      </c>
      <c r="C47" s="21" t="s">
        <v>21</v>
      </c>
      <c r="D47" s="21" t="s">
        <v>21</v>
      </c>
      <c r="E47" s="197" t="s">
        <v>1002</v>
      </c>
      <c r="F47" s="199" t="s">
        <v>1002</v>
      </c>
      <c r="G47" s="31" t="s">
        <v>116</v>
      </c>
      <c r="H47" s="49">
        <v>1.13</v>
      </c>
      <c r="I47" s="197" t="s">
        <v>40</v>
      </c>
      <c r="J47" s="197">
        <v>15</v>
      </c>
      <c r="K47" s="197">
        <v>19</v>
      </c>
      <c r="L47" s="197">
        <v>63.8</v>
      </c>
      <c r="M47" s="81">
        <v>20703.44</v>
      </c>
      <c r="N47" s="22" t="s">
        <v>23</v>
      </c>
      <c r="O47" s="201"/>
      <c r="P47" s="201"/>
      <c r="Q47" s="290"/>
      <c r="R47" s="120"/>
    </row>
    <row r="48" spans="1:18" s="53" customFormat="1" ht="39" customHeight="1">
      <c r="A48" s="191">
        <v>29</v>
      </c>
      <c r="B48" s="199" t="s">
        <v>1003</v>
      </c>
      <c r="C48" s="21" t="s">
        <v>21</v>
      </c>
      <c r="D48" s="21" t="s">
        <v>21</v>
      </c>
      <c r="E48" s="197" t="s">
        <v>1002</v>
      </c>
      <c r="F48" s="199" t="s">
        <v>1002</v>
      </c>
      <c r="G48" s="31" t="s">
        <v>116</v>
      </c>
      <c r="H48" s="49">
        <v>1.3</v>
      </c>
      <c r="I48" s="197" t="s">
        <v>40</v>
      </c>
      <c r="J48" s="197">
        <v>21</v>
      </c>
      <c r="K48" s="197">
        <v>48</v>
      </c>
      <c r="L48" s="197">
        <v>174.21</v>
      </c>
      <c r="M48" s="81">
        <v>23685.83</v>
      </c>
      <c r="N48" s="22" t="s">
        <v>23</v>
      </c>
      <c r="O48" s="201"/>
      <c r="P48" s="201"/>
      <c r="Q48" s="290"/>
      <c r="R48" s="120"/>
    </row>
    <row r="49" spans="1:18" s="53" customFormat="1" ht="39" customHeight="1">
      <c r="A49" s="191">
        <v>30</v>
      </c>
      <c r="B49" s="199" t="s">
        <v>1004</v>
      </c>
      <c r="C49" s="21" t="s">
        <v>21</v>
      </c>
      <c r="D49" s="21" t="s">
        <v>21</v>
      </c>
      <c r="E49" s="197" t="s">
        <v>1002</v>
      </c>
      <c r="F49" s="199" t="s">
        <v>1005</v>
      </c>
      <c r="G49" s="31" t="s">
        <v>116</v>
      </c>
      <c r="H49" s="49">
        <v>1.802</v>
      </c>
      <c r="I49" s="197" t="s">
        <v>40</v>
      </c>
      <c r="J49" s="197">
        <v>30</v>
      </c>
      <c r="K49" s="197">
        <v>97</v>
      </c>
      <c r="L49" s="197">
        <v>513.6</v>
      </c>
      <c r="M49" s="81">
        <v>44445.24</v>
      </c>
      <c r="N49" s="22" t="s">
        <v>23</v>
      </c>
      <c r="O49" s="201"/>
      <c r="P49" s="201"/>
      <c r="Q49" s="290"/>
      <c r="R49" s="120"/>
    </row>
    <row r="50" spans="1:18" s="53" customFormat="1" ht="39" customHeight="1">
      <c r="A50" s="191">
        <v>31</v>
      </c>
      <c r="B50" s="199" t="s">
        <v>1006</v>
      </c>
      <c r="C50" s="21" t="s">
        <v>21</v>
      </c>
      <c r="D50" s="21" t="s">
        <v>21</v>
      </c>
      <c r="E50" s="197" t="s">
        <v>1002</v>
      </c>
      <c r="F50" s="199" t="s">
        <v>1007</v>
      </c>
      <c r="G50" s="31" t="s">
        <v>116</v>
      </c>
      <c r="H50" s="49">
        <v>2.44</v>
      </c>
      <c r="I50" s="197" t="s">
        <v>40</v>
      </c>
      <c r="J50" s="197">
        <v>30</v>
      </c>
      <c r="K50" s="197">
        <v>250</v>
      </c>
      <c r="L50" s="197">
        <v>389</v>
      </c>
      <c r="M50" s="81">
        <v>76054.23</v>
      </c>
      <c r="N50" s="22" t="s">
        <v>23</v>
      </c>
      <c r="O50" s="201"/>
      <c r="P50" s="201"/>
      <c r="Q50" s="290"/>
      <c r="R50" s="120"/>
    </row>
    <row r="51" spans="1:18" s="53" customFormat="1" ht="39" customHeight="1">
      <c r="A51" s="191">
        <v>32</v>
      </c>
      <c r="B51" s="199" t="s">
        <v>1008</v>
      </c>
      <c r="C51" s="21" t="s">
        <v>21</v>
      </c>
      <c r="D51" s="21" t="s">
        <v>21</v>
      </c>
      <c r="E51" s="197" t="s">
        <v>1002</v>
      </c>
      <c r="F51" s="199" t="s">
        <v>1009</v>
      </c>
      <c r="G51" s="31" t="s">
        <v>116</v>
      </c>
      <c r="H51" s="49">
        <v>3.13</v>
      </c>
      <c r="I51" s="197" t="s">
        <v>40</v>
      </c>
      <c r="J51" s="197">
        <v>30</v>
      </c>
      <c r="K51" s="197">
        <v>318</v>
      </c>
      <c r="L51" s="197">
        <v>1015.44</v>
      </c>
      <c r="M51" s="81">
        <v>97312.69</v>
      </c>
      <c r="N51" s="22" t="s">
        <v>23</v>
      </c>
      <c r="O51" s="201"/>
      <c r="P51" s="201"/>
      <c r="Q51" s="290"/>
      <c r="R51" s="120"/>
    </row>
    <row r="52" spans="1:18" s="53" customFormat="1" ht="45.75" customHeight="1">
      <c r="A52" s="191">
        <v>33</v>
      </c>
      <c r="B52" s="31" t="s">
        <v>429</v>
      </c>
      <c r="C52" s="21" t="s">
        <v>21</v>
      </c>
      <c r="D52" s="21" t="s">
        <v>21</v>
      </c>
      <c r="E52" s="21" t="s">
        <v>430</v>
      </c>
      <c r="F52" s="21" t="s">
        <v>431</v>
      </c>
      <c r="G52" s="31" t="s">
        <v>432</v>
      </c>
      <c r="H52" s="21">
        <v>150</v>
      </c>
      <c r="I52" s="21" t="s">
        <v>433</v>
      </c>
      <c r="J52" s="105">
        <v>15</v>
      </c>
      <c r="K52" s="21">
        <v>4000</v>
      </c>
      <c r="L52" s="21">
        <v>440</v>
      </c>
      <c r="M52" s="14">
        <v>107250</v>
      </c>
      <c r="N52" s="15" t="s">
        <v>23</v>
      </c>
      <c r="O52" s="15"/>
      <c r="P52" s="15"/>
      <c r="Q52" s="290"/>
      <c r="R52" s="120"/>
    </row>
    <row r="53" spans="1:18" s="53" customFormat="1" ht="45.75" customHeight="1">
      <c r="A53" s="191">
        <v>34</v>
      </c>
      <c r="B53" s="31" t="s">
        <v>904</v>
      </c>
      <c r="C53" s="21" t="s">
        <v>21</v>
      </c>
      <c r="D53" s="21" t="s">
        <v>21</v>
      </c>
      <c r="E53" s="21" t="s">
        <v>430</v>
      </c>
      <c r="F53" s="21" t="s">
        <v>905</v>
      </c>
      <c r="G53" s="31" t="s">
        <v>903</v>
      </c>
      <c r="H53" s="21">
        <v>1.384</v>
      </c>
      <c r="I53" s="21" t="s">
        <v>40</v>
      </c>
      <c r="J53" s="105">
        <v>14</v>
      </c>
      <c r="K53" s="21"/>
      <c r="L53" s="21"/>
      <c r="M53" s="14">
        <v>37833.34</v>
      </c>
      <c r="N53" s="15" t="s">
        <v>23</v>
      </c>
      <c r="O53" s="15"/>
      <c r="P53" s="15"/>
      <c r="Q53" s="290"/>
      <c r="R53" s="120"/>
    </row>
    <row r="54" spans="1:18" s="53" customFormat="1" ht="45.75" customHeight="1">
      <c r="A54" s="191">
        <v>35</v>
      </c>
      <c r="B54" s="31" t="s">
        <v>906</v>
      </c>
      <c r="C54" s="21" t="s">
        <v>21</v>
      </c>
      <c r="D54" s="21" t="s">
        <v>21</v>
      </c>
      <c r="E54" s="21" t="s">
        <v>430</v>
      </c>
      <c r="F54" s="21" t="s">
        <v>905</v>
      </c>
      <c r="G54" s="31" t="s">
        <v>903</v>
      </c>
      <c r="H54" s="21">
        <v>5.902</v>
      </c>
      <c r="I54" s="21" t="s">
        <v>40</v>
      </c>
      <c r="J54" s="105">
        <v>30</v>
      </c>
      <c r="K54" s="21"/>
      <c r="L54" s="21"/>
      <c r="M54" s="14">
        <v>103806.33</v>
      </c>
      <c r="N54" s="15" t="s">
        <v>23</v>
      </c>
      <c r="O54" s="15"/>
      <c r="P54" s="15"/>
      <c r="Q54" s="290"/>
      <c r="R54" s="120"/>
    </row>
    <row r="55" spans="1:18" s="53" customFormat="1" ht="45.75" customHeight="1">
      <c r="A55" s="191">
        <v>36</v>
      </c>
      <c r="B55" s="31" t="s">
        <v>907</v>
      </c>
      <c r="C55" s="21" t="s">
        <v>21</v>
      </c>
      <c r="D55" s="21" t="s">
        <v>21</v>
      </c>
      <c r="E55" s="21" t="s">
        <v>430</v>
      </c>
      <c r="F55" s="21" t="s">
        <v>908</v>
      </c>
      <c r="G55" s="31" t="s">
        <v>903</v>
      </c>
      <c r="H55" s="21">
        <v>3.425</v>
      </c>
      <c r="I55" s="21" t="s">
        <v>40</v>
      </c>
      <c r="J55" s="105">
        <v>21</v>
      </c>
      <c r="K55" s="21"/>
      <c r="L55" s="21"/>
      <c r="M55" s="14">
        <v>40902.45</v>
      </c>
      <c r="N55" s="15" t="s">
        <v>23</v>
      </c>
      <c r="O55" s="15"/>
      <c r="P55" s="15"/>
      <c r="Q55" s="290"/>
      <c r="R55" s="120"/>
    </row>
    <row r="56" spans="1:18" s="53" customFormat="1" ht="45.75" customHeight="1">
      <c r="A56" s="191">
        <v>37</v>
      </c>
      <c r="B56" s="31" t="s">
        <v>909</v>
      </c>
      <c r="C56" s="21" t="s">
        <v>21</v>
      </c>
      <c r="D56" s="21" t="s">
        <v>21</v>
      </c>
      <c r="E56" s="21" t="s">
        <v>430</v>
      </c>
      <c r="F56" s="21" t="s">
        <v>905</v>
      </c>
      <c r="G56" s="31" t="s">
        <v>903</v>
      </c>
      <c r="H56" s="21">
        <v>3.51</v>
      </c>
      <c r="I56" s="21" t="s">
        <v>40</v>
      </c>
      <c r="J56" s="105">
        <v>30</v>
      </c>
      <c r="K56" s="21"/>
      <c r="L56" s="21"/>
      <c r="M56" s="14">
        <v>74638.56</v>
      </c>
      <c r="N56" s="15" t="s">
        <v>23</v>
      </c>
      <c r="O56" s="15"/>
      <c r="P56" s="15"/>
      <c r="Q56" s="290"/>
      <c r="R56" s="120"/>
    </row>
    <row r="57" spans="1:18" s="53" customFormat="1" ht="45.75" customHeight="1">
      <c r="A57" s="191">
        <v>38</v>
      </c>
      <c r="B57" s="31" t="s">
        <v>910</v>
      </c>
      <c r="C57" s="21" t="s">
        <v>21</v>
      </c>
      <c r="D57" s="21" t="s">
        <v>21</v>
      </c>
      <c r="E57" s="21" t="s">
        <v>430</v>
      </c>
      <c r="F57" s="21" t="s">
        <v>911</v>
      </c>
      <c r="G57" s="31" t="s">
        <v>903</v>
      </c>
      <c r="H57" s="21">
        <v>2.126</v>
      </c>
      <c r="I57" s="21" t="s">
        <v>40</v>
      </c>
      <c r="J57" s="105">
        <v>21</v>
      </c>
      <c r="K57" s="21"/>
      <c r="L57" s="21"/>
      <c r="M57" s="14">
        <v>44110.84</v>
      </c>
      <c r="N57" s="15" t="s">
        <v>23</v>
      </c>
      <c r="O57" s="15"/>
      <c r="P57" s="15"/>
      <c r="Q57" s="290"/>
      <c r="R57" s="120"/>
    </row>
    <row r="58" spans="1:18" s="53" customFormat="1" ht="45.75" customHeight="1">
      <c r="A58" s="191">
        <v>39</v>
      </c>
      <c r="B58" s="31" t="s">
        <v>912</v>
      </c>
      <c r="C58" s="21" t="s">
        <v>21</v>
      </c>
      <c r="D58" s="21" t="s">
        <v>21</v>
      </c>
      <c r="E58" s="21" t="s">
        <v>430</v>
      </c>
      <c r="F58" s="21" t="s">
        <v>911</v>
      </c>
      <c r="G58" s="31" t="s">
        <v>903</v>
      </c>
      <c r="H58" s="21">
        <v>2.012</v>
      </c>
      <c r="I58" s="21" t="s">
        <v>40</v>
      </c>
      <c r="J58" s="105">
        <v>21</v>
      </c>
      <c r="K58" s="21"/>
      <c r="L58" s="21"/>
      <c r="M58" s="14">
        <v>42308.59</v>
      </c>
      <c r="N58" s="15" t="s">
        <v>23</v>
      </c>
      <c r="O58" s="15"/>
      <c r="P58" s="15"/>
      <c r="Q58" s="290"/>
      <c r="R58" s="120"/>
    </row>
    <row r="59" spans="1:18" s="53" customFormat="1" ht="45.75" customHeight="1">
      <c r="A59" s="191">
        <v>40</v>
      </c>
      <c r="B59" s="31" t="s">
        <v>913</v>
      </c>
      <c r="C59" s="21" t="s">
        <v>21</v>
      </c>
      <c r="D59" s="21" t="s">
        <v>21</v>
      </c>
      <c r="E59" s="21" t="s">
        <v>430</v>
      </c>
      <c r="F59" s="21" t="s">
        <v>914</v>
      </c>
      <c r="G59" s="31" t="s">
        <v>903</v>
      </c>
      <c r="H59" s="21">
        <v>8.55</v>
      </c>
      <c r="I59" s="21" t="s">
        <v>40</v>
      </c>
      <c r="J59" s="105">
        <v>42</v>
      </c>
      <c r="K59" s="21"/>
      <c r="L59" s="21"/>
      <c r="M59" s="14">
        <v>166734.23</v>
      </c>
      <c r="N59" s="15" t="s">
        <v>23</v>
      </c>
      <c r="O59" s="15"/>
      <c r="P59" s="15"/>
      <c r="Q59" s="290"/>
      <c r="R59" s="120"/>
    </row>
    <row r="60" spans="1:18" s="53" customFormat="1" ht="45.75" customHeight="1">
      <c r="A60" s="191">
        <v>41</v>
      </c>
      <c r="B60" s="31" t="s">
        <v>915</v>
      </c>
      <c r="C60" s="21" t="s">
        <v>21</v>
      </c>
      <c r="D60" s="21" t="s">
        <v>21</v>
      </c>
      <c r="E60" s="21" t="s">
        <v>430</v>
      </c>
      <c r="F60" s="21" t="s">
        <v>916</v>
      </c>
      <c r="G60" s="31" t="s">
        <v>903</v>
      </c>
      <c r="H60" s="21">
        <v>2.536</v>
      </c>
      <c r="I60" s="21" t="s">
        <v>40</v>
      </c>
      <c r="J60" s="105">
        <v>21</v>
      </c>
      <c r="K60" s="21"/>
      <c r="L60" s="21"/>
      <c r="M60" s="14">
        <v>50592.61</v>
      </c>
      <c r="N60" s="15" t="s">
        <v>23</v>
      </c>
      <c r="O60" s="15"/>
      <c r="P60" s="15"/>
      <c r="Q60" s="290"/>
      <c r="R60" s="120"/>
    </row>
    <row r="61" spans="1:18" s="53" customFormat="1" ht="45.75" customHeight="1">
      <c r="A61" s="191">
        <v>42</v>
      </c>
      <c r="B61" s="31" t="s">
        <v>917</v>
      </c>
      <c r="C61" s="21" t="s">
        <v>21</v>
      </c>
      <c r="D61" s="21" t="s">
        <v>21</v>
      </c>
      <c r="E61" s="21" t="s">
        <v>430</v>
      </c>
      <c r="F61" s="21" t="s">
        <v>918</v>
      </c>
      <c r="G61" s="31" t="s">
        <v>903</v>
      </c>
      <c r="H61" s="21">
        <v>3.987</v>
      </c>
      <c r="I61" s="21" t="s">
        <v>40</v>
      </c>
      <c r="J61" s="105">
        <v>14</v>
      </c>
      <c r="K61" s="21"/>
      <c r="L61" s="21"/>
      <c r="M61" s="14">
        <v>83068.37</v>
      </c>
      <c r="N61" s="15" t="s">
        <v>23</v>
      </c>
      <c r="O61" s="15"/>
      <c r="P61" s="15"/>
      <c r="Q61" s="290"/>
      <c r="R61" s="120"/>
    </row>
    <row r="62" spans="1:18" s="53" customFormat="1" ht="45.75" customHeight="1">
      <c r="A62" s="191">
        <v>43</v>
      </c>
      <c r="B62" s="31" t="s">
        <v>919</v>
      </c>
      <c r="C62" s="21" t="s">
        <v>21</v>
      </c>
      <c r="D62" s="21" t="s">
        <v>21</v>
      </c>
      <c r="E62" s="21" t="s">
        <v>430</v>
      </c>
      <c r="F62" s="21" t="s">
        <v>671</v>
      </c>
      <c r="G62" s="31" t="s">
        <v>903</v>
      </c>
      <c r="H62" s="21">
        <v>2.45</v>
      </c>
      <c r="I62" s="21" t="s">
        <v>40</v>
      </c>
      <c r="J62" s="105">
        <v>21</v>
      </c>
      <c r="K62" s="21"/>
      <c r="L62" s="21"/>
      <c r="M62" s="14">
        <v>49233.02</v>
      </c>
      <c r="N62" s="15" t="s">
        <v>23</v>
      </c>
      <c r="O62" s="15"/>
      <c r="P62" s="15"/>
      <c r="Q62" s="290"/>
      <c r="R62" s="120"/>
    </row>
    <row r="63" spans="1:18" s="53" customFormat="1" ht="45.75" customHeight="1">
      <c r="A63" s="191">
        <v>44</v>
      </c>
      <c r="B63" s="31" t="s">
        <v>920</v>
      </c>
      <c r="C63" s="21" t="s">
        <v>21</v>
      </c>
      <c r="D63" s="21" t="s">
        <v>21</v>
      </c>
      <c r="E63" s="21" t="s">
        <v>430</v>
      </c>
      <c r="F63" s="21" t="s">
        <v>921</v>
      </c>
      <c r="G63" s="31" t="s">
        <v>903</v>
      </c>
      <c r="H63" s="21">
        <v>1.176</v>
      </c>
      <c r="I63" s="21" t="s">
        <v>40</v>
      </c>
      <c r="J63" s="105">
        <v>14</v>
      </c>
      <c r="K63" s="21"/>
      <c r="L63" s="21"/>
      <c r="M63" s="14">
        <v>29092.11</v>
      </c>
      <c r="N63" s="15" t="s">
        <v>23</v>
      </c>
      <c r="O63" s="15"/>
      <c r="P63" s="15"/>
      <c r="Q63" s="290"/>
      <c r="R63" s="120"/>
    </row>
    <row r="64" spans="1:18" s="53" customFormat="1" ht="45.75" customHeight="1">
      <c r="A64" s="191">
        <v>45</v>
      </c>
      <c r="B64" s="31" t="s">
        <v>922</v>
      </c>
      <c r="C64" s="21" t="s">
        <v>21</v>
      </c>
      <c r="D64" s="21" t="s">
        <v>21</v>
      </c>
      <c r="E64" s="21" t="s">
        <v>430</v>
      </c>
      <c r="F64" s="21" t="s">
        <v>921</v>
      </c>
      <c r="G64" s="31" t="s">
        <v>903</v>
      </c>
      <c r="H64" s="21">
        <v>1.382</v>
      </c>
      <c r="I64" s="21" t="s">
        <v>40</v>
      </c>
      <c r="J64" s="105">
        <v>14</v>
      </c>
      <c r="K64" s="21"/>
      <c r="L64" s="21"/>
      <c r="M64" s="14">
        <v>32348.81</v>
      </c>
      <c r="N64" s="15" t="s">
        <v>23</v>
      </c>
      <c r="O64" s="15"/>
      <c r="P64" s="15"/>
      <c r="Q64" s="290"/>
      <c r="R64" s="120"/>
    </row>
    <row r="65" spans="1:18" s="53" customFormat="1" ht="45.75" customHeight="1">
      <c r="A65" s="191">
        <v>46</v>
      </c>
      <c r="B65" s="31" t="s">
        <v>923</v>
      </c>
      <c r="C65" s="21" t="s">
        <v>21</v>
      </c>
      <c r="D65" s="21" t="s">
        <v>21</v>
      </c>
      <c r="E65" s="21" t="s">
        <v>430</v>
      </c>
      <c r="F65" s="21" t="s">
        <v>924</v>
      </c>
      <c r="G65" s="31" t="s">
        <v>903</v>
      </c>
      <c r="H65" s="21">
        <v>1.405</v>
      </c>
      <c r="I65" s="21" t="s">
        <v>40</v>
      </c>
      <c r="J65" s="105">
        <v>14</v>
      </c>
      <c r="K65" s="21"/>
      <c r="L65" s="21"/>
      <c r="M65" s="14">
        <v>32712.42</v>
      </c>
      <c r="N65" s="15" t="s">
        <v>23</v>
      </c>
      <c r="O65" s="15"/>
      <c r="P65" s="15"/>
      <c r="Q65" s="290"/>
      <c r="R65" s="120"/>
    </row>
    <row r="66" spans="1:18" s="53" customFormat="1" ht="45.75" customHeight="1">
      <c r="A66" s="191">
        <v>47</v>
      </c>
      <c r="B66" s="31" t="s">
        <v>925</v>
      </c>
      <c r="C66" s="21" t="s">
        <v>21</v>
      </c>
      <c r="D66" s="21" t="s">
        <v>21</v>
      </c>
      <c r="E66" s="21" t="s">
        <v>430</v>
      </c>
      <c r="F66" s="21" t="s">
        <v>671</v>
      </c>
      <c r="G66" s="31" t="s">
        <v>903</v>
      </c>
      <c r="H66" s="21">
        <v>0.95</v>
      </c>
      <c r="I66" s="21" t="s">
        <v>40</v>
      </c>
      <c r="J66" s="105">
        <v>14</v>
      </c>
      <c r="K66" s="21"/>
      <c r="L66" s="21"/>
      <c r="M66" s="14">
        <v>30700.23</v>
      </c>
      <c r="N66" s="15" t="s">
        <v>23</v>
      </c>
      <c r="O66" s="15"/>
      <c r="P66" s="15"/>
      <c r="Q66" s="290"/>
      <c r="R66" s="120"/>
    </row>
    <row r="67" spans="1:18" s="53" customFormat="1" ht="45.75" customHeight="1">
      <c r="A67" s="191">
        <v>48</v>
      </c>
      <c r="B67" s="31" t="s">
        <v>1010</v>
      </c>
      <c r="C67" s="21" t="s">
        <v>1011</v>
      </c>
      <c r="D67" s="21" t="s">
        <v>1011</v>
      </c>
      <c r="E67" s="21" t="s">
        <v>1012</v>
      </c>
      <c r="F67" s="21" t="s">
        <v>1013</v>
      </c>
      <c r="G67" s="31" t="s">
        <v>116</v>
      </c>
      <c r="H67" s="21">
        <v>0.35</v>
      </c>
      <c r="I67" s="21" t="s">
        <v>40</v>
      </c>
      <c r="J67" s="105">
        <v>15</v>
      </c>
      <c r="K67" s="21">
        <v>38</v>
      </c>
      <c r="L67" s="21">
        <v>15.31</v>
      </c>
      <c r="M67" s="14">
        <v>9341.12</v>
      </c>
      <c r="N67" s="15" t="s">
        <v>23</v>
      </c>
      <c r="O67" s="15"/>
      <c r="P67" s="15"/>
      <c r="Q67" s="290"/>
      <c r="R67" s="120"/>
    </row>
    <row r="68" spans="1:18" s="53" customFormat="1" ht="45.75" customHeight="1">
      <c r="A68" s="191">
        <v>49</v>
      </c>
      <c r="B68" s="31" t="s">
        <v>1014</v>
      </c>
      <c r="C68" s="21" t="s">
        <v>1011</v>
      </c>
      <c r="D68" s="21" t="s">
        <v>1011</v>
      </c>
      <c r="E68" s="21" t="s">
        <v>1012</v>
      </c>
      <c r="F68" s="21" t="s">
        <v>1013</v>
      </c>
      <c r="G68" s="31" t="s">
        <v>116</v>
      </c>
      <c r="H68" s="21">
        <v>0.41</v>
      </c>
      <c r="I68" s="21" t="s">
        <v>40</v>
      </c>
      <c r="J68" s="105">
        <v>15</v>
      </c>
      <c r="K68" s="21">
        <v>51</v>
      </c>
      <c r="L68" s="21">
        <v>30.27</v>
      </c>
      <c r="M68" s="14">
        <v>12831.34</v>
      </c>
      <c r="N68" s="15" t="s">
        <v>23</v>
      </c>
      <c r="O68" s="15"/>
      <c r="P68" s="15"/>
      <c r="Q68" s="290"/>
      <c r="R68" s="120"/>
    </row>
    <row r="69" spans="1:18" s="53" customFormat="1" ht="45.75" customHeight="1">
      <c r="A69" s="191">
        <v>50</v>
      </c>
      <c r="B69" s="31" t="s">
        <v>1015</v>
      </c>
      <c r="C69" s="21" t="s">
        <v>1011</v>
      </c>
      <c r="D69" s="21" t="s">
        <v>1011</v>
      </c>
      <c r="E69" s="21" t="s">
        <v>1012</v>
      </c>
      <c r="F69" s="21" t="s">
        <v>1016</v>
      </c>
      <c r="G69" s="31" t="s">
        <v>116</v>
      </c>
      <c r="H69" s="21">
        <v>1.12</v>
      </c>
      <c r="I69" s="21" t="s">
        <v>40</v>
      </c>
      <c r="J69" s="105">
        <v>15</v>
      </c>
      <c r="K69" s="21">
        <v>18</v>
      </c>
      <c r="L69" s="21">
        <v>24.62</v>
      </c>
      <c r="M69" s="14">
        <v>15884.93</v>
      </c>
      <c r="N69" s="15" t="s">
        <v>23</v>
      </c>
      <c r="O69" s="15"/>
      <c r="P69" s="15"/>
      <c r="Q69" s="290"/>
      <c r="R69" s="120"/>
    </row>
    <row r="70" spans="1:18" s="53" customFormat="1" ht="45.75" customHeight="1">
      <c r="A70" s="191">
        <v>51</v>
      </c>
      <c r="B70" s="31" t="s">
        <v>1017</v>
      </c>
      <c r="C70" s="21" t="s">
        <v>1011</v>
      </c>
      <c r="D70" s="21" t="s">
        <v>1011</v>
      </c>
      <c r="E70" s="21" t="s">
        <v>1012</v>
      </c>
      <c r="F70" s="21" t="s">
        <v>1016</v>
      </c>
      <c r="G70" s="31" t="s">
        <v>116</v>
      </c>
      <c r="H70" s="21">
        <v>0.84</v>
      </c>
      <c r="I70" s="21" t="s">
        <v>40</v>
      </c>
      <c r="J70" s="105">
        <v>15</v>
      </c>
      <c r="K70" s="21">
        <v>68</v>
      </c>
      <c r="L70" s="21">
        <v>24.9</v>
      </c>
      <c r="M70" s="14">
        <v>19794.63</v>
      </c>
      <c r="N70" s="15" t="s">
        <v>23</v>
      </c>
      <c r="O70" s="15"/>
      <c r="P70" s="15"/>
      <c r="Q70" s="290"/>
      <c r="R70" s="120"/>
    </row>
    <row r="71" spans="1:18" s="53" customFormat="1" ht="45.75" customHeight="1">
      <c r="A71" s="191">
        <v>52</v>
      </c>
      <c r="B71" s="31" t="s">
        <v>1018</v>
      </c>
      <c r="C71" s="21" t="s">
        <v>1011</v>
      </c>
      <c r="D71" s="21" t="s">
        <v>1011</v>
      </c>
      <c r="E71" s="21" t="s">
        <v>1012</v>
      </c>
      <c r="F71" s="21" t="s">
        <v>1019</v>
      </c>
      <c r="G71" s="31" t="s">
        <v>116</v>
      </c>
      <c r="H71" s="21">
        <v>1.23</v>
      </c>
      <c r="I71" s="21" t="s">
        <v>40</v>
      </c>
      <c r="J71" s="105">
        <v>15</v>
      </c>
      <c r="K71" s="21">
        <v>75</v>
      </c>
      <c r="L71" s="21">
        <v>34.62</v>
      </c>
      <c r="M71" s="14">
        <v>22967.7</v>
      </c>
      <c r="N71" s="15" t="s">
        <v>23</v>
      </c>
      <c r="O71" s="15"/>
      <c r="P71" s="15"/>
      <c r="Q71" s="290"/>
      <c r="R71" s="120"/>
    </row>
    <row r="72" spans="1:18" s="53" customFormat="1" ht="45.75" customHeight="1">
      <c r="A72" s="191">
        <v>53</v>
      </c>
      <c r="B72" s="31" t="s">
        <v>1020</v>
      </c>
      <c r="C72" s="21" t="s">
        <v>1011</v>
      </c>
      <c r="D72" s="21" t="s">
        <v>1011</v>
      </c>
      <c r="E72" s="21" t="s">
        <v>1012</v>
      </c>
      <c r="F72" s="21" t="s">
        <v>1019</v>
      </c>
      <c r="G72" s="31" t="s">
        <v>116</v>
      </c>
      <c r="H72" s="21">
        <v>1.288</v>
      </c>
      <c r="I72" s="21" t="s">
        <v>40</v>
      </c>
      <c r="J72" s="105">
        <v>15</v>
      </c>
      <c r="K72" s="21">
        <v>82</v>
      </c>
      <c r="L72" s="21">
        <v>72.86</v>
      </c>
      <c r="M72" s="14">
        <v>34154.39</v>
      </c>
      <c r="N72" s="15" t="s">
        <v>23</v>
      </c>
      <c r="O72" s="15"/>
      <c r="P72" s="15"/>
      <c r="Q72" s="290"/>
      <c r="R72" s="120"/>
    </row>
    <row r="73" spans="1:18" s="53" customFormat="1" ht="45.75" customHeight="1">
      <c r="A73" s="191">
        <v>54</v>
      </c>
      <c r="B73" s="31" t="s">
        <v>1021</v>
      </c>
      <c r="C73" s="21" t="s">
        <v>1011</v>
      </c>
      <c r="D73" s="21" t="s">
        <v>1011</v>
      </c>
      <c r="E73" s="21" t="s">
        <v>1012</v>
      </c>
      <c r="F73" s="21" t="s">
        <v>1019</v>
      </c>
      <c r="G73" s="31" t="s">
        <v>116</v>
      </c>
      <c r="H73" s="21">
        <v>1.3</v>
      </c>
      <c r="I73" s="21" t="s">
        <v>40</v>
      </c>
      <c r="J73" s="105">
        <v>15</v>
      </c>
      <c r="K73" s="21">
        <v>90</v>
      </c>
      <c r="L73" s="21">
        <v>55</v>
      </c>
      <c r="M73" s="14">
        <v>32308.69</v>
      </c>
      <c r="N73" s="15" t="s">
        <v>23</v>
      </c>
      <c r="O73" s="15"/>
      <c r="P73" s="15"/>
      <c r="Q73" s="290"/>
      <c r="R73" s="120"/>
    </row>
    <row r="74" spans="1:18" s="53" customFormat="1" ht="45.75" customHeight="1">
      <c r="A74" s="191">
        <v>55</v>
      </c>
      <c r="B74" s="31" t="s">
        <v>1022</v>
      </c>
      <c r="C74" s="21" t="s">
        <v>1011</v>
      </c>
      <c r="D74" s="21" t="s">
        <v>1011</v>
      </c>
      <c r="E74" s="21" t="s">
        <v>1012</v>
      </c>
      <c r="F74" s="21" t="s">
        <v>1019</v>
      </c>
      <c r="G74" s="31" t="s">
        <v>116</v>
      </c>
      <c r="H74" s="21">
        <v>1.92</v>
      </c>
      <c r="I74" s="21" t="s">
        <v>40</v>
      </c>
      <c r="J74" s="105">
        <v>30</v>
      </c>
      <c r="K74" s="21">
        <v>40</v>
      </c>
      <c r="L74" s="21">
        <v>50</v>
      </c>
      <c r="M74" s="14">
        <v>47298.05</v>
      </c>
      <c r="N74" s="15" t="s">
        <v>23</v>
      </c>
      <c r="O74" s="15"/>
      <c r="P74" s="15"/>
      <c r="Q74" s="290"/>
      <c r="R74" s="120"/>
    </row>
    <row r="75" spans="1:18" s="53" customFormat="1" ht="45.75" customHeight="1">
      <c r="A75" s="191">
        <v>56</v>
      </c>
      <c r="B75" s="31" t="s">
        <v>1023</v>
      </c>
      <c r="C75" s="21" t="s">
        <v>1011</v>
      </c>
      <c r="D75" s="21" t="s">
        <v>1011</v>
      </c>
      <c r="E75" s="21" t="s">
        <v>1012</v>
      </c>
      <c r="F75" s="21" t="s">
        <v>1024</v>
      </c>
      <c r="G75" s="31" t="s">
        <v>116</v>
      </c>
      <c r="H75" s="21">
        <v>1.46</v>
      </c>
      <c r="I75" s="21" t="s">
        <v>40</v>
      </c>
      <c r="J75" s="105">
        <v>21</v>
      </c>
      <c r="K75" s="21">
        <v>40</v>
      </c>
      <c r="L75" s="21">
        <v>80</v>
      </c>
      <c r="M75" s="14">
        <v>38597.95</v>
      </c>
      <c r="N75" s="15" t="s">
        <v>23</v>
      </c>
      <c r="O75" s="15"/>
      <c r="P75" s="15"/>
      <c r="Q75" s="290"/>
      <c r="R75" s="120"/>
    </row>
    <row r="76" spans="1:18" s="53" customFormat="1" ht="45.75" customHeight="1">
      <c r="A76" s="191">
        <v>57</v>
      </c>
      <c r="B76" s="31" t="s">
        <v>1025</v>
      </c>
      <c r="C76" s="21" t="s">
        <v>1011</v>
      </c>
      <c r="D76" s="21" t="s">
        <v>1011</v>
      </c>
      <c r="E76" s="21" t="s">
        <v>1012</v>
      </c>
      <c r="F76" s="21" t="s">
        <v>1024</v>
      </c>
      <c r="G76" s="31" t="s">
        <v>116</v>
      </c>
      <c r="H76" s="21">
        <v>1.69</v>
      </c>
      <c r="I76" s="21" t="s">
        <v>40</v>
      </c>
      <c r="J76" s="105">
        <v>21</v>
      </c>
      <c r="K76" s="21">
        <v>45</v>
      </c>
      <c r="L76" s="21">
        <v>40</v>
      </c>
      <c r="M76" s="14">
        <v>41737.48</v>
      </c>
      <c r="N76" s="15" t="s">
        <v>23</v>
      </c>
      <c r="O76" s="15"/>
      <c r="P76" s="15"/>
      <c r="Q76" s="290"/>
      <c r="R76" s="120"/>
    </row>
    <row r="77" spans="1:18" s="53" customFormat="1" ht="45.75" customHeight="1">
      <c r="A77" s="191">
        <v>58</v>
      </c>
      <c r="B77" s="31" t="s">
        <v>1026</v>
      </c>
      <c r="C77" s="21" t="s">
        <v>1011</v>
      </c>
      <c r="D77" s="21" t="s">
        <v>1011</v>
      </c>
      <c r="E77" s="21" t="s">
        <v>1012</v>
      </c>
      <c r="F77" s="21" t="s">
        <v>1027</v>
      </c>
      <c r="G77" s="31" t="s">
        <v>116</v>
      </c>
      <c r="H77" s="21">
        <v>2.23</v>
      </c>
      <c r="I77" s="21" t="s">
        <v>40</v>
      </c>
      <c r="J77" s="105">
        <v>30</v>
      </c>
      <c r="K77" s="21">
        <v>85</v>
      </c>
      <c r="L77" s="21">
        <v>178</v>
      </c>
      <c r="M77" s="14">
        <v>62188.5</v>
      </c>
      <c r="N77" s="15" t="s">
        <v>23</v>
      </c>
      <c r="O77" s="15"/>
      <c r="P77" s="15"/>
      <c r="Q77" s="290"/>
      <c r="R77" s="120"/>
    </row>
    <row r="78" spans="1:18" s="53" customFormat="1" ht="45.75" customHeight="1">
      <c r="A78" s="191">
        <v>59</v>
      </c>
      <c r="B78" s="31" t="s">
        <v>1028</v>
      </c>
      <c r="C78" s="21" t="s">
        <v>1011</v>
      </c>
      <c r="D78" s="21" t="s">
        <v>1011</v>
      </c>
      <c r="E78" s="21" t="s">
        <v>1012</v>
      </c>
      <c r="F78" s="21" t="s">
        <v>1029</v>
      </c>
      <c r="G78" s="31" t="s">
        <v>116</v>
      </c>
      <c r="H78" s="21">
        <v>1.5</v>
      </c>
      <c r="I78" s="21" t="s">
        <v>40</v>
      </c>
      <c r="J78" s="105">
        <v>21</v>
      </c>
      <c r="K78" s="21">
        <v>44</v>
      </c>
      <c r="L78" s="21">
        <v>65</v>
      </c>
      <c r="M78" s="14">
        <v>34656.6</v>
      </c>
      <c r="N78" s="15" t="s">
        <v>23</v>
      </c>
      <c r="O78" s="15"/>
      <c r="P78" s="15"/>
      <c r="Q78" s="290"/>
      <c r="R78" s="120"/>
    </row>
    <row r="79" spans="1:18" s="53" customFormat="1" ht="45.75" customHeight="1">
      <c r="A79" s="191">
        <v>60</v>
      </c>
      <c r="B79" s="31" t="s">
        <v>1030</v>
      </c>
      <c r="C79" s="21" t="s">
        <v>1011</v>
      </c>
      <c r="D79" s="21" t="s">
        <v>1011</v>
      </c>
      <c r="E79" s="21" t="s">
        <v>1012</v>
      </c>
      <c r="F79" s="21" t="s">
        <v>1031</v>
      </c>
      <c r="G79" s="31" t="s">
        <v>116</v>
      </c>
      <c r="H79" s="21">
        <v>0.59</v>
      </c>
      <c r="I79" s="21" t="s">
        <v>40</v>
      </c>
      <c r="J79" s="105">
        <v>15</v>
      </c>
      <c r="K79" s="21">
        <v>25</v>
      </c>
      <c r="L79" s="21">
        <v>16</v>
      </c>
      <c r="M79" s="14">
        <v>14165.09</v>
      </c>
      <c r="N79" s="15" t="s">
        <v>23</v>
      </c>
      <c r="O79" s="15"/>
      <c r="P79" s="15"/>
      <c r="Q79" s="290"/>
      <c r="R79" s="120"/>
    </row>
    <row r="80" spans="1:18" s="53" customFormat="1" ht="45.75" customHeight="1">
      <c r="A80" s="191">
        <v>61</v>
      </c>
      <c r="B80" s="31" t="s">
        <v>1032</v>
      </c>
      <c r="C80" s="21" t="s">
        <v>1011</v>
      </c>
      <c r="D80" s="21" t="s">
        <v>1011</v>
      </c>
      <c r="E80" s="21" t="s">
        <v>1012</v>
      </c>
      <c r="F80" s="21" t="s">
        <v>1029</v>
      </c>
      <c r="G80" s="31" t="s">
        <v>116</v>
      </c>
      <c r="H80" s="21">
        <v>1.56</v>
      </c>
      <c r="I80" s="21" t="s">
        <v>40</v>
      </c>
      <c r="J80" s="105">
        <v>21</v>
      </c>
      <c r="K80" s="21">
        <v>48</v>
      </c>
      <c r="L80" s="21">
        <v>65</v>
      </c>
      <c r="M80" s="14">
        <v>32127</v>
      </c>
      <c r="N80" s="15" t="s">
        <v>23</v>
      </c>
      <c r="O80" s="15"/>
      <c r="P80" s="15"/>
      <c r="Q80" s="290"/>
      <c r="R80" s="120"/>
    </row>
    <row r="81" spans="1:18" s="53" customFormat="1" ht="45.75" customHeight="1">
      <c r="A81" s="191">
        <v>62</v>
      </c>
      <c r="B81" s="31" t="s">
        <v>1033</v>
      </c>
      <c r="C81" s="21" t="s">
        <v>1011</v>
      </c>
      <c r="D81" s="21" t="s">
        <v>1011</v>
      </c>
      <c r="E81" s="21" t="s">
        <v>1012</v>
      </c>
      <c r="F81" s="21" t="s">
        <v>1031</v>
      </c>
      <c r="G81" s="31" t="s">
        <v>116</v>
      </c>
      <c r="H81" s="21">
        <v>1.2</v>
      </c>
      <c r="I81" s="21" t="s">
        <v>40</v>
      </c>
      <c r="J81" s="105">
        <v>15</v>
      </c>
      <c r="K81" s="21">
        <v>14</v>
      </c>
      <c r="L81" s="21">
        <v>22</v>
      </c>
      <c r="M81" s="14">
        <v>25911.27</v>
      </c>
      <c r="N81" s="15" t="s">
        <v>23</v>
      </c>
      <c r="O81" s="15"/>
      <c r="P81" s="15"/>
      <c r="Q81" s="290"/>
      <c r="R81" s="120"/>
    </row>
    <row r="82" spans="1:18" s="53" customFormat="1" ht="45.75" customHeight="1">
      <c r="A82" s="191">
        <v>63</v>
      </c>
      <c r="B82" s="31" t="s">
        <v>1034</v>
      </c>
      <c r="C82" s="21" t="s">
        <v>1011</v>
      </c>
      <c r="D82" s="21" t="s">
        <v>1011</v>
      </c>
      <c r="E82" s="21" t="s">
        <v>1012</v>
      </c>
      <c r="F82" s="21" t="s">
        <v>1031</v>
      </c>
      <c r="G82" s="31" t="s">
        <v>116</v>
      </c>
      <c r="H82" s="21">
        <v>1.48</v>
      </c>
      <c r="I82" s="21" t="s">
        <v>40</v>
      </c>
      <c r="J82" s="105">
        <v>15</v>
      </c>
      <c r="K82" s="21">
        <v>12</v>
      </c>
      <c r="L82" s="21">
        <v>18</v>
      </c>
      <c r="M82" s="14">
        <v>31752.04</v>
      </c>
      <c r="N82" s="15" t="s">
        <v>23</v>
      </c>
      <c r="O82" s="15"/>
      <c r="P82" s="15"/>
      <c r="Q82" s="290"/>
      <c r="R82" s="120"/>
    </row>
    <row r="83" spans="1:18" s="53" customFormat="1" ht="45.75" customHeight="1">
      <c r="A83" s="191">
        <v>64</v>
      </c>
      <c r="B83" s="31" t="s">
        <v>1035</v>
      </c>
      <c r="C83" s="21" t="s">
        <v>1011</v>
      </c>
      <c r="D83" s="21" t="s">
        <v>1011</v>
      </c>
      <c r="E83" s="21" t="s">
        <v>1012</v>
      </c>
      <c r="F83" s="21" t="s">
        <v>1031</v>
      </c>
      <c r="G83" s="31" t="s">
        <v>116</v>
      </c>
      <c r="H83" s="21">
        <v>1.175</v>
      </c>
      <c r="I83" s="21" t="s">
        <v>40</v>
      </c>
      <c r="J83" s="105">
        <v>15</v>
      </c>
      <c r="K83" s="21">
        <v>85</v>
      </c>
      <c r="L83" s="21">
        <v>42</v>
      </c>
      <c r="M83" s="14">
        <v>25389.77</v>
      </c>
      <c r="N83" s="15" t="s">
        <v>23</v>
      </c>
      <c r="O83" s="15"/>
      <c r="P83" s="15"/>
      <c r="Q83" s="290"/>
      <c r="R83" s="120"/>
    </row>
    <row r="84" spans="1:18" s="53" customFormat="1" ht="45.75" customHeight="1">
      <c r="A84" s="191">
        <v>65</v>
      </c>
      <c r="B84" s="31" t="s">
        <v>1036</v>
      </c>
      <c r="C84" s="21" t="s">
        <v>21</v>
      </c>
      <c r="D84" s="21" t="s">
        <v>21</v>
      </c>
      <c r="E84" s="21" t="s">
        <v>430</v>
      </c>
      <c r="F84" s="21" t="s">
        <v>1037</v>
      </c>
      <c r="G84" s="31" t="s">
        <v>116</v>
      </c>
      <c r="H84" s="21">
        <v>1.26</v>
      </c>
      <c r="I84" s="21" t="s">
        <v>40</v>
      </c>
      <c r="J84" s="105">
        <v>15</v>
      </c>
      <c r="K84" s="21">
        <v>12</v>
      </c>
      <c r="L84" s="21">
        <v>18</v>
      </c>
      <c r="M84" s="14">
        <v>29252.25</v>
      </c>
      <c r="N84" s="15" t="s">
        <v>23</v>
      </c>
      <c r="O84" s="15"/>
      <c r="P84" s="15"/>
      <c r="Q84" s="290"/>
      <c r="R84" s="120"/>
    </row>
    <row r="85" spans="1:18" s="53" customFormat="1" ht="45.75" customHeight="1">
      <c r="A85" s="191">
        <v>66</v>
      </c>
      <c r="B85" s="31" t="s">
        <v>1038</v>
      </c>
      <c r="C85" s="21" t="s">
        <v>21</v>
      </c>
      <c r="D85" s="21" t="s">
        <v>21</v>
      </c>
      <c r="E85" s="21" t="s">
        <v>430</v>
      </c>
      <c r="F85" s="21" t="s">
        <v>1039</v>
      </c>
      <c r="G85" s="31" t="s">
        <v>116</v>
      </c>
      <c r="H85" s="21">
        <v>1.075</v>
      </c>
      <c r="I85" s="21" t="s">
        <v>40</v>
      </c>
      <c r="J85" s="105">
        <v>15</v>
      </c>
      <c r="K85" s="21">
        <v>27</v>
      </c>
      <c r="L85" s="21">
        <v>26</v>
      </c>
      <c r="M85" s="14">
        <v>19738.56</v>
      </c>
      <c r="N85" s="15" t="s">
        <v>23</v>
      </c>
      <c r="O85" s="15"/>
      <c r="P85" s="15"/>
      <c r="Q85" s="290"/>
      <c r="R85" s="120"/>
    </row>
    <row r="86" spans="1:18" s="53" customFormat="1" ht="45.75" customHeight="1">
      <c r="A86" s="191">
        <v>67</v>
      </c>
      <c r="B86" s="31" t="s">
        <v>1040</v>
      </c>
      <c r="C86" s="21" t="s">
        <v>21</v>
      </c>
      <c r="D86" s="21" t="s">
        <v>21</v>
      </c>
      <c r="E86" s="21" t="s">
        <v>430</v>
      </c>
      <c r="F86" s="21" t="s">
        <v>1037</v>
      </c>
      <c r="G86" s="31" t="s">
        <v>116</v>
      </c>
      <c r="H86" s="21">
        <v>1.53</v>
      </c>
      <c r="I86" s="21" t="s">
        <v>40</v>
      </c>
      <c r="J86" s="105">
        <v>21</v>
      </c>
      <c r="K86" s="21">
        <v>28</v>
      </c>
      <c r="L86" s="21">
        <v>32</v>
      </c>
      <c r="M86" s="14">
        <v>27720.81</v>
      </c>
      <c r="N86" s="15" t="s">
        <v>23</v>
      </c>
      <c r="O86" s="15"/>
      <c r="P86" s="15"/>
      <c r="Q86" s="290"/>
      <c r="R86" s="120"/>
    </row>
    <row r="87" spans="1:18" s="53" customFormat="1" ht="45.75" customHeight="1">
      <c r="A87" s="191">
        <v>68</v>
      </c>
      <c r="B87" s="31" t="s">
        <v>1041</v>
      </c>
      <c r="C87" s="21" t="s">
        <v>21</v>
      </c>
      <c r="D87" s="21" t="s">
        <v>21</v>
      </c>
      <c r="E87" s="21" t="s">
        <v>430</v>
      </c>
      <c r="F87" s="21" t="s">
        <v>1042</v>
      </c>
      <c r="G87" s="31" t="s">
        <v>116</v>
      </c>
      <c r="H87" s="21">
        <v>2.68</v>
      </c>
      <c r="I87" s="21" t="s">
        <v>40</v>
      </c>
      <c r="J87" s="105">
        <v>30</v>
      </c>
      <c r="K87" s="21">
        <v>28</v>
      </c>
      <c r="L87" s="21">
        <v>81.06</v>
      </c>
      <c r="M87" s="14">
        <v>50117.79</v>
      </c>
      <c r="N87" s="15" t="s">
        <v>23</v>
      </c>
      <c r="O87" s="15"/>
      <c r="P87" s="15"/>
      <c r="Q87" s="290"/>
      <c r="R87" s="120"/>
    </row>
    <row r="88" spans="1:18" s="53" customFormat="1" ht="45.75" customHeight="1">
      <c r="A88" s="191">
        <v>69</v>
      </c>
      <c r="B88" s="31" t="s">
        <v>1038</v>
      </c>
      <c r="C88" s="21" t="s">
        <v>21</v>
      </c>
      <c r="D88" s="21" t="s">
        <v>21</v>
      </c>
      <c r="E88" s="21" t="s">
        <v>430</v>
      </c>
      <c r="F88" s="21" t="s">
        <v>1043</v>
      </c>
      <c r="G88" s="31" t="s">
        <v>116</v>
      </c>
      <c r="H88" s="21">
        <v>1.73</v>
      </c>
      <c r="I88" s="21" t="s">
        <v>40</v>
      </c>
      <c r="J88" s="105">
        <v>21</v>
      </c>
      <c r="K88" s="21">
        <v>28</v>
      </c>
      <c r="L88" s="21">
        <v>34</v>
      </c>
      <c r="M88" s="14">
        <v>33022.47</v>
      </c>
      <c r="N88" s="15" t="s">
        <v>23</v>
      </c>
      <c r="O88" s="15"/>
      <c r="P88" s="15"/>
      <c r="Q88" s="290"/>
      <c r="R88" s="120"/>
    </row>
    <row r="89" spans="1:18" s="53" customFormat="1" ht="45.75" customHeight="1">
      <c r="A89" s="191">
        <v>70</v>
      </c>
      <c r="B89" s="31" t="s">
        <v>1044</v>
      </c>
      <c r="C89" s="21" t="s">
        <v>21</v>
      </c>
      <c r="D89" s="21" t="s">
        <v>21</v>
      </c>
      <c r="E89" s="21" t="s">
        <v>430</v>
      </c>
      <c r="F89" s="21" t="s">
        <v>1043</v>
      </c>
      <c r="G89" s="31" t="s">
        <v>116</v>
      </c>
      <c r="H89" s="21">
        <v>1.89</v>
      </c>
      <c r="I89" s="21" t="s">
        <v>40</v>
      </c>
      <c r="J89" s="105">
        <v>21</v>
      </c>
      <c r="K89" s="21">
        <v>32</v>
      </c>
      <c r="L89" s="21">
        <v>42</v>
      </c>
      <c r="M89" s="14">
        <v>43438.68</v>
      </c>
      <c r="N89" s="15" t="s">
        <v>23</v>
      </c>
      <c r="O89" s="15"/>
      <c r="P89" s="15"/>
      <c r="Q89" s="290"/>
      <c r="R89" s="120"/>
    </row>
    <row r="90" spans="1:18" s="53" customFormat="1" ht="45.75" customHeight="1">
      <c r="A90" s="191">
        <v>71</v>
      </c>
      <c r="B90" s="31" t="s">
        <v>1045</v>
      </c>
      <c r="C90" s="21" t="s">
        <v>21</v>
      </c>
      <c r="D90" s="21" t="s">
        <v>21</v>
      </c>
      <c r="E90" s="21" t="s">
        <v>430</v>
      </c>
      <c r="F90" s="21" t="s">
        <v>1042</v>
      </c>
      <c r="G90" s="31" t="s">
        <v>116</v>
      </c>
      <c r="H90" s="21">
        <v>1</v>
      </c>
      <c r="I90" s="21" t="s">
        <v>40</v>
      </c>
      <c r="J90" s="105">
        <v>15</v>
      </c>
      <c r="K90" s="21">
        <v>27</v>
      </c>
      <c r="L90" s="21">
        <v>43.62</v>
      </c>
      <c r="M90" s="14">
        <v>19459.2</v>
      </c>
      <c r="N90" s="15" t="s">
        <v>23</v>
      </c>
      <c r="O90" s="15"/>
      <c r="P90" s="15"/>
      <c r="Q90" s="290"/>
      <c r="R90" s="120"/>
    </row>
    <row r="91" spans="1:18" s="53" customFormat="1" ht="45.75" customHeight="1">
      <c r="A91" s="191">
        <v>72</v>
      </c>
      <c r="B91" s="31" t="s">
        <v>1046</v>
      </c>
      <c r="C91" s="21" t="s">
        <v>21</v>
      </c>
      <c r="D91" s="21" t="s">
        <v>21</v>
      </c>
      <c r="E91" s="21" t="s">
        <v>430</v>
      </c>
      <c r="F91" s="21" t="s">
        <v>1047</v>
      </c>
      <c r="G91" s="31" t="s">
        <v>116</v>
      </c>
      <c r="H91" s="21">
        <v>1.765</v>
      </c>
      <c r="I91" s="21" t="s">
        <v>40</v>
      </c>
      <c r="J91" s="105">
        <v>21</v>
      </c>
      <c r="K91" s="21">
        <v>72</v>
      </c>
      <c r="L91" s="21">
        <v>39.33</v>
      </c>
      <c r="M91" s="14">
        <v>31843.52</v>
      </c>
      <c r="N91" s="15" t="s">
        <v>23</v>
      </c>
      <c r="O91" s="15"/>
      <c r="P91" s="15"/>
      <c r="Q91" s="290"/>
      <c r="R91" s="120"/>
    </row>
    <row r="92" spans="1:18" s="53" customFormat="1" ht="45.75" customHeight="1">
      <c r="A92" s="191">
        <v>73</v>
      </c>
      <c r="B92" s="31" t="s">
        <v>1048</v>
      </c>
      <c r="C92" s="21" t="s">
        <v>21</v>
      </c>
      <c r="D92" s="21" t="s">
        <v>21</v>
      </c>
      <c r="E92" s="21" t="s">
        <v>430</v>
      </c>
      <c r="F92" s="21" t="s">
        <v>1047</v>
      </c>
      <c r="G92" s="31" t="s">
        <v>116</v>
      </c>
      <c r="H92" s="21">
        <v>2.32</v>
      </c>
      <c r="I92" s="21" t="s">
        <v>40</v>
      </c>
      <c r="J92" s="105">
        <v>30</v>
      </c>
      <c r="K92" s="21">
        <v>63</v>
      </c>
      <c r="L92" s="21">
        <v>100.03</v>
      </c>
      <c r="M92" s="14">
        <v>43984.57</v>
      </c>
      <c r="N92" s="15" t="s">
        <v>23</v>
      </c>
      <c r="O92" s="15"/>
      <c r="P92" s="15"/>
      <c r="Q92" s="290"/>
      <c r="R92" s="120"/>
    </row>
    <row r="93" spans="1:18" s="53" customFormat="1" ht="45.75" customHeight="1">
      <c r="A93" s="191">
        <v>74</v>
      </c>
      <c r="B93" s="31" t="s">
        <v>1049</v>
      </c>
      <c r="C93" s="21" t="s">
        <v>21</v>
      </c>
      <c r="D93" s="21" t="s">
        <v>21</v>
      </c>
      <c r="E93" s="21" t="s">
        <v>430</v>
      </c>
      <c r="F93" s="21" t="s">
        <v>1047</v>
      </c>
      <c r="G93" s="31" t="s">
        <v>116</v>
      </c>
      <c r="H93" s="21">
        <v>0.936</v>
      </c>
      <c r="I93" s="21" t="s">
        <v>40</v>
      </c>
      <c r="J93" s="105">
        <v>15</v>
      </c>
      <c r="K93" s="21">
        <v>138</v>
      </c>
      <c r="L93" s="21">
        <v>42</v>
      </c>
      <c r="M93" s="14">
        <v>16911.99</v>
      </c>
      <c r="N93" s="15" t="s">
        <v>23</v>
      </c>
      <c r="O93" s="15"/>
      <c r="P93" s="15"/>
      <c r="Q93" s="290"/>
      <c r="R93" s="120"/>
    </row>
    <row r="94" spans="1:18" s="53" customFormat="1" ht="45.75" customHeight="1">
      <c r="A94" s="191">
        <v>75</v>
      </c>
      <c r="B94" s="31" t="s">
        <v>1050</v>
      </c>
      <c r="C94" s="21" t="s">
        <v>21</v>
      </c>
      <c r="D94" s="21" t="s">
        <v>21</v>
      </c>
      <c r="E94" s="21" t="s">
        <v>430</v>
      </c>
      <c r="F94" s="21" t="s">
        <v>1047</v>
      </c>
      <c r="G94" s="31" t="s">
        <v>116</v>
      </c>
      <c r="H94" s="21">
        <v>2.1</v>
      </c>
      <c r="I94" s="21" t="s">
        <v>40</v>
      </c>
      <c r="J94" s="105">
        <v>30</v>
      </c>
      <c r="K94" s="21">
        <v>24</v>
      </c>
      <c r="L94" s="21">
        <v>64.18</v>
      </c>
      <c r="M94" s="14">
        <v>42944.03</v>
      </c>
      <c r="N94" s="15" t="s">
        <v>23</v>
      </c>
      <c r="O94" s="15"/>
      <c r="P94" s="15"/>
      <c r="Q94" s="290"/>
      <c r="R94" s="120"/>
    </row>
    <row r="95" spans="1:18" s="53" customFormat="1" ht="45.75" customHeight="1">
      <c r="A95" s="191">
        <v>76</v>
      </c>
      <c r="B95" s="31" t="s">
        <v>1051</v>
      </c>
      <c r="C95" s="21" t="s">
        <v>21</v>
      </c>
      <c r="D95" s="21" t="s">
        <v>21</v>
      </c>
      <c r="E95" s="21" t="s">
        <v>430</v>
      </c>
      <c r="F95" s="21" t="s">
        <v>1042</v>
      </c>
      <c r="G95" s="31" t="s">
        <v>116</v>
      </c>
      <c r="H95" s="21">
        <v>0.83</v>
      </c>
      <c r="I95" s="21" t="s">
        <v>40</v>
      </c>
      <c r="J95" s="105">
        <v>15</v>
      </c>
      <c r="K95" s="21">
        <v>29</v>
      </c>
      <c r="L95" s="21">
        <v>87.95</v>
      </c>
      <c r="M95" s="14">
        <v>16300.63</v>
      </c>
      <c r="N95" s="15" t="s">
        <v>23</v>
      </c>
      <c r="O95" s="15"/>
      <c r="P95" s="15"/>
      <c r="Q95" s="290"/>
      <c r="R95" s="120"/>
    </row>
    <row r="96" spans="1:18" s="53" customFormat="1" ht="45.75" customHeight="1">
      <c r="A96" s="191">
        <v>77</v>
      </c>
      <c r="B96" s="124" t="s">
        <v>402</v>
      </c>
      <c r="C96" s="125" t="s">
        <v>21</v>
      </c>
      <c r="D96" s="125" t="s">
        <v>21</v>
      </c>
      <c r="E96" s="126" t="s">
        <v>403</v>
      </c>
      <c r="F96" s="126" t="s">
        <v>404</v>
      </c>
      <c r="G96" s="95" t="s">
        <v>405</v>
      </c>
      <c r="H96" s="98">
        <v>85</v>
      </c>
      <c r="I96" s="17" t="s">
        <v>406</v>
      </c>
      <c r="J96" s="98">
        <v>45</v>
      </c>
      <c r="K96" s="99">
        <v>4000</v>
      </c>
      <c r="L96" s="99">
        <v>1000</v>
      </c>
      <c r="M96" s="18">
        <v>30850</v>
      </c>
      <c r="N96" s="22" t="s">
        <v>23</v>
      </c>
      <c r="O96" s="22"/>
      <c r="P96" s="22"/>
      <c r="Q96" s="290"/>
      <c r="R96" s="120"/>
    </row>
    <row r="97" spans="1:18" s="53" customFormat="1" ht="45.75" customHeight="1">
      <c r="A97" s="191">
        <v>78</v>
      </c>
      <c r="B97" s="124" t="s">
        <v>987</v>
      </c>
      <c r="C97" s="125" t="s">
        <v>21</v>
      </c>
      <c r="D97" s="125" t="s">
        <v>21</v>
      </c>
      <c r="E97" s="126" t="s">
        <v>1061</v>
      </c>
      <c r="F97" s="126" t="s">
        <v>988</v>
      </c>
      <c r="G97" s="95" t="s">
        <v>903</v>
      </c>
      <c r="H97" s="98">
        <v>1.92</v>
      </c>
      <c r="I97" s="217" t="s">
        <v>40</v>
      </c>
      <c r="J97" s="91">
        <v>15</v>
      </c>
      <c r="K97" s="99"/>
      <c r="L97" s="99"/>
      <c r="M97" s="18">
        <v>40854.15</v>
      </c>
      <c r="N97" s="22" t="s">
        <v>23</v>
      </c>
      <c r="O97" s="22"/>
      <c r="P97" s="22"/>
      <c r="Q97" s="290"/>
      <c r="R97" s="120"/>
    </row>
    <row r="98" spans="1:18" s="53" customFormat="1" ht="45.75" customHeight="1">
      <c r="A98" s="191">
        <v>79</v>
      </c>
      <c r="B98" s="124" t="s">
        <v>989</v>
      </c>
      <c r="C98" s="125" t="s">
        <v>21</v>
      </c>
      <c r="D98" s="125" t="s">
        <v>21</v>
      </c>
      <c r="E98" s="126" t="s">
        <v>1061</v>
      </c>
      <c r="F98" s="126" t="s">
        <v>988</v>
      </c>
      <c r="G98" s="95" t="s">
        <v>903</v>
      </c>
      <c r="H98" s="98">
        <v>5.24</v>
      </c>
      <c r="I98" s="217" t="s">
        <v>40</v>
      </c>
      <c r="J98" s="91">
        <v>30</v>
      </c>
      <c r="K98" s="99"/>
      <c r="L98" s="99"/>
      <c r="M98" s="18">
        <v>93340.65</v>
      </c>
      <c r="N98" s="22" t="s">
        <v>23</v>
      </c>
      <c r="O98" s="22"/>
      <c r="P98" s="22"/>
      <c r="Q98" s="290"/>
      <c r="R98" s="120"/>
    </row>
    <row r="99" spans="1:18" s="53" customFormat="1" ht="45.75" customHeight="1">
      <c r="A99" s="191">
        <v>80</v>
      </c>
      <c r="B99" s="124" t="s">
        <v>990</v>
      </c>
      <c r="C99" s="125" t="s">
        <v>21</v>
      </c>
      <c r="D99" s="125" t="s">
        <v>21</v>
      </c>
      <c r="E99" s="126" t="s">
        <v>1061</v>
      </c>
      <c r="F99" s="126" t="s">
        <v>991</v>
      </c>
      <c r="G99" s="95" t="s">
        <v>903</v>
      </c>
      <c r="H99" s="98">
        <v>3.58</v>
      </c>
      <c r="I99" s="217" t="s">
        <v>40</v>
      </c>
      <c r="J99" s="91">
        <v>21</v>
      </c>
      <c r="K99" s="99"/>
      <c r="L99" s="99"/>
      <c r="M99" s="18">
        <v>75660.52</v>
      </c>
      <c r="N99" s="22" t="s">
        <v>23</v>
      </c>
      <c r="O99" s="22"/>
      <c r="P99" s="22"/>
      <c r="Q99" s="290"/>
      <c r="R99" s="120"/>
    </row>
    <row r="100" spans="1:18" s="53" customFormat="1" ht="45.75" customHeight="1">
      <c r="A100" s="191">
        <v>81</v>
      </c>
      <c r="B100" s="124" t="s">
        <v>992</v>
      </c>
      <c r="C100" s="125" t="s">
        <v>21</v>
      </c>
      <c r="D100" s="125" t="s">
        <v>21</v>
      </c>
      <c r="E100" s="126" t="s">
        <v>1061</v>
      </c>
      <c r="F100" s="126" t="s">
        <v>991</v>
      </c>
      <c r="G100" s="95" t="s">
        <v>903</v>
      </c>
      <c r="H100" s="98">
        <v>5.72</v>
      </c>
      <c r="I100" s="217" t="s">
        <v>40</v>
      </c>
      <c r="J100" s="91">
        <v>30</v>
      </c>
      <c r="K100" s="99"/>
      <c r="L100" s="99"/>
      <c r="M100" s="18">
        <v>114610.92</v>
      </c>
      <c r="N100" s="22" t="s">
        <v>23</v>
      </c>
      <c r="O100" s="22"/>
      <c r="P100" s="22"/>
      <c r="Q100" s="290"/>
      <c r="R100" s="120"/>
    </row>
    <row r="101" spans="1:18" s="53" customFormat="1" ht="45.75" customHeight="1">
      <c r="A101" s="191">
        <v>82</v>
      </c>
      <c r="B101" s="124" t="s">
        <v>993</v>
      </c>
      <c r="C101" s="125" t="s">
        <v>21</v>
      </c>
      <c r="D101" s="125" t="s">
        <v>21</v>
      </c>
      <c r="E101" s="126" t="s">
        <v>1061</v>
      </c>
      <c r="F101" s="126" t="s">
        <v>988</v>
      </c>
      <c r="G101" s="95" t="s">
        <v>903</v>
      </c>
      <c r="H101" s="98">
        <v>1.805</v>
      </c>
      <c r="I101" s="217" t="s">
        <v>40</v>
      </c>
      <c r="J101" s="91">
        <v>14</v>
      </c>
      <c r="K101" s="99"/>
      <c r="L101" s="99"/>
      <c r="M101" s="18">
        <v>39036.09</v>
      </c>
      <c r="N101" s="22" t="s">
        <v>23</v>
      </c>
      <c r="O101" s="22"/>
      <c r="P101" s="22"/>
      <c r="Q101" s="290"/>
      <c r="R101" s="120"/>
    </row>
    <row r="102" spans="1:18" s="53" customFormat="1" ht="45.75" customHeight="1">
      <c r="A102" s="191">
        <v>83</v>
      </c>
      <c r="B102" s="124" t="s">
        <v>1062</v>
      </c>
      <c r="C102" s="125" t="s">
        <v>21</v>
      </c>
      <c r="D102" s="125" t="s">
        <v>21</v>
      </c>
      <c r="E102" s="126" t="s">
        <v>988</v>
      </c>
      <c r="F102" s="126" t="s">
        <v>1063</v>
      </c>
      <c r="G102" s="95" t="s">
        <v>116</v>
      </c>
      <c r="H102" s="98">
        <v>0.88</v>
      </c>
      <c r="I102" s="217" t="s">
        <v>40</v>
      </c>
      <c r="J102" s="91">
        <v>15</v>
      </c>
      <c r="K102" s="99">
        <v>28</v>
      </c>
      <c r="L102" s="99">
        <v>18</v>
      </c>
      <c r="M102" s="18">
        <v>15223.15</v>
      </c>
      <c r="N102" s="22" t="s">
        <v>23</v>
      </c>
      <c r="O102" s="22"/>
      <c r="P102" s="22"/>
      <c r="Q102" s="290"/>
      <c r="R102" s="120"/>
    </row>
    <row r="103" spans="1:18" s="53" customFormat="1" ht="45.75" customHeight="1">
      <c r="A103" s="191">
        <v>84</v>
      </c>
      <c r="B103" s="124" t="s">
        <v>1064</v>
      </c>
      <c r="C103" s="125" t="s">
        <v>21</v>
      </c>
      <c r="D103" s="125" t="s">
        <v>21</v>
      </c>
      <c r="E103" s="126" t="s">
        <v>988</v>
      </c>
      <c r="F103" s="126" t="s">
        <v>1063</v>
      </c>
      <c r="G103" s="95" t="s">
        <v>116</v>
      </c>
      <c r="H103" s="98">
        <v>1.52</v>
      </c>
      <c r="I103" s="217" t="s">
        <v>40</v>
      </c>
      <c r="J103" s="91">
        <v>21</v>
      </c>
      <c r="K103" s="99">
        <v>38</v>
      </c>
      <c r="L103" s="99">
        <v>26</v>
      </c>
      <c r="M103" s="18">
        <v>27545.38</v>
      </c>
      <c r="N103" s="22" t="s">
        <v>23</v>
      </c>
      <c r="O103" s="22"/>
      <c r="P103" s="22"/>
      <c r="Q103" s="290"/>
      <c r="R103" s="120"/>
    </row>
    <row r="104" spans="1:18" s="53" customFormat="1" ht="45.75" customHeight="1">
      <c r="A104" s="191">
        <v>85</v>
      </c>
      <c r="B104" s="124" t="s">
        <v>1065</v>
      </c>
      <c r="C104" s="125" t="s">
        <v>21</v>
      </c>
      <c r="D104" s="125" t="s">
        <v>21</v>
      </c>
      <c r="E104" s="126" t="s">
        <v>988</v>
      </c>
      <c r="F104" s="126" t="s">
        <v>1063</v>
      </c>
      <c r="G104" s="95" t="s">
        <v>116</v>
      </c>
      <c r="H104" s="98">
        <v>1.65</v>
      </c>
      <c r="I104" s="217" t="s">
        <v>40</v>
      </c>
      <c r="J104" s="91">
        <v>21</v>
      </c>
      <c r="K104" s="99">
        <v>63</v>
      </c>
      <c r="L104" s="99">
        <v>46</v>
      </c>
      <c r="M104" s="18">
        <v>33930.18</v>
      </c>
      <c r="N104" s="22" t="s">
        <v>23</v>
      </c>
      <c r="O104" s="22"/>
      <c r="P104" s="22"/>
      <c r="Q104" s="290"/>
      <c r="R104" s="120"/>
    </row>
    <row r="105" spans="1:18" s="53" customFormat="1" ht="45.75" customHeight="1">
      <c r="A105" s="191">
        <v>86</v>
      </c>
      <c r="B105" s="124" t="s">
        <v>1066</v>
      </c>
      <c r="C105" s="125" t="s">
        <v>21</v>
      </c>
      <c r="D105" s="125" t="s">
        <v>21</v>
      </c>
      <c r="E105" s="126" t="s">
        <v>988</v>
      </c>
      <c r="F105" s="126" t="s">
        <v>1063</v>
      </c>
      <c r="G105" s="95" t="s">
        <v>116</v>
      </c>
      <c r="H105" s="98">
        <v>0.813</v>
      </c>
      <c r="I105" s="217" t="s">
        <v>40</v>
      </c>
      <c r="J105" s="91">
        <v>15</v>
      </c>
      <c r="K105" s="99">
        <v>26</v>
      </c>
      <c r="L105" s="99">
        <v>22</v>
      </c>
      <c r="M105" s="18">
        <v>14131.07</v>
      </c>
      <c r="N105" s="22" t="s">
        <v>23</v>
      </c>
      <c r="O105" s="22"/>
      <c r="P105" s="22"/>
      <c r="Q105" s="290"/>
      <c r="R105" s="120"/>
    </row>
    <row r="106" spans="1:18" s="53" customFormat="1" ht="45.75" customHeight="1">
      <c r="A106" s="191">
        <v>87</v>
      </c>
      <c r="B106" s="124" t="s">
        <v>1067</v>
      </c>
      <c r="C106" s="125" t="s">
        <v>21</v>
      </c>
      <c r="D106" s="125" t="s">
        <v>21</v>
      </c>
      <c r="E106" s="126" t="s">
        <v>988</v>
      </c>
      <c r="F106" s="126" t="s">
        <v>1063</v>
      </c>
      <c r="G106" s="95" t="s">
        <v>116</v>
      </c>
      <c r="H106" s="98">
        <v>1.975</v>
      </c>
      <c r="I106" s="217" t="s">
        <v>40</v>
      </c>
      <c r="J106" s="91">
        <v>21</v>
      </c>
      <c r="K106" s="99">
        <v>41</v>
      </c>
      <c r="L106" s="99">
        <v>28</v>
      </c>
      <c r="M106" s="18">
        <v>35527.64</v>
      </c>
      <c r="N106" s="22" t="s">
        <v>23</v>
      </c>
      <c r="O106" s="22"/>
      <c r="P106" s="22"/>
      <c r="Q106" s="290"/>
      <c r="R106" s="120"/>
    </row>
    <row r="107" spans="1:18" s="53" customFormat="1" ht="45.75" customHeight="1">
      <c r="A107" s="191">
        <v>88</v>
      </c>
      <c r="B107" s="124" t="s">
        <v>1068</v>
      </c>
      <c r="C107" s="125" t="s">
        <v>21</v>
      </c>
      <c r="D107" s="125" t="s">
        <v>21</v>
      </c>
      <c r="E107" s="126" t="s">
        <v>988</v>
      </c>
      <c r="F107" s="126" t="s">
        <v>1063</v>
      </c>
      <c r="G107" s="95" t="s">
        <v>116</v>
      </c>
      <c r="H107" s="98">
        <v>2.04</v>
      </c>
      <c r="I107" s="217" t="s">
        <v>40</v>
      </c>
      <c r="J107" s="91">
        <v>21</v>
      </c>
      <c r="K107" s="99">
        <v>43</v>
      </c>
      <c r="L107" s="99">
        <v>35</v>
      </c>
      <c r="M107" s="18">
        <v>41742.18</v>
      </c>
      <c r="N107" s="22" t="s">
        <v>23</v>
      </c>
      <c r="O107" s="22"/>
      <c r="P107" s="22"/>
      <c r="Q107" s="290"/>
      <c r="R107" s="120"/>
    </row>
    <row r="108" spans="1:18" s="53" customFormat="1" ht="45.75" customHeight="1">
      <c r="A108" s="191">
        <v>89</v>
      </c>
      <c r="B108" s="124" t="s">
        <v>1069</v>
      </c>
      <c r="C108" s="125" t="s">
        <v>21</v>
      </c>
      <c r="D108" s="125" t="s">
        <v>21</v>
      </c>
      <c r="E108" s="126" t="s">
        <v>988</v>
      </c>
      <c r="F108" s="126" t="s">
        <v>1063</v>
      </c>
      <c r="G108" s="95" t="s">
        <v>116</v>
      </c>
      <c r="H108" s="98">
        <v>1.04</v>
      </c>
      <c r="I108" s="217" t="s">
        <v>40</v>
      </c>
      <c r="J108" s="91">
        <v>15</v>
      </c>
      <c r="K108" s="99">
        <v>23</v>
      </c>
      <c r="L108" s="99">
        <v>15</v>
      </c>
      <c r="M108" s="18">
        <v>20202.4</v>
      </c>
      <c r="N108" s="22" t="s">
        <v>23</v>
      </c>
      <c r="O108" s="22"/>
      <c r="P108" s="22"/>
      <c r="Q108" s="290"/>
      <c r="R108" s="120"/>
    </row>
    <row r="109" spans="1:18" s="53" customFormat="1" ht="45.75" customHeight="1">
      <c r="A109" s="191">
        <v>90</v>
      </c>
      <c r="B109" s="124" t="s">
        <v>1070</v>
      </c>
      <c r="C109" s="125" t="s">
        <v>21</v>
      </c>
      <c r="D109" s="125" t="s">
        <v>21</v>
      </c>
      <c r="E109" s="126" t="s">
        <v>988</v>
      </c>
      <c r="F109" s="126" t="s">
        <v>1063</v>
      </c>
      <c r="G109" s="95" t="s">
        <v>116</v>
      </c>
      <c r="H109" s="98">
        <v>3.37</v>
      </c>
      <c r="I109" s="217" t="s">
        <v>40</v>
      </c>
      <c r="J109" s="91">
        <v>30</v>
      </c>
      <c r="K109" s="99">
        <v>46</v>
      </c>
      <c r="L109" s="99">
        <v>38</v>
      </c>
      <c r="M109" s="18">
        <v>60000.71</v>
      </c>
      <c r="N109" s="22" t="s">
        <v>23</v>
      </c>
      <c r="O109" s="22"/>
      <c r="P109" s="22"/>
      <c r="Q109" s="290"/>
      <c r="R109" s="120"/>
    </row>
    <row r="110" spans="1:18" s="53" customFormat="1" ht="45.75" customHeight="1">
      <c r="A110" s="191">
        <v>91</v>
      </c>
      <c r="B110" s="124" t="s">
        <v>1071</v>
      </c>
      <c r="C110" s="125" t="s">
        <v>21</v>
      </c>
      <c r="D110" s="125" t="s">
        <v>21</v>
      </c>
      <c r="E110" s="126" t="s">
        <v>988</v>
      </c>
      <c r="F110" s="126" t="s">
        <v>1063</v>
      </c>
      <c r="G110" s="95" t="s">
        <v>116</v>
      </c>
      <c r="H110" s="98">
        <v>1.054</v>
      </c>
      <c r="I110" s="217" t="s">
        <v>40</v>
      </c>
      <c r="J110" s="91">
        <v>15</v>
      </c>
      <c r="K110" s="99">
        <v>35</v>
      </c>
      <c r="L110" s="99">
        <v>32</v>
      </c>
      <c r="M110" s="18">
        <v>22865.72</v>
      </c>
      <c r="N110" s="22" t="s">
        <v>23</v>
      </c>
      <c r="O110" s="22"/>
      <c r="P110" s="22"/>
      <c r="Q110" s="290"/>
      <c r="R110" s="120"/>
    </row>
    <row r="111" spans="1:18" s="53" customFormat="1" ht="45.75" customHeight="1">
      <c r="A111" s="191">
        <v>92</v>
      </c>
      <c r="B111" s="124" t="s">
        <v>1072</v>
      </c>
      <c r="C111" s="125" t="s">
        <v>21</v>
      </c>
      <c r="D111" s="125" t="s">
        <v>21</v>
      </c>
      <c r="E111" s="126" t="s">
        <v>988</v>
      </c>
      <c r="F111" s="126" t="s">
        <v>1063</v>
      </c>
      <c r="G111" s="95" t="s">
        <v>116</v>
      </c>
      <c r="H111" s="98">
        <v>1.32</v>
      </c>
      <c r="I111" s="217" t="s">
        <v>40</v>
      </c>
      <c r="J111" s="91">
        <v>21</v>
      </c>
      <c r="K111" s="99">
        <v>31</v>
      </c>
      <c r="L111" s="99">
        <v>23</v>
      </c>
      <c r="M111" s="18">
        <v>25404.75</v>
      </c>
      <c r="N111" s="22" t="s">
        <v>23</v>
      </c>
      <c r="O111" s="22"/>
      <c r="P111" s="22"/>
      <c r="Q111" s="290"/>
      <c r="R111" s="120"/>
    </row>
    <row r="112" spans="1:18" s="53" customFormat="1" ht="45.75" customHeight="1">
      <c r="A112" s="191">
        <v>93</v>
      </c>
      <c r="B112" s="124" t="s">
        <v>1073</v>
      </c>
      <c r="C112" s="125" t="s">
        <v>21</v>
      </c>
      <c r="D112" s="125" t="s">
        <v>21</v>
      </c>
      <c r="E112" s="126" t="s">
        <v>988</v>
      </c>
      <c r="F112" s="126" t="s">
        <v>1063</v>
      </c>
      <c r="G112" s="95" t="s">
        <v>116</v>
      </c>
      <c r="H112" s="98">
        <v>1.56</v>
      </c>
      <c r="I112" s="217" t="s">
        <v>40</v>
      </c>
      <c r="J112" s="91">
        <v>21</v>
      </c>
      <c r="K112" s="99">
        <v>63</v>
      </c>
      <c r="L112" s="99">
        <v>46</v>
      </c>
      <c r="M112" s="18">
        <v>26306.97</v>
      </c>
      <c r="N112" s="22" t="s">
        <v>23</v>
      </c>
      <c r="O112" s="22"/>
      <c r="P112" s="22"/>
      <c r="Q112" s="290"/>
      <c r="R112" s="120"/>
    </row>
    <row r="113" spans="1:18" s="53" customFormat="1" ht="45.75" customHeight="1">
      <c r="A113" s="191">
        <v>94</v>
      </c>
      <c r="B113" s="124" t="s">
        <v>1074</v>
      </c>
      <c r="C113" s="125" t="s">
        <v>21</v>
      </c>
      <c r="D113" s="125" t="s">
        <v>21</v>
      </c>
      <c r="E113" s="126" t="s">
        <v>988</v>
      </c>
      <c r="F113" s="126" t="s">
        <v>1063</v>
      </c>
      <c r="G113" s="95" t="s">
        <v>116</v>
      </c>
      <c r="H113" s="98">
        <v>1.68</v>
      </c>
      <c r="I113" s="217" t="s">
        <v>40</v>
      </c>
      <c r="J113" s="91">
        <v>21</v>
      </c>
      <c r="K113" s="99">
        <v>51</v>
      </c>
      <c r="L113" s="99">
        <v>36</v>
      </c>
      <c r="M113" s="18">
        <v>32093.48</v>
      </c>
      <c r="N113" s="22" t="s">
        <v>23</v>
      </c>
      <c r="O113" s="22"/>
      <c r="P113" s="22"/>
      <c r="Q113" s="290"/>
      <c r="R113" s="120"/>
    </row>
    <row r="114" spans="1:18" s="53" customFormat="1" ht="45.75" customHeight="1">
      <c r="A114" s="191">
        <v>95</v>
      </c>
      <c r="B114" s="124" t="s">
        <v>1075</v>
      </c>
      <c r="C114" s="125" t="s">
        <v>21</v>
      </c>
      <c r="D114" s="125" t="s">
        <v>21</v>
      </c>
      <c r="E114" s="126" t="s">
        <v>988</v>
      </c>
      <c r="F114" s="126" t="s">
        <v>1063</v>
      </c>
      <c r="G114" s="95" t="s">
        <v>116</v>
      </c>
      <c r="H114" s="98">
        <v>4.471</v>
      </c>
      <c r="I114" s="217" t="s">
        <v>40</v>
      </c>
      <c r="J114" s="91">
        <v>45</v>
      </c>
      <c r="K114" s="99">
        <v>1394</v>
      </c>
      <c r="L114" s="99">
        <v>2628</v>
      </c>
      <c r="M114" s="18">
        <v>123800.04</v>
      </c>
      <c r="N114" s="22" t="s">
        <v>23</v>
      </c>
      <c r="O114" s="22"/>
      <c r="P114" s="22"/>
      <c r="Q114" s="290"/>
      <c r="R114" s="120"/>
    </row>
    <row r="115" spans="1:18" s="53" customFormat="1" ht="45.75" customHeight="1">
      <c r="A115" s="191">
        <v>96</v>
      </c>
      <c r="B115" s="124" t="s">
        <v>926</v>
      </c>
      <c r="C115" s="125" t="s">
        <v>21</v>
      </c>
      <c r="D115" s="125" t="s">
        <v>21</v>
      </c>
      <c r="E115" s="126" t="s">
        <v>927</v>
      </c>
      <c r="F115" s="126" t="s">
        <v>928</v>
      </c>
      <c r="G115" s="95" t="s">
        <v>903</v>
      </c>
      <c r="H115" s="98">
        <v>2.88</v>
      </c>
      <c r="I115" s="217" t="s">
        <v>40</v>
      </c>
      <c r="J115" s="91">
        <v>21</v>
      </c>
      <c r="K115" s="99"/>
      <c r="L115" s="99"/>
      <c r="M115" s="18">
        <v>62919.73</v>
      </c>
      <c r="N115" s="22" t="s">
        <v>23</v>
      </c>
      <c r="O115" s="22"/>
      <c r="P115" s="22"/>
      <c r="Q115" s="290"/>
      <c r="R115" s="120"/>
    </row>
    <row r="116" spans="1:18" s="53" customFormat="1" ht="63">
      <c r="A116" s="191">
        <v>97</v>
      </c>
      <c r="B116" s="31" t="s">
        <v>255</v>
      </c>
      <c r="C116" s="21" t="s">
        <v>21</v>
      </c>
      <c r="D116" s="21" t="s">
        <v>21</v>
      </c>
      <c r="E116" s="21" t="s">
        <v>27</v>
      </c>
      <c r="F116" s="31" t="s">
        <v>256</v>
      </c>
      <c r="G116" s="31" t="s">
        <v>257</v>
      </c>
      <c r="H116" s="49">
        <v>0.06</v>
      </c>
      <c r="I116" s="197" t="s">
        <v>22</v>
      </c>
      <c r="J116" s="197">
        <v>30</v>
      </c>
      <c r="K116" s="32">
        <v>250</v>
      </c>
      <c r="L116" s="32">
        <v>125</v>
      </c>
      <c r="M116" s="41">
        <v>42274</v>
      </c>
      <c r="N116" s="22" t="s">
        <v>23</v>
      </c>
      <c r="O116" s="22" t="s">
        <v>615</v>
      </c>
      <c r="P116" s="22"/>
      <c r="Q116" s="291"/>
      <c r="R116" s="120"/>
    </row>
    <row r="117" spans="1:19" s="53" customFormat="1" ht="52.7" customHeight="1">
      <c r="A117" s="191">
        <v>98</v>
      </c>
      <c r="B117" s="31" t="s">
        <v>437</v>
      </c>
      <c r="C117" s="21" t="s">
        <v>21</v>
      </c>
      <c r="D117" s="21" t="s">
        <v>21</v>
      </c>
      <c r="E117" s="21" t="s">
        <v>27</v>
      </c>
      <c r="F117" s="21" t="s">
        <v>438</v>
      </c>
      <c r="G117" s="31" t="s">
        <v>439</v>
      </c>
      <c r="H117" s="21">
        <v>5.5</v>
      </c>
      <c r="I117" s="21" t="s">
        <v>22</v>
      </c>
      <c r="J117" s="105">
        <v>60</v>
      </c>
      <c r="K117" s="21">
        <v>230</v>
      </c>
      <c r="L117" s="21">
        <v>1133</v>
      </c>
      <c r="M117" s="14">
        <v>309100</v>
      </c>
      <c r="N117" s="15" t="s">
        <v>23</v>
      </c>
      <c r="O117" s="15"/>
      <c r="P117" s="15"/>
      <c r="Q117" s="292" t="s">
        <v>440</v>
      </c>
      <c r="R117" s="295" t="s">
        <v>441</v>
      </c>
      <c r="S117" s="298" t="s">
        <v>442</v>
      </c>
    </row>
    <row r="118" spans="1:19" s="53" customFormat="1" ht="43.5" customHeight="1">
      <c r="A118" s="191">
        <v>99</v>
      </c>
      <c r="B118" s="31" t="s">
        <v>443</v>
      </c>
      <c r="C118" s="21" t="s">
        <v>21</v>
      </c>
      <c r="D118" s="21" t="s">
        <v>21</v>
      </c>
      <c r="E118" s="21" t="s">
        <v>27</v>
      </c>
      <c r="F118" s="21" t="s">
        <v>438</v>
      </c>
      <c r="G118" s="31" t="s">
        <v>444</v>
      </c>
      <c r="H118" s="21">
        <v>9</v>
      </c>
      <c r="I118" s="21" t="s">
        <v>22</v>
      </c>
      <c r="J118" s="105">
        <v>30</v>
      </c>
      <c r="K118" s="21">
        <v>500</v>
      </c>
      <c r="L118" s="21">
        <v>201</v>
      </c>
      <c r="M118" s="14">
        <v>47519</v>
      </c>
      <c r="N118" s="15" t="s">
        <v>23</v>
      </c>
      <c r="O118" s="15"/>
      <c r="P118" s="15"/>
      <c r="Q118" s="293"/>
      <c r="R118" s="296"/>
      <c r="S118" s="299"/>
    </row>
    <row r="119" spans="1:19" s="53" customFormat="1" ht="43.5" customHeight="1">
      <c r="A119" s="191">
        <v>100</v>
      </c>
      <c r="B119" s="31" t="s">
        <v>445</v>
      </c>
      <c r="C119" s="21" t="s">
        <v>21</v>
      </c>
      <c r="D119" s="21" t="s">
        <v>21</v>
      </c>
      <c r="E119" s="21" t="s">
        <v>27</v>
      </c>
      <c r="F119" s="21" t="s">
        <v>438</v>
      </c>
      <c r="G119" s="31" t="s">
        <v>444</v>
      </c>
      <c r="H119" s="21">
        <v>24</v>
      </c>
      <c r="I119" s="21" t="s">
        <v>22</v>
      </c>
      <c r="J119" s="105">
        <v>30</v>
      </c>
      <c r="K119" s="21">
        <v>500</v>
      </c>
      <c r="L119" s="21">
        <v>932</v>
      </c>
      <c r="M119" s="14">
        <v>151571</v>
      </c>
      <c r="N119" s="15" t="s">
        <v>23</v>
      </c>
      <c r="O119" s="15"/>
      <c r="P119" s="15"/>
      <c r="Q119" s="293"/>
      <c r="R119" s="296"/>
      <c r="S119" s="299"/>
    </row>
    <row r="120" spans="1:19" s="53" customFormat="1" ht="43.5" customHeight="1">
      <c r="A120" s="191">
        <v>101</v>
      </c>
      <c r="B120" s="31" t="s">
        <v>446</v>
      </c>
      <c r="C120" s="21" t="s">
        <v>21</v>
      </c>
      <c r="D120" s="21" t="s">
        <v>21</v>
      </c>
      <c r="E120" s="21" t="s">
        <v>27</v>
      </c>
      <c r="F120" s="21" t="s">
        <v>447</v>
      </c>
      <c r="G120" s="31" t="s">
        <v>448</v>
      </c>
      <c r="H120" s="21" t="s">
        <v>449</v>
      </c>
      <c r="I120" s="21" t="s">
        <v>40</v>
      </c>
      <c r="J120" s="105">
        <v>60</v>
      </c>
      <c r="K120" s="21">
        <v>60</v>
      </c>
      <c r="L120" s="21">
        <v>100</v>
      </c>
      <c r="M120" s="14">
        <v>67026.873</v>
      </c>
      <c r="N120" s="15" t="s">
        <v>23</v>
      </c>
      <c r="O120" s="15"/>
      <c r="P120" s="15"/>
      <c r="Q120" s="293"/>
      <c r="R120" s="296"/>
      <c r="S120" s="299"/>
    </row>
    <row r="121" spans="1:19" s="53" customFormat="1" ht="43.5" customHeight="1">
      <c r="A121" s="191">
        <v>102</v>
      </c>
      <c r="B121" s="31" t="s">
        <v>446</v>
      </c>
      <c r="C121" s="21" t="s">
        <v>21</v>
      </c>
      <c r="D121" s="21" t="s">
        <v>21</v>
      </c>
      <c r="E121" s="21" t="s">
        <v>27</v>
      </c>
      <c r="F121" s="21" t="s">
        <v>450</v>
      </c>
      <c r="G121" s="31" t="s">
        <v>451</v>
      </c>
      <c r="H121" s="21">
        <v>4</v>
      </c>
      <c r="I121" s="21" t="s">
        <v>40</v>
      </c>
      <c r="J121" s="105">
        <v>60</v>
      </c>
      <c r="K121" s="21">
        <v>120</v>
      </c>
      <c r="L121" s="21">
        <v>300</v>
      </c>
      <c r="M121" s="14">
        <v>135357.767</v>
      </c>
      <c r="N121" s="15" t="s">
        <v>23</v>
      </c>
      <c r="O121" s="15"/>
      <c r="P121" s="15"/>
      <c r="Q121" s="293"/>
      <c r="R121" s="296"/>
      <c r="S121" s="299"/>
    </row>
    <row r="122" spans="1:19" s="53" customFormat="1" ht="43.5" customHeight="1">
      <c r="A122" s="191">
        <v>103</v>
      </c>
      <c r="B122" s="31" t="s">
        <v>446</v>
      </c>
      <c r="C122" s="21" t="s">
        <v>21</v>
      </c>
      <c r="D122" s="21" t="s">
        <v>21</v>
      </c>
      <c r="E122" s="21" t="s">
        <v>27</v>
      </c>
      <c r="F122" s="21" t="s">
        <v>452</v>
      </c>
      <c r="G122" s="31" t="s">
        <v>451</v>
      </c>
      <c r="H122" s="21">
        <v>1.5</v>
      </c>
      <c r="I122" s="21" t="s">
        <v>40</v>
      </c>
      <c r="J122" s="105">
        <v>60</v>
      </c>
      <c r="K122" s="21">
        <v>100</v>
      </c>
      <c r="L122" s="21">
        <v>90</v>
      </c>
      <c r="M122" s="14">
        <v>111152.56</v>
      </c>
      <c r="N122" s="15" t="s">
        <v>23</v>
      </c>
      <c r="O122" s="15"/>
      <c r="P122" s="15"/>
      <c r="Q122" s="293"/>
      <c r="R122" s="296"/>
      <c r="S122" s="299"/>
    </row>
    <row r="123" spans="1:19" s="53" customFormat="1" ht="43.5" customHeight="1">
      <c r="A123" s="191">
        <v>104</v>
      </c>
      <c r="B123" s="31" t="s">
        <v>446</v>
      </c>
      <c r="C123" s="21" t="s">
        <v>21</v>
      </c>
      <c r="D123" s="21" t="s">
        <v>21</v>
      </c>
      <c r="E123" s="21" t="s">
        <v>27</v>
      </c>
      <c r="F123" s="21" t="s">
        <v>453</v>
      </c>
      <c r="G123" s="31" t="s">
        <v>454</v>
      </c>
      <c r="H123" s="21">
        <v>3.66</v>
      </c>
      <c r="I123" s="21" t="s">
        <v>40</v>
      </c>
      <c r="J123" s="105">
        <v>60</v>
      </c>
      <c r="K123" s="21">
        <v>120</v>
      </c>
      <c r="L123" s="21"/>
      <c r="M123" s="14">
        <v>240408.027</v>
      </c>
      <c r="N123" s="15" t="s">
        <v>23</v>
      </c>
      <c r="O123" s="15"/>
      <c r="P123" s="15"/>
      <c r="Q123" s="293"/>
      <c r="R123" s="296"/>
      <c r="S123" s="299"/>
    </row>
    <row r="124" spans="1:19" s="53" customFormat="1" ht="43.5" customHeight="1">
      <c r="A124" s="191">
        <v>105</v>
      </c>
      <c r="B124" s="31" t="s">
        <v>446</v>
      </c>
      <c r="C124" s="21" t="s">
        <v>21</v>
      </c>
      <c r="D124" s="21" t="s">
        <v>21</v>
      </c>
      <c r="E124" s="21" t="s">
        <v>27</v>
      </c>
      <c r="F124" s="21" t="s">
        <v>455</v>
      </c>
      <c r="G124" s="31" t="s">
        <v>456</v>
      </c>
      <c r="H124" s="21" t="s">
        <v>457</v>
      </c>
      <c r="I124" s="21" t="s">
        <v>40</v>
      </c>
      <c r="J124" s="105">
        <v>60</v>
      </c>
      <c r="K124" s="21">
        <v>200</v>
      </c>
      <c r="L124" s="21">
        <v>140</v>
      </c>
      <c r="M124" s="14">
        <v>178894.478</v>
      </c>
      <c r="N124" s="15" t="s">
        <v>23</v>
      </c>
      <c r="O124" s="15"/>
      <c r="P124" s="15"/>
      <c r="Q124" s="294"/>
      <c r="R124" s="297"/>
      <c r="S124" s="300"/>
    </row>
    <row r="125" spans="1:19" s="53" customFormat="1" ht="52.7" customHeight="1">
      <c r="A125" s="191">
        <v>106</v>
      </c>
      <c r="B125" s="31" t="s">
        <v>476</v>
      </c>
      <c r="C125" s="21" t="s">
        <v>21</v>
      </c>
      <c r="D125" s="21" t="s">
        <v>21</v>
      </c>
      <c r="E125" s="21" t="s">
        <v>477</v>
      </c>
      <c r="F125" s="21" t="s">
        <v>256</v>
      </c>
      <c r="G125" s="31" t="s">
        <v>464</v>
      </c>
      <c r="H125" s="21">
        <v>0.78</v>
      </c>
      <c r="I125" s="21" t="s">
        <v>40</v>
      </c>
      <c r="J125" s="105">
        <v>30</v>
      </c>
      <c r="K125" s="21">
        <v>70</v>
      </c>
      <c r="L125" s="21">
        <v>249</v>
      </c>
      <c r="M125" s="14">
        <v>38575</v>
      </c>
      <c r="N125" s="15" t="s">
        <v>23</v>
      </c>
      <c r="O125" s="15"/>
      <c r="P125" s="15"/>
      <c r="Q125" s="130" t="s">
        <v>460</v>
      </c>
      <c r="R125" s="122" t="s">
        <v>441</v>
      </c>
      <c r="S125" s="107" t="s">
        <v>442</v>
      </c>
    </row>
    <row r="126" spans="1:19" s="53" customFormat="1" ht="52.7" customHeight="1">
      <c r="A126" s="191">
        <v>107</v>
      </c>
      <c r="B126" s="29" t="s">
        <v>498</v>
      </c>
      <c r="C126" s="191" t="s">
        <v>21</v>
      </c>
      <c r="D126" s="191" t="s">
        <v>21</v>
      </c>
      <c r="E126" s="191" t="s">
        <v>27</v>
      </c>
      <c r="F126" s="191" t="s">
        <v>499</v>
      </c>
      <c r="G126" s="29" t="s">
        <v>290</v>
      </c>
      <c r="H126" s="58">
        <v>1.2</v>
      </c>
      <c r="I126" s="23" t="s">
        <v>40</v>
      </c>
      <c r="J126" s="105">
        <v>30</v>
      </c>
      <c r="K126" s="191">
        <v>500</v>
      </c>
      <c r="L126" s="15">
        <v>80</v>
      </c>
      <c r="M126" s="66">
        <v>85507.4</v>
      </c>
      <c r="N126" s="15" t="s">
        <v>23</v>
      </c>
      <c r="O126" s="15"/>
      <c r="P126" s="15"/>
      <c r="Q126" s="130"/>
      <c r="R126" s="123"/>
      <c r="S126" s="121"/>
    </row>
    <row r="127" spans="1:16" s="109" customFormat="1" ht="49.5" customHeight="1">
      <c r="A127" s="191">
        <v>108</v>
      </c>
      <c r="B127" s="29" t="s">
        <v>506</v>
      </c>
      <c r="C127" s="191" t="s">
        <v>21</v>
      </c>
      <c r="D127" s="191" t="s">
        <v>21</v>
      </c>
      <c r="E127" s="210" t="s">
        <v>27</v>
      </c>
      <c r="F127" s="191" t="s">
        <v>507</v>
      </c>
      <c r="G127" s="29" t="s">
        <v>508</v>
      </c>
      <c r="H127" s="58">
        <v>2.5</v>
      </c>
      <c r="I127" s="23" t="s">
        <v>40</v>
      </c>
      <c r="J127" s="37">
        <v>45</v>
      </c>
      <c r="K127" s="191">
        <v>30</v>
      </c>
      <c r="L127" s="15"/>
      <c r="M127" s="66">
        <v>255243.45</v>
      </c>
      <c r="N127" s="15" t="s">
        <v>23</v>
      </c>
      <c r="O127" s="15"/>
      <c r="P127" s="15"/>
    </row>
    <row r="128" spans="1:16" s="109" customFormat="1" ht="49.5" customHeight="1">
      <c r="A128" s="191">
        <v>109</v>
      </c>
      <c r="B128" s="29" t="s">
        <v>509</v>
      </c>
      <c r="C128" s="191" t="s">
        <v>21</v>
      </c>
      <c r="D128" s="191" t="s">
        <v>21</v>
      </c>
      <c r="E128" s="210" t="s">
        <v>27</v>
      </c>
      <c r="F128" s="191" t="s">
        <v>507</v>
      </c>
      <c r="G128" s="29" t="s">
        <v>508</v>
      </c>
      <c r="H128" s="58">
        <v>2</v>
      </c>
      <c r="I128" s="23" t="s">
        <v>40</v>
      </c>
      <c r="J128" s="37">
        <v>45</v>
      </c>
      <c r="K128" s="191">
        <v>30</v>
      </c>
      <c r="L128" s="15"/>
      <c r="M128" s="66">
        <v>156714.24</v>
      </c>
      <c r="N128" s="15" t="s">
        <v>23</v>
      </c>
      <c r="O128" s="15"/>
      <c r="P128" s="15"/>
    </row>
    <row r="129" spans="1:16" s="109" customFormat="1" ht="49.5" customHeight="1">
      <c r="A129" s="191">
        <v>110</v>
      </c>
      <c r="B129" s="29" t="s">
        <v>510</v>
      </c>
      <c r="C129" s="191" t="s">
        <v>21</v>
      </c>
      <c r="D129" s="191" t="s">
        <v>21</v>
      </c>
      <c r="E129" s="210" t="s">
        <v>27</v>
      </c>
      <c r="F129" s="191" t="s">
        <v>511</v>
      </c>
      <c r="G129" s="29" t="s">
        <v>508</v>
      </c>
      <c r="H129" s="58">
        <v>1.5</v>
      </c>
      <c r="I129" s="23" t="s">
        <v>40</v>
      </c>
      <c r="J129" s="105">
        <v>30</v>
      </c>
      <c r="K129" s="191">
        <v>30</v>
      </c>
      <c r="L129" s="15"/>
      <c r="M129" s="66">
        <v>98938.76</v>
      </c>
      <c r="N129" s="15" t="s">
        <v>23</v>
      </c>
      <c r="O129" s="15"/>
      <c r="P129" s="15"/>
    </row>
    <row r="130" spans="1:16" s="109" customFormat="1" ht="49.5" customHeight="1">
      <c r="A130" s="191">
        <v>111</v>
      </c>
      <c r="B130" s="29" t="s">
        <v>512</v>
      </c>
      <c r="C130" s="191" t="s">
        <v>21</v>
      </c>
      <c r="D130" s="191" t="s">
        <v>21</v>
      </c>
      <c r="E130" s="210" t="s">
        <v>27</v>
      </c>
      <c r="F130" s="191" t="s">
        <v>507</v>
      </c>
      <c r="G130" s="29" t="s">
        <v>508</v>
      </c>
      <c r="H130" s="58">
        <v>2</v>
      </c>
      <c r="I130" s="23" t="s">
        <v>40</v>
      </c>
      <c r="J130" s="37">
        <v>45</v>
      </c>
      <c r="K130" s="191">
        <v>30</v>
      </c>
      <c r="L130" s="15"/>
      <c r="M130" s="66">
        <v>132646.39</v>
      </c>
      <c r="N130" s="15" t="s">
        <v>23</v>
      </c>
      <c r="O130" s="15"/>
      <c r="P130" s="15"/>
    </row>
    <row r="131" spans="1:16" s="109" customFormat="1" ht="49.5" customHeight="1">
      <c r="A131" s="191">
        <v>112</v>
      </c>
      <c r="B131" s="29" t="s">
        <v>513</v>
      </c>
      <c r="C131" s="191" t="s">
        <v>21</v>
      </c>
      <c r="D131" s="191" t="s">
        <v>21</v>
      </c>
      <c r="E131" s="210" t="s">
        <v>27</v>
      </c>
      <c r="F131" s="191" t="s">
        <v>514</v>
      </c>
      <c r="G131" s="29" t="s">
        <v>93</v>
      </c>
      <c r="H131" s="58">
        <v>0.3</v>
      </c>
      <c r="I131" s="23" t="s">
        <v>40</v>
      </c>
      <c r="J131" s="105">
        <v>30</v>
      </c>
      <c r="K131" s="191">
        <v>800</v>
      </c>
      <c r="L131" s="15">
        <v>1500</v>
      </c>
      <c r="M131" s="66">
        <v>27572.2</v>
      </c>
      <c r="N131" s="15" t="s">
        <v>23</v>
      </c>
      <c r="O131" s="15"/>
      <c r="P131" s="15"/>
    </row>
    <row r="132" spans="1:16" s="109" customFormat="1" ht="49.5" customHeight="1">
      <c r="A132" s="191">
        <v>113</v>
      </c>
      <c r="B132" s="29" t="s">
        <v>520</v>
      </c>
      <c r="C132" s="191" t="s">
        <v>21</v>
      </c>
      <c r="D132" s="191" t="s">
        <v>21</v>
      </c>
      <c r="E132" s="210" t="s">
        <v>27</v>
      </c>
      <c r="F132" s="191" t="s">
        <v>521</v>
      </c>
      <c r="G132" s="29" t="s">
        <v>522</v>
      </c>
      <c r="H132" s="58">
        <v>0.055</v>
      </c>
      <c r="I132" s="23" t="s">
        <v>40</v>
      </c>
      <c r="J132" s="37">
        <v>30</v>
      </c>
      <c r="K132" s="191">
        <v>1500</v>
      </c>
      <c r="L132" s="15">
        <v>2000</v>
      </c>
      <c r="M132" s="66">
        <v>18129.7</v>
      </c>
      <c r="N132" s="15" t="s">
        <v>23</v>
      </c>
      <c r="O132" s="15"/>
      <c r="P132" s="15"/>
    </row>
    <row r="133" spans="1:16" s="109" customFormat="1" ht="49.5" customHeight="1">
      <c r="A133" s="191">
        <v>114</v>
      </c>
      <c r="B133" s="29" t="s">
        <v>530</v>
      </c>
      <c r="C133" s="191" t="s">
        <v>21</v>
      </c>
      <c r="D133" s="191" t="s">
        <v>21</v>
      </c>
      <c r="E133" s="210" t="s">
        <v>27</v>
      </c>
      <c r="F133" s="191" t="s">
        <v>514</v>
      </c>
      <c r="G133" s="29" t="s">
        <v>93</v>
      </c>
      <c r="H133" s="58">
        <v>13.065</v>
      </c>
      <c r="I133" s="23" t="s">
        <v>40</v>
      </c>
      <c r="J133" s="37">
        <v>30</v>
      </c>
      <c r="K133" s="191">
        <v>229</v>
      </c>
      <c r="L133" s="15">
        <v>960</v>
      </c>
      <c r="M133" s="66">
        <v>472945.14</v>
      </c>
      <c r="N133" s="15" t="s">
        <v>23</v>
      </c>
      <c r="O133" s="15"/>
      <c r="P133" s="15"/>
    </row>
    <row r="134" spans="1:16" s="109" customFormat="1" ht="49.5" customHeight="1">
      <c r="A134" s="191">
        <v>115</v>
      </c>
      <c r="B134" s="29" t="s">
        <v>531</v>
      </c>
      <c r="C134" s="191" t="s">
        <v>21</v>
      </c>
      <c r="D134" s="191" t="s">
        <v>21</v>
      </c>
      <c r="E134" s="210" t="s">
        <v>27</v>
      </c>
      <c r="F134" s="191" t="s">
        <v>514</v>
      </c>
      <c r="G134" s="29" t="s">
        <v>93</v>
      </c>
      <c r="H134" s="58">
        <v>11.432</v>
      </c>
      <c r="I134" s="23" t="s">
        <v>40</v>
      </c>
      <c r="J134" s="37">
        <v>30</v>
      </c>
      <c r="K134" s="191">
        <v>300</v>
      </c>
      <c r="L134" s="15">
        <v>1250</v>
      </c>
      <c r="M134" s="66">
        <v>616458.46</v>
      </c>
      <c r="N134" s="15" t="s">
        <v>23</v>
      </c>
      <c r="O134" s="15"/>
      <c r="P134" s="15"/>
    </row>
    <row r="135" spans="1:16" s="109" customFormat="1" ht="49.5" customHeight="1">
      <c r="A135" s="191">
        <v>116</v>
      </c>
      <c r="B135" s="29" t="s">
        <v>532</v>
      </c>
      <c r="C135" s="191" t="s">
        <v>21</v>
      </c>
      <c r="D135" s="191" t="s">
        <v>21</v>
      </c>
      <c r="E135" s="210" t="s">
        <v>27</v>
      </c>
      <c r="F135" s="191" t="s">
        <v>514</v>
      </c>
      <c r="G135" s="29" t="s">
        <v>93</v>
      </c>
      <c r="H135" s="58">
        <v>9.203</v>
      </c>
      <c r="I135" s="23" t="s">
        <v>40</v>
      </c>
      <c r="J135" s="37">
        <v>30</v>
      </c>
      <c r="K135" s="191">
        <v>70</v>
      </c>
      <c r="L135" s="15">
        <v>700</v>
      </c>
      <c r="M135" s="66">
        <v>429758.61</v>
      </c>
      <c r="N135" s="15" t="s">
        <v>23</v>
      </c>
      <c r="O135" s="15"/>
      <c r="P135" s="15"/>
    </row>
    <row r="136" spans="1:16" s="109" customFormat="1" ht="49.5" customHeight="1">
      <c r="A136" s="191">
        <v>117</v>
      </c>
      <c r="B136" s="29" t="s">
        <v>533</v>
      </c>
      <c r="C136" s="191" t="s">
        <v>21</v>
      </c>
      <c r="D136" s="191" t="s">
        <v>21</v>
      </c>
      <c r="E136" s="210" t="s">
        <v>27</v>
      </c>
      <c r="F136" s="191" t="s">
        <v>534</v>
      </c>
      <c r="G136" s="29" t="s">
        <v>93</v>
      </c>
      <c r="H136" s="58">
        <v>2</v>
      </c>
      <c r="I136" s="23" t="s">
        <v>40</v>
      </c>
      <c r="J136" s="37">
        <v>30</v>
      </c>
      <c r="K136" s="191">
        <v>60</v>
      </c>
      <c r="L136" s="15">
        <v>120</v>
      </c>
      <c r="M136" s="66">
        <v>28150</v>
      </c>
      <c r="N136" s="15" t="s">
        <v>23</v>
      </c>
      <c r="O136" s="15"/>
      <c r="P136" s="15"/>
    </row>
    <row r="137" spans="1:16" s="109" customFormat="1" ht="49.5" customHeight="1">
      <c r="A137" s="191">
        <v>118</v>
      </c>
      <c r="B137" s="29" t="s">
        <v>535</v>
      </c>
      <c r="C137" s="191" t="s">
        <v>21</v>
      </c>
      <c r="D137" s="191" t="s">
        <v>21</v>
      </c>
      <c r="E137" s="210" t="s">
        <v>27</v>
      </c>
      <c r="F137" s="191" t="s">
        <v>534</v>
      </c>
      <c r="G137" s="29" t="s">
        <v>93</v>
      </c>
      <c r="H137" s="58">
        <v>0.8</v>
      </c>
      <c r="I137" s="23" t="s">
        <v>40</v>
      </c>
      <c r="J137" s="37">
        <v>30</v>
      </c>
      <c r="K137" s="191">
        <v>50</v>
      </c>
      <c r="L137" s="15">
        <v>100</v>
      </c>
      <c r="M137" s="66">
        <v>14140</v>
      </c>
      <c r="N137" s="15" t="s">
        <v>23</v>
      </c>
      <c r="O137" s="15"/>
      <c r="P137" s="15"/>
    </row>
    <row r="138" spans="1:16" s="109" customFormat="1" ht="49.5" customHeight="1">
      <c r="A138" s="191">
        <v>119</v>
      </c>
      <c r="B138" s="29" t="s">
        <v>536</v>
      </c>
      <c r="C138" s="191" t="s">
        <v>21</v>
      </c>
      <c r="D138" s="191" t="s">
        <v>21</v>
      </c>
      <c r="E138" s="210" t="s">
        <v>27</v>
      </c>
      <c r="F138" s="191" t="s">
        <v>534</v>
      </c>
      <c r="G138" s="29" t="s">
        <v>93</v>
      </c>
      <c r="H138" s="58">
        <v>0.8</v>
      </c>
      <c r="I138" s="23" t="s">
        <v>40</v>
      </c>
      <c r="J138" s="37">
        <v>30</v>
      </c>
      <c r="K138" s="191">
        <v>60</v>
      </c>
      <c r="L138" s="15">
        <v>100</v>
      </c>
      <c r="M138" s="66">
        <v>14140</v>
      </c>
      <c r="N138" s="15" t="s">
        <v>23</v>
      </c>
      <c r="O138" s="15"/>
      <c r="P138" s="15"/>
    </row>
    <row r="139" spans="1:16" s="109" customFormat="1" ht="49.5" customHeight="1">
      <c r="A139" s="191">
        <v>120</v>
      </c>
      <c r="B139" s="29" t="s">
        <v>537</v>
      </c>
      <c r="C139" s="191" t="s">
        <v>21</v>
      </c>
      <c r="D139" s="191" t="s">
        <v>21</v>
      </c>
      <c r="E139" s="210" t="s">
        <v>27</v>
      </c>
      <c r="F139" s="191" t="s">
        <v>534</v>
      </c>
      <c r="G139" s="29" t="s">
        <v>93</v>
      </c>
      <c r="H139" s="58">
        <v>1</v>
      </c>
      <c r="I139" s="23" t="s">
        <v>40</v>
      </c>
      <c r="J139" s="37">
        <v>30</v>
      </c>
      <c r="K139" s="191">
        <v>40</v>
      </c>
      <c r="L139" s="15">
        <v>80</v>
      </c>
      <c r="M139" s="66">
        <v>37490</v>
      </c>
      <c r="N139" s="15" t="s">
        <v>23</v>
      </c>
      <c r="O139" s="15"/>
      <c r="P139" s="15"/>
    </row>
    <row r="140" spans="1:16" s="109" customFormat="1" ht="49.5" customHeight="1">
      <c r="A140" s="191">
        <v>121</v>
      </c>
      <c r="B140" s="29" t="s">
        <v>538</v>
      </c>
      <c r="C140" s="191" t="s">
        <v>21</v>
      </c>
      <c r="D140" s="191" t="s">
        <v>21</v>
      </c>
      <c r="E140" s="210" t="s">
        <v>27</v>
      </c>
      <c r="F140" s="191" t="s">
        <v>534</v>
      </c>
      <c r="G140" s="29" t="s">
        <v>93</v>
      </c>
      <c r="H140" s="58">
        <v>2</v>
      </c>
      <c r="I140" s="23" t="s">
        <v>40</v>
      </c>
      <c r="J140" s="37">
        <v>30</v>
      </c>
      <c r="K140" s="191">
        <v>60</v>
      </c>
      <c r="L140" s="15">
        <v>120</v>
      </c>
      <c r="M140" s="66">
        <v>70180</v>
      </c>
      <c r="N140" s="15" t="s">
        <v>23</v>
      </c>
      <c r="O140" s="15"/>
      <c r="P140" s="15"/>
    </row>
    <row r="141" spans="1:16" s="109" customFormat="1" ht="49.5" customHeight="1">
      <c r="A141" s="191">
        <v>122</v>
      </c>
      <c r="B141" s="29" t="s">
        <v>539</v>
      </c>
      <c r="C141" s="191" t="s">
        <v>21</v>
      </c>
      <c r="D141" s="191" t="s">
        <v>21</v>
      </c>
      <c r="E141" s="210" t="s">
        <v>27</v>
      </c>
      <c r="F141" s="191" t="s">
        <v>540</v>
      </c>
      <c r="G141" s="29" t="s">
        <v>93</v>
      </c>
      <c r="H141" s="58">
        <v>19.1</v>
      </c>
      <c r="I141" s="23" t="s">
        <v>40</v>
      </c>
      <c r="J141" s="37">
        <v>45</v>
      </c>
      <c r="K141" s="191">
        <v>800</v>
      </c>
      <c r="L141" s="15">
        <v>1500</v>
      </c>
      <c r="M141" s="66">
        <v>797226.94</v>
      </c>
      <c r="N141" s="15" t="s">
        <v>23</v>
      </c>
      <c r="O141" s="15"/>
      <c r="P141" s="15"/>
    </row>
    <row r="142" spans="1:16" s="109" customFormat="1" ht="49.5" customHeight="1">
      <c r="A142" s="191">
        <v>123</v>
      </c>
      <c r="B142" s="29" t="s">
        <v>541</v>
      </c>
      <c r="C142" s="191" t="s">
        <v>21</v>
      </c>
      <c r="D142" s="191" t="s">
        <v>21</v>
      </c>
      <c r="E142" s="210" t="s">
        <v>27</v>
      </c>
      <c r="F142" s="191" t="s">
        <v>542</v>
      </c>
      <c r="G142" s="29" t="s">
        <v>93</v>
      </c>
      <c r="H142" s="58">
        <v>15.8</v>
      </c>
      <c r="I142" s="23" t="s">
        <v>40</v>
      </c>
      <c r="J142" s="37">
        <v>30</v>
      </c>
      <c r="K142" s="191">
        <v>15000</v>
      </c>
      <c r="L142" s="15">
        <v>12000</v>
      </c>
      <c r="M142" s="66">
        <v>348442.4</v>
      </c>
      <c r="N142" s="15" t="s">
        <v>23</v>
      </c>
      <c r="O142" s="15"/>
      <c r="P142" s="15"/>
    </row>
    <row r="143" spans="1:16" s="109" customFormat="1" ht="49.5" customHeight="1">
      <c r="A143" s="191">
        <v>124</v>
      </c>
      <c r="B143" s="29" t="s">
        <v>546</v>
      </c>
      <c r="C143" s="191" t="s">
        <v>21</v>
      </c>
      <c r="D143" s="191" t="s">
        <v>21</v>
      </c>
      <c r="E143" s="210" t="s">
        <v>477</v>
      </c>
      <c r="F143" s="191" t="s">
        <v>547</v>
      </c>
      <c r="G143" s="29" t="s">
        <v>548</v>
      </c>
      <c r="H143" s="58">
        <v>1.7</v>
      </c>
      <c r="I143" s="23" t="s">
        <v>40</v>
      </c>
      <c r="J143" s="37">
        <v>30</v>
      </c>
      <c r="K143" s="191">
        <v>800</v>
      </c>
      <c r="L143" s="15">
        <v>170</v>
      </c>
      <c r="M143" s="66">
        <v>131089.89</v>
      </c>
      <c r="N143" s="15" t="s">
        <v>23</v>
      </c>
      <c r="O143" s="15"/>
      <c r="P143" s="15"/>
    </row>
    <row r="144" spans="1:16" s="109" customFormat="1" ht="49.5" customHeight="1">
      <c r="A144" s="191">
        <v>125</v>
      </c>
      <c r="B144" s="29" t="s">
        <v>549</v>
      </c>
      <c r="C144" s="191" t="s">
        <v>21</v>
      </c>
      <c r="D144" s="191" t="s">
        <v>21</v>
      </c>
      <c r="E144" s="210" t="s">
        <v>477</v>
      </c>
      <c r="F144" s="191" t="s">
        <v>550</v>
      </c>
      <c r="G144" s="29" t="s">
        <v>116</v>
      </c>
      <c r="H144" s="58">
        <v>0.9</v>
      </c>
      <c r="I144" s="23" t="s">
        <v>22</v>
      </c>
      <c r="J144" s="37">
        <v>15</v>
      </c>
      <c r="K144" s="191">
        <v>95</v>
      </c>
      <c r="L144" s="15">
        <v>320</v>
      </c>
      <c r="M144" s="66">
        <v>187588.65</v>
      </c>
      <c r="N144" s="15" t="s">
        <v>23</v>
      </c>
      <c r="O144" s="15"/>
      <c r="P144" s="15"/>
    </row>
    <row r="145" spans="1:16" s="109" customFormat="1" ht="49.5" customHeight="1">
      <c r="A145" s="191">
        <v>126</v>
      </c>
      <c r="B145" s="29" t="s">
        <v>551</v>
      </c>
      <c r="C145" s="191" t="s">
        <v>21</v>
      </c>
      <c r="D145" s="191" t="s">
        <v>21</v>
      </c>
      <c r="E145" s="210" t="s">
        <v>477</v>
      </c>
      <c r="F145" s="191" t="s">
        <v>552</v>
      </c>
      <c r="G145" s="29" t="s">
        <v>116</v>
      </c>
      <c r="H145" s="58">
        <v>0.275</v>
      </c>
      <c r="I145" s="23" t="s">
        <v>22</v>
      </c>
      <c r="J145" s="37">
        <v>15</v>
      </c>
      <c r="K145" s="191">
        <v>80</v>
      </c>
      <c r="L145" s="15">
        <v>100</v>
      </c>
      <c r="M145" s="66">
        <v>169772.7</v>
      </c>
      <c r="N145" s="15" t="s">
        <v>23</v>
      </c>
      <c r="O145" s="15"/>
      <c r="P145" s="15"/>
    </row>
    <row r="146" spans="1:16" s="109" customFormat="1" ht="49.5" customHeight="1">
      <c r="A146" s="191">
        <v>127</v>
      </c>
      <c r="B146" s="29" t="s">
        <v>553</v>
      </c>
      <c r="C146" s="191" t="s">
        <v>21</v>
      </c>
      <c r="D146" s="191" t="s">
        <v>21</v>
      </c>
      <c r="E146" s="210" t="s">
        <v>477</v>
      </c>
      <c r="F146" s="191" t="s">
        <v>554</v>
      </c>
      <c r="G146" s="29" t="s">
        <v>116</v>
      </c>
      <c r="H146" s="58" t="s">
        <v>555</v>
      </c>
      <c r="I146" s="23" t="s">
        <v>22</v>
      </c>
      <c r="J146" s="37">
        <v>15</v>
      </c>
      <c r="K146" s="191">
        <v>100</v>
      </c>
      <c r="L146" s="15">
        <v>140</v>
      </c>
      <c r="M146" s="66">
        <v>193968.2</v>
      </c>
      <c r="N146" s="15" t="s">
        <v>23</v>
      </c>
      <c r="O146" s="15"/>
      <c r="P146" s="15"/>
    </row>
    <row r="147" spans="1:16" s="109" customFormat="1" ht="49.5" customHeight="1">
      <c r="A147" s="191">
        <v>128</v>
      </c>
      <c r="B147" s="29" t="s">
        <v>556</v>
      </c>
      <c r="C147" s="191" t="s">
        <v>21</v>
      </c>
      <c r="D147" s="191" t="s">
        <v>21</v>
      </c>
      <c r="E147" s="210" t="s">
        <v>477</v>
      </c>
      <c r="F147" s="191" t="s">
        <v>557</v>
      </c>
      <c r="G147" s="29" t="s">
        <v>558</v>
      </c>
      <c r="H147" s="58">
        <v>1.3</v>
      </c>
      <c r="I147" s="23" t="s">
        <v>40</v>
      </c>
      <c r="J147" s="37">
        <v>30</v>
      </c>
      <c r="K147" s="191">
        <v>100</v>
      </c>
      <c r="L147" s="15">
        <v>240</v>
      </c>
      <c r="M147" s="66">
        <v>102674.14</v>
      </c>
      <c r="N147" s="15" t="s">
        <v>23</v>
      </c>
      <c r="O147" s="15"/>
      <c r="P147" s="15"/>
    </row>
    <row r="148" spans="1:16" s="109" customFormat="1" ht="49.5" customHeight="1">
      <c r="A148" s="191">
        <v>129</v>
      </c>
      <c r="B148" s="29" t="s">
        <v>559</v>
      </c>
      <c r="C148" s="191" t="s">
        <v>21</v>
      </c>
      <c r="D148" s="191" t="s">
        <v>21</v>
      </c>
      <c r="E148" s="210" t="s">
        <v>27</v>
      </c>
      <c r="F148" s="191" t="s">
        <v>560</v>
      </c>
      <c r="G148" s="29" t="s">
        <v>561</v>
      </c>
      <c r="H148" s="58">
        <v>0.5</v>
      </c>
      <c r="I148" s="23" t="s">
        <v>40</v>
      </c>
      <c r="J148" s="37">
        <v>30</v>
      </c>
      <c r="K148" s="191">
        <v>3000</v>
      </c>
      <c r="L148" s="15">
        <v>1000</v>
      </c>
      <c r="M148" s="66">
        <v>131625.95</v>
      </c>
      <c r="N148" s="15" t="s">
        <v>23</v>
      </c>
      <c r="O148" s="15"/>
      <c r="P148" s="15"/>
    </row>
    <row r="149" spans="1:16" s="109" customFormat="1" ht="49.5" customHeight="1">
      <c r="A149" s="191">
        <v>130</v>
      </c>
      <c r="B149" s="29" t="s">
        <v>562</v>
      </c>
      <c r="C149" s="191" t="s">
        <v>21</v>
      </c>
      <c r="D149" s="191" t="s">
        <v>21</v>
      </c>
      <c r="E149" s="210" t="s">
        <v>27</v>
      </c>
      <c r="F149" s="191" t="s">
        <v>563</v>
      </c>
      <c r="G149" s="29" t="s">
        <v>93</v>
      </c>
      <c r="H149" s="58">
        <v>1.5</v>
      </c>
      <c r="I149" s="23" t="s">
        <v>40</v>
      </c>
      <c r="J149" s="37">
        <v>30</v>
      </c>
      <c r="K149" s="191">
        <v>600</v>
      </c>
      <c r="L149" s="15">
        <v>100</v>
      </c>
      <c r="M149" s="66">
        <v>170668.53</v>
      </c>
      <c r="N149" s="15" t="s">
        <v>23</v>
      </c>
      <c r="O149" s="15"/>
      <c r="P149" s="15"/>
    </row>
    <row r="150" spans="1:16" s="109" customFormat="1" ht="49.5" customHeight="1">
      <c r="A150" s="191">
        <v>131</v>
      </c>
      <c r="B150" s="35" t="s">
        <v>580</v>
      </c>
      <c r="C150" s="191" t="s">
        <v>21</v>
      </c>
      <c r="D150" s="191" t="s">
        <v>21</v>
      </c>
      <c r="E150" s="210" t="s">
        <v>27</v>
      </c>
      <c r="F150" s="191" t="s">
        <v>581</v>
      </c>
      <c r="G150" s="20" t="s">
        <v>582</v>
      </c>
      <c r="H150" s="58">
        <v>2.561</v>
      </c>
      <c r="I150" s="23" t="s">
        <v>22</v>
      </c>
      <c r="J150" s="37">
        <v>30</v>
      </c>
      <c r="K150" s="23"/>
      <c r="L150" s="23"/>
      <c r="M150" s="19">
        <v>118153.8</v>
      </c>
      <c r="N150" s="15" t="s">
        <v>23</v>
      </c>
      <c r="O150" s="15"/>
      <c r="P150" s="15"/>
    </row>
    <row r="151" spans="1:16" s="109" customFormat="1" ht="49.5" customHeight="1">
      <c r="A151" s="191">
        <v>132</v>
      </c>
      <c r="B151" s="111" t="s">
        <v>586</v>
      </c>
      <c r="C151" s="114" t="s">
        <v>21</v>
      </c>
      <c r="D151" s="191" t="s">
        <v>21</v>
      </c>
      <c r="E151" s="210" t="s">
        <v>27</v>
      </c>
      <c r="F151" s="114" t="s">
        <v>256</v>
      </c>
      <c r="G151" s="20" t="s">
        <v>28</v>
      </c>
      <c r="H151" s="58">
        <v>1.947</v>
      </c>
      <c r="I151" s="23" t="s">
        <v>22</v>
      </c>
      <c r="J151" s="37">
        <v>30</v>
      </c>
      <c r="K151" s="23">
        <v>10</v>
      </c>
      <c r="L151" s="23">
        <v>120</v>
      </c>
      <c r="M151" s="19">
        <v>30183.16</v>
      </c>
      <c r="N151" s="15" t="s">
        <v>23</v>
      </c>
      <c r="O151" s="15"/>
      <c r="P151" s="15"/>
    </row>
    <row r="152" spans="1:16" s="109" customFormat="1" ht="49.5" customHeight="1">
      <c r="A152" s="191">
        <v>133</v>
      </c>
      <c r="B152" s="111" t="s">
        <v>587</v>
      </c>
      <c r="C152" s="114" t="s">
        <v>21</v>
      </c>
      <c r="D152" s="191" t="s">
        <v>21</v>
      </c>
      <c r="E152" s="210" t="s">
        <v>27</v>
      </c>
      <c r="F152" s="114" t="s">
        <v>256</v>
      </c>
      <c r="G152" s="20" t="s">
        <v>28</v>
      </c>
      <c r="H152" s="58">
        <v>1.024</v>
      </c>
      <c r="I152" s="23" t="s">
        <v>22</v>
      </c>
      <c r="J152" s="37">
        <v>30</v>
      </c>
      <c r="K152" s="23">
        <v>229</v>
      </c>
      <c r="L152" s="23">
        <v>960</v>
      </c>
      <c r="M152" s="19">
        <v>23697.16</v>
      </c>
      <c r="N152" s="15" t="s">
        <v>23</v>
      </c>
      <c r="O152" s="15"/>
      <c r="P152" s="15"/>
    </row>
    <row r="153" spans="1:16" s="109" customFormat="1" ht="49.5" customHeight="1">
      <c r="A153" s="191">
        <v>134</v>
      </c>
      <c r="B153" s="111" t="s">
        <v>588</v>
      </c>
      <c r="C153" s="114" t="s">
        <v>21</v>
      </c>
      <c r="D153" s="191" t="s">
        <v>21</v>
      </c>
      <c r="E153" s="210" t="s">
        <v>27</v>
      </c>
      <c r="F153" s="114" t="s">
        <v>256</v>
      </c>
      <c r="G153" s="20" t="s">
        <v>589</v>
      </c>
      <c r="H153" s="58">
        <v>0.06</v>
      </c>
      <c r="I153" s="23" t="s">
        <v>22</v>
      </c>
      <c r="J153" s="37">
        <v>30</v>
      </c>
      <c r="K153" s="23">
        <v>800</v>
      </c>
      <c r="L153" s="21">
        <v>1500</v>
      </c>
      <c r="M153" s="41">
        <v>27572.2</v>
      </c>
      <c r="N153" s="22" t="s">
        <v>23</v>
      </c>
      <c r="O153" s="15"/>
      <c r="P153" s="15"/>
    </row>
    <row r="154" spans="1:21" s="109" customFormat="1" ht="49.5" customHeight="1">
      <c r="A154" s="191">
        <v>135</v>
      </c>
      <c r="B154" s="111" t="s">
        <v>626</v>
      </c>
      <c r="C154" s="114" t="s">
        <v>21</v>
      </c>
      <c r="D154" s="191" t="s">
        <v>21</v>
      </c>
      <c r="E154" s="210" t="s">
        <v>27</v>
      </c>
      <c r="F154" s="210" t="s">
        <v>27</v>
      </c>
      <c r="G154" s="20" t="s">
        <v>34</v>
      </c>
      <c r="H154" s="50">
        <f>0.04</f>
        <v>0.04</v>
      </c>
      <c r="I154" s="23" t="s">
        <v>40</v>
      </c>
      <c r="J154" s="37">
        <v>30</v>
      </c>
      <c r="K154" s="23">
        <v>10000</v>
      </c>
      <c r="L154" s="21">
        <v>42000</v>
      </c>
      <c r="M154" s="41">
        <v>800998.24</v>
      </c>
      <c r="N154" s="22" t="s">
        <v>23</v>
      </c>
      <c r="O154" s="140"/>
      <c r="P154" s="15"/>
      <c r="T154" s="281" t="s">
        <v>648</v>
      </c>
      <c r="U154" s="282"/>
    </row>
    <row r="155" spans="1:21" s="109" customFormat="1" ht="49.5" customHeight="1">
      <c r="A155" s="191">
        <v>136</v>
      </c>
      <c r="B155" s="111" t="s">
        <v>627</v>
      </c>
      <c r="C155" s="114" t="s">
        <v>21</v>
      </c>
      <c r="D155" s="210" t="s">
        <v>21</v>
      </c>
      <c r="E155" s="210" t="s">
        <v>27</v>
      </c>
      <c r="F155" s="210" t="s">
        <v>654</v>
      </c>
      <c r="G155" s="39" t="s">
        <v>116</v>
      </c>
      <c r="H155" s="50">
        <v>0.25</v>
      </c>
      <c r="I155" s="23" t="s">
        <v>653</v>
      </c>
      <c r="J155" s="37">
        <v>45</v>
      </c>
      <c r="K155" s="23"/>
      <c r="L155" s="21">
        <v>1500</v>
      </c>
      <c r="M155" s="41">
        <v>1078497.44</v>
      </c>
      <c r="N155" s="22" t="s">
        <v>23</v>
      </c>
      <c r="O155" s="140"/>
      <c r="P155" s="15"/>
      <c r="T155" s="281"/>
      <c r="U155" s="282"/>
    </row>
    <row r="156" spans="1:21" s="109" customFormat="1" ht="59.25" customHeight="1">
      <c r="A156" s="191">
        <v>137</v>
      </c>
      <c r="B156" s="111" t="s">
        <v>628</v>
      </c>
      <c r="C156" s="114" t="s">
        <v>21</v>
      </c>
      <c r="D156" s="210" t="s">
        <v>21</v>
      </c>
      <c r="E156" s="210" t="s">
        <v>27</v>
      </c>
      <c r="F156" s="210" t="s">
        <v>655</v>
      </c>
      <c r="G156" s="39" t="s">
        <v>116</v>
      </c>
      <c r="H156" s="58">
        <v>10</v>
      </c>
      <c r="I156" s="23" t="s">
        <v>40</v>
      </c>
      <c r="J156" s="37">
        <v>30</v>
      </c>
      <c r="K156" s="23">
        <v>86</v>
      </c>
      <c r="L156" s="21">
        <v>450</v>
      </c>
      <c r="M156" s="41">
        <f>CD_CT!U2</f>
        <v>606821.1699999999</v>
      </c>
      <c r="N156" s="22" t="s">
        <v>23</v>
      </c>
      <c r="O156" s="140"/>
      <c r="P156" s="15"/>
      <c r="T156" s="283" t="s">
        <v>649</v>
      </c>
      <c r="U156" s="282"/>
    </row>
    <row r="157" spans="1:21" s="109" customFormat="1" ht="63.2" customHeight="1">
      <c r="A157" s="191">
        <v>138</v>
      </c>
      <c r="B157" s="111" t="s">
        <v>629</v>
      </c>
      <c r="C157" s="114" t="s">
        <v>21</v>
      </c>
      <c r="D157" s="210" t="s">
        <v>21</v>
      </c>
      <c r="E157" s="210" t="s">
        <v>27</v>
      </c>
      <c r="F157" s="210" t="s">
        <v>655</v>
      </c>
      <c r="G157" s="39" t="s">
        <v>116</v>
      </c>
      <c r="H157" s="58">
        <v>2.8</v>
      </c>
      <c r="I157" s="23" t="s">
        <v>40</v>
      </c>
      <c r="J157" s="37">
        <v>30</v>
      </c>
      <c r="K157" s="23">
        <v>113</v>
      </c>
      <c r="L157" s="21">
        <v>210</v>
      </c>
      <c r="M157" s="41">
        <f>CD_CT!U3</f>
        <v>186916.97999999998</v>
      </c>
      <c r="N157" s="22" t="s">
        <v>23</v>
      </c>
      <c r="O157" s="140"/>
      <c r="P157" s="15"/>
      <c r="T157" s="283"/>
      <c r="U157" s="282"/>
    </row>
    <row r="158" spans="1:21" s="109" customFormat="1" ht="69.75" customHeight="1">
      <c r="A158" s="191">
        <v>139</v>
      </c>
      <c r="B158" s="111" t="s">
        <v>630</v>
      </c>
      <c r="C158" s="114" t="s">
        <v>21</v>
      </c>
      <c r="D158" s="210" t="s">
        <v>21</v>
      </c>
      <c r="E158" s="210" t="s">
        <v>27</v>
      </c>
      <c r="F158" s="210" t="s">
        <v>655</v>
      </c>
      <c r="G158" s="39" t="s">
        <v>116</v>
      </c>
      <c r="H158" s="58">
        <v>10</v>
      </c>
      <c r="I158" s="23" t="s">
        <v>40</v>
      </c>
      <c r="J158" s="37">
        <v>30</v>
      </c>
      <c r="K158" s="23">
        <v>86</v>
      </c>
      <c r="L158" s="23">
        <v>450</v>
      </c>
      <c r="M158" s="19">
        <f>CD_CT!U4</f>
        <v>192342.52</v>
      </c>
      <c r="N158" s="15" t="s">
        <v>23</v>
      </c>
      <c r="O158" s="140"/>
      <c r="P158" s="15"/>
      <c r="T158" s="283"/>
      <c r="U158" s="282"/>
    </row>
    <row r="159" spans="1:21" s="109" customFormat="1" ht="62.25" customHeight="1">
      <c r="A159" s="191">
        <v>140</v>
      </c>
      <c r="B159" s="111" t="s">
        <v>631</v>
      </c>
      <c r="C159" s="114" t="s">
        <v>21</v>
      </c>
      <c r="D159" s="210" t="s">
        <v>21</v>
      </c>
      <c r="E159" s="210" t="s">
        <v>27</v>
      </c>
      <c r="F159" s="210" t="s">
        <v>656</v>
      </c>
      <c r="G159" s="39" t="s">
        <v>116</v>
      </c>
      <c r="H159" s="58">
        <v>2</v>
      </c>
      <c r="I159" s="23" t="s">
        <v>40</v>
      </c>
      <c r="J159" s="37">
        <v>30</v>
      </c>
      <c r="K159" s="23">
        <v>54</v>
      </c>
      <c r="L159" s="23">
        <v>140</v>
      </c>
      <c r="M159" s="19">
        <f>CD_CT!U5</f>
        <v>143515.68</v>
      </c>
      <c r="N159" s="15" t="s">
        <v>23</v>
      </c>
      <c r="O159" s="140"/>
      <c r="P159" s="15"/>
      <c r="T159" s="283"/>
      <c r="U159" s="282"/>
    </row>
    <row r="160" spans="1:21" s="109" customFormat="1" ht="62.25" customHeight="1">
      <c r="A160" s="191">
        <v>141</v>
      </c>
      <c r="B160" s="111" t="s">
        <v>632</v>
      </c>
      <c r="C160" s="114" t="s">
        <v>21</v>
      </c>
      <c r="D160" s="210" t="s">
        <v>21</v>
      </c>
      <c r="E160" s="210" t="s">
        <v>27</v>
      </c>
      <c r="F160" s="210" t="s">
        <v>657</v>
      </c>
      <c r="G160" s="39" t="s">
        <v>116</v>
      </c>
      <c r="H160" s="58">
        <v>3</v>
      </c>
      <c r="I160" s="23" t="s">
        <v>40</v>
      </c>
      <c r="J160" s="37">
        <v>30</v>
      </c>
      <c r="K160" s="23">
        <v>86</v>
      </c>
      <c r="L160" s="23">
        <v>320</v>
      </c>
      <c r="M160" s="19">
        <f>CD_CT!U6</f>
        <v>197768.05</v>
      </c>
      <c r="N160" s="15" t="s">
        <v>23</v>
      </c>
      <c r="O160" s="140"/>
      <c r="P160" s="15"/>
      <c r="T160" s="283"/>
      <c r="U160" s="282"/>
    </row>
    <row r="161" spans="1:21" s="109" customFormat="1" ht="49.5" customHeight="1">
      <c r="A161" s="191">
        <v>142</v>
      </c>
      <c r="B161" s="111" t="s">
        <v>633</v>
      </c>
      <c r="C161" s="114" t="s">
        <v>21</v>
      </c>
      <c r="D161" s="210" t="s">
        <v>21</v>
      </c>
      <c r="E161" s="210" t="s">
        <v>27</v>
      </c>
      <c r="F161" s="210" t="s">
        <v>656</v>
      </c>
      <c r="G161" s="39" t="s">
        <v>116</v>
      </c>
      <c r="H161" s="58">
        <v>8</v>
      </c>
      <c r="I161" s="23" t="s">
        <v>40</v>
      </c>
      <c r="J161" s="37">
        <v>30</v>
      </c>
      <c r="K161" s="23">
        <v>192</v>
      </c>
      <c r="L161" s="23">
        <v>380</v>
      </c>
      <c r="M161" s="19">
        <f>CD_CT!U7</f>
        <v>469017.93</v>
      </c>
      <c r="N161" s="15" t="s">
        <v>23</v>
      </c>
      <c r="O161" s="140"/>
      <c r="P161" s="15"/>
      <c r="T161" s="283"/>
      <c r="U161" s="282"/>
    </row>
    <row r="162" spans="1:21" s="109" customFormat="1" ht="49.5" customHeight="1">
      <c r="A162" s="191">
        <v>143</v>
      </c>
      <c r="B162" s="111" t="s">
        <v>634</v>
      </c>
      <c r="C162" s="114" t="s">
        <v>21</v>
      </c>
      <c r="D162" s="210" t="s">
        <v>21</v>
      </c>
      <c r="E162" s="210" t="s">
        <v>27</v>
      </c>
      <c r="F162" s="210" t="s">
        <v>656</v>
      </c>
      <c r="G162" s="39" t="s">
        <v>116</v>
      </c>
      <c r="H162" s="58">
        <v>2.7</v>
      </c>
      <c r="I162" s="23" t="s">
        <v>40</v>
      </c>
      <c r="J162" s="37">
        <v>30</v>
      </c>
      <c r="K162" s="23">
        <v>86</v>
      </c>
      <c r="L162" s="23">
        <v>254</v>
      </c>
      <c r="M162" s="19">
        <f>CD_CT!U8</f>
        <v>181490.44</v>
      </c>
      <c r="N162" s="15" t="s">
        <v>23</v>
      </c>
      <c r="O162" s="140"/>
      <c r="P162" s="15"/>
      <c r="T162" s="283"/>
      <c r="U162" s="282"/>
    </row>
    <row r="163" spans="1:21" s="109" customFormat="1" ht="49.5" customHeight="1">
      <c r="A163" s="191">
        <v>144</v>
      </c>
      <c r="B163" s="111" t="s">
        <v>635</v>
      </c>
      <c r="C163" s="114" t="s">
        <v>21</v>
      </c>
      <c r="D163" s="210" t="s">
        <v>21</v>
      </c>
      <c r="E163" s="210" t="s">
        <v>27</v>
      </c>
      <c r="F163" s="210" t="s">
        <v>656</v>
      </c>
      <c r="G163" s="39" t="s">
        <v>116</v>
      </c>
      <c r="H163" s="58">
        <v>3.1</v>
      </c>
      <c r="I163" s="23" t="s">
        <v>40</v>
      </c>
      <c r="J163" s="37">
        <v>30</v>
      </c>
      <c r="K163" s="23">
        <v>102</v>
      </c>
      <c r="L163" s="23">
        <v>196</v>
      </c>
      <c r="M163" s="19">
        <f>CD_CT!U9</f>
        <v>203193.59</v>
      </c>
      <c r="N163" s="15" t="s">
        <v>23</v>
      </c>
      <c r="O163" s="140"/>
      <c r="P163" s="15"/>
      <c r="T163" s="283"/>
      <c r="U163" s="282"/>
    </row>
    <row r="164" spans="1:21" s="109" customFormat="1" ht="49.5" customHeight="1">
      <c r="A164" s="191">
        <v>145</v>
      </c>
      <c r="B164" s="111" t="s">
        <v>636</v>
      </c>
      <c r="C164" s="114" t="s">
        <v>21</v>
      </c>
      <c r="D164" s="210" t="s">
        <v>21</v>
      </c>
      <c r="E164" s="210" t="s">
        <v>27</v>
      </c>
      <c r="F164" s="210" t="s">
        <v>656</v>
      </c>
      <c r="G164" s="39" t="s">
        <v>116</v>
      </c>
      <c r="H164" s="58">
        <v>3.5</v>
      </c>
      <c r="I164" s="23" t="s">
        <v>40</v>
      </c>
      <c r="J164" s="37">
        <v>30</v>
      </c>
      <c r="K164" s="23">
        <v>105</v>
      </c>
      <c r="L164" s="23">
        <v>225</v>
      </c>
      <c r="M164" s="19">
        <f>CD_CT!U10</f>
        <v>224890.74</v>
      </c>
      <c r="N164" s="15" t="s">
        <v>23</v>
      </c>
      <c r="O164" s="140"/>
      <c r="P164" s="15"/>
      <c r="T164" s="283"/>
      <c r="U164" s="282"/>
    </row>
    <row r="165" spans="1:21" s="109" customFormat="1" ht="49.5" customHeight="1">
      <c r="A165" s="191">
        <v>146</v>
      </c>
      <c r="B165" s="111" t="s">
        <v>637</v>
      </c>
      <c r="C165" s="114" t="s">
        <v>21</v>
      </c>
      <c r="D165" s="210" t="s">
        <v>21</v>
      </c>
      <c r="E165" s="210" t="s">
        <v>27</v>
      </c>
      <c r="F165" s="210" t="s">
        <v>656</v>
      </c>
      <c r="G165" s="39" t="s">
        <v>116</v>
      </c>
      <c r="H165" s="58">
        <v>8</v>
      </c>
      <c r="I165" s="23" t="s">
        <v>40</v>
      </c>
      <c r="J165" s="37">
        <v>30</v>
      </c>
      <c r="K165" s="23">
        <v>80</v>
      </c>
      <c r="L165" s="23">
        <v>220</v>
      </c>
      <c r="M165" s="19">
        <f>CD_CT!U11</f>
        <v>189630.25</v>
      </c>
      <c r="N165" s="15" t="s">
        <v>23</v>
      </c>
      <c r="O165" s="139"/>
      <c r="P165" s="15"/>
      <c r="T165" s="283"/>
      <c r="U165" s="282"/>
    </row>
    <row r="166" spans="1:21" s="109" customFormat="1" ht="49.5" customHeight="1">
      <c r="A166" s="191">
        <v>147</v>
      </c>
      <c r="B166" s="111" t="s">
        <v>1129</v>
      </c>
      <c r="C166" s="114" t="s">
        <v>21</v>
      </c>
      <c r="D166" s="210" t="s">
        <v>21</v>
      </c>
      <c r="E166" s="210" t="s">
        <v>1130</v>
      </c>
      <c r="F166" s="210" t="s">
        <v>1131</v>
      </c>
      <c r="G166" s="39" t="s">
        <v>116</v>
      </c>
      <c r="H166" s="58">
        <v>4</v>
      </c>
      <c r="I166" s="23"/>
      <c r="J166" s="37">
        <v>45</v>
      </c>
      <c r="K166" s="23">
        <v>150</v>
      </c>
      <c r="L166" s="23">
        <v>350</v>
      </c>
      <c r="M166" s="19">
        <v>90122.86</v>
      </c>
      <c r="N166" s="15" t="s">
        <v>23</v>
      </c>
      <c r="O166" s="139"/>
      <c r="P166" s="15"/>
      <c r="T166" s="220"/>
      <c r="U166" s="187"/>
    </row>
    <row r="167" spans="1:16" s="109" customFormat="1" ht="49.5" customHeight="1">
      <c r="A167" s="191">
        <v>148</v>
      </c>
      <c r="B167" s="29" t="s">
        <v>543</v>
      </c>
      <c r="C167" s="191" t="s">
        <v>21</v>
      </c>
      <c r="D167" s="210" t="s">
        <v>21</v>
      </c>
      <c r="E167" s="210" t="s">
        <v>526</v>
      </c>
      <c r="F167" s="210" t="s">
        <v>544</v>
      </c>
      <c r="G167" s="39" t="s">
        <v>290</v>
      </c>
      <c r="H167" s="58">
        <v>5</v>
      </c>
      <c r="I167" s="23" t="s">
        <v>40</v>
      </c>
      <c r="J167" s="37">
        <v>30</v>
      </c>
      <c r="K167" s="191">
        <f>300/4</f>
        <v>75</v>
      </c>
      <c r="L167" s="15">
        <v>150</v>
      </c>
      <c r="M167" s="66">
        <v>120507.8</v>
      </c>
      <c r="N167" s="15" t="s">
        <v>23</v>
      </c>
      <c r="O167" s="15" t="s">
        <v>616</v>
      </c>
      <c r="P167" s="15"/>
    </row>
    <row r="168" spans="1:16" s="109" customFormat="1" ht="49.5" customHeight="1">
      <c r="A168" s="191">
        <v>149</v>
      </c>
      <c r="B168" s="29" t="s">
        <v>545</v>
      </c>
      <c r="C168" s="191" t="s">
        <v>21</v>
      </c>
      <c r="D168" s="191" t="s">
        <v>21</v>
      </c>
      <c r="E168" s="210" t="s">
        <v>526</v>
      </c>
      <c r="F168" s="191" t="s">
        <v>544</v>
      </c>
      <c r="G168" s="29" t="s">
        <v>290</v>
      </c>
      <c r="H168" s="58">
        <v>0.7</v>
      </c>
      <c r="I168" s="23" t="s">
        <v>40</v>
      </c>
      <c r="J168" s="37">
        <v>30</v>
      </c>
      <c r="K168" s="191">
        <v>20</v>
      </c>
      <c r="L168" s="15">
        <v>60</v>
      </c>
      <c r="M168" s="66">
        <v>86934.68</v>
      </c>
      <c r="N168" s="15" t="s">
        <v>23</v>
      </c>
      <c r="O168" s="15"/>
      <c r="P168" s="15"/>
    </row>
    <row r="169" spans="1:19" s="109" customFormat="1" ht="49.5" customHeight="1">
      <c r="A169" s="191">
        <v>150</v>
      </c>
      <c r="B169" s="31" t="s">
        <v>461</v>
      </c>
      <c r="C169" s="21" t="s">
        <v>21</v>
      </c>
      <c r="D169" s="21" t="s">
        <v>21</v>
      </c>
      <c r="E169" s="210" t="s">
        <v>526</v>
      </c>
      <c r="F169" s="21" t="s">
        <v>463</v>
      </c>
      <c r="G169" s="31" t="s">
        <v>464</v>
      </c>
      <c r="H169" s="21">
        <v>2</v>
      </c>
      <c r="I169" s="21" t="s">
        <v>40</v>
      </c>
      <c r="J169" s="105">
        <v>30</v>
      </c>
      <c r="K169" s="21">
        <v>215</v>
      </c>
      <c r="L169" s="21">
        <v>900</v>
      </c>
      <c r="M169" s="14">
        <v>113073</v>
      </c>
      <c r="N169" s="15" t="s">
        <v>23</v>
      </c>
      <c r="O169" s="15"/>
      <c r="P169" s="15"/>
      <c r="Q169" s="292" t="s">
        <v>460</v>
      </c>
      <c r="R169" s="295" t="s">
        <v>441</v>
      </c>
      <c r="S169" s="298" t="s">
        <v>442</v>
      </c>
    </row>
    <row r="170" spans="1:19" s="109" customFormat="1" ht="49.5" customHeight="1">
      <c r="A170" s="191">
        <v>151</v>
      </c>
      <c r="B170" s="31" t="s">
        <v>478</v>
      </c>
      <c r="C170" s="21" t="s">
        <v>21</v>
      </c>
      <c r="D170" s="21" t="s">
        <v>21</v>
      </c>
      <c r="E170" s="210" t="s">
        <v>526</v>
      </c>
      <c r="F170" s="21" t="s">
        <v>480</v>
      </c>
      <c r="G170" s="31" t="s">
        <v>464</v>
      </c>
      <c r="H170" s="21">
        <v>4</v>
      </c>
      <c r="I170" s="21" t="s">
        <v>40</v>
      </c>
      <c r="J170" s="105">
        <v>30</v>
      </c>
      <c r="K170" s="21">
        <v>800</v>
      </c>
      <c r="L170" s="21">
        <v>300</v>
      </c>
      <c r="M170" s="14">
        <v>752070</v>
      </c>
      <c r="N170" s="15" t="s">
        <v>23</v>
      </c>
      <c r="O170" s="15"/>
      <c r="P170" s="15"/>
      <c r="Q170" s="293"/>
      <c r="R170" s="296"/>
      <c r="S170" s="300"/>
    </row>
    <row r="171" spans="1:16" s="109" customFormat="1" ht="34.15" customHeight="1">
      <c r="A171" s="191">
        <v>152</v>
      </c>
      <c r="B171" s="29" t="s">
        <v>500</v>
      </c>
      <c r="C171" s="191" t="s">
        <v>21</v>
      </c>
      <c r="D171" s="191" t="s">
        <v>21</v>
      </c>
      <c r="E171" s="210" t="s">
        <v>526</v>
      </c>
      <c r="F171" s="191" t="s">
        <v>501</v>
      </c>
      <c r="G171" s="29" t="s">
        <v>290</v>
      </c>
      <c r="H171" s="58">
        <v>7.5</v>
      </c>
      <c r="I171" s="23" t="s">
        <v>40</v>
      </c>
      <c r="J171" s="105">
        <v>30</v>
      </c>
      <c r="K171" s="191">
        <v>200</v>
      </c>
      <c r="L171" s="15">
        <v>40</v>
      </c>
      <c r="M171" s="66">
        <v>303079.46</v>
      </c>
      <c r="N171" s="15" t="s">
        <v>23</v>
      </c>
      <c r="O171" s="15"/>
      <c r="P171" s="15"/>
    </row>
    <row r="172" spans="1:16" s="109" customFormat="1" ht="49.5" customHeight="1">
      <c r="A172" s="191">
        <v>153</v>
      </c>
      <c r="B172" s="29" t="s">
        <v>502</v>
      </c>
      <c r="C172" s="191" t="s">
        <v>21</v>
      </c>
      <c r="D172" s="191" t="s">
        <v>21</v>
      </c>
      <c r="E172" s="210" t="s">
        <v>526</v>
      </c>
      <c r="F172" s="191" t="s">
        <v>503</v>
      </c>
      <c r="G172" s="29" t="s">
        <v>290</v>
      </c>
      <c r="H172" s="58">
        <v>7.5</v>
      </c>
      <c r="I172" s="23" t="s">
        <v>40</v>
      </c>
      <c r="J172" s="105">
        <v>30</v>
      </c>
      <c r="K172" s="191">
        <v>200</v>
      </c>
      <c r="L172" s="15">
        <v>180</v>
      </c>
      <c r="M172" s="66">
        <v>282561.43</v>
      </c>
      <c r="N172" s="15" t="s">
        <v>23</v>
      </c>
      <c r="O172" s="15"/>
      <c r="P172" s="15"/>
    </row>
    <row r="173" spans="1:16" s="109" customFormat="1" ht="49.5" customHeight="1">
      <c r="A173" s="191">
        <v>154</v>
      </c>
      <c r="B173" s="29" t="s">
        <v>504</v>
      </c>
      <c r="C173" s="191" t="s">
        <v>21</v>
      </c>
      <c r="D173" s="191" t="s">
        <v>21</v>
      </c>
      <c r="E173" s="210" t="s">
        <v>526</v>
      </c>
      <c r="F173" s="191" t="s">
        <v>501</v>
      </c>
      <c r="G173" s="29" t="s">
        <v>290</v>
      </c>
      <c r="H173" s="58">
        <v>3</v>
      </c>
      <c r="I173" s="23" t="s">
        <v>40</v>
      </c>
      <c r="J173" s="105">
        <v>30</v>
      </c>
      <c r="K173" s="191">
        <v>160</v>
      </c>
      <c r="L173" s="15">
        <v>280</v>
      </c>
      <c r="M173" s="66">
        <v>293334</v>
      </c>
      <c r="N173" s="15" t="s">
        <v>23</v>
      </c>
      <c r="O173" s="15"/>
      <c r="P173" s="15"/>
    </row>
    <row r="174" spans="1:16" s="109" customFormat="1" ht="49.5" customHeight="1">
      <c r="A174" s="191">
        <v>155</v>
      </c>
      <c r="B174" s="29" t="s">
        <v>515</v>
      </c>
      <c r="C174" s="191" t="s">
        <v>21</v>
      </c>
      <c r="D174" s="191" t="s">
        <v>21</v>
      </c>
      <c r="E174" s="210" t="s">
        <v>526</v>
      </c>
      <c r="F174" s="191" t="s">
        <v>514</v>
      </c>
      <c r="G174" s="29" t="s">
        <v>93</v>
      </c>
      <c r="H174" s="58">
        <v>1.024</v>
      </c>
      <c r="I174" s="23" t="s">
        <v>40</v>
      </c>
      <c r="J174" s="105">
        <v>30</v>
      </c>
      <c r="K174" s="191">
        <v>229</v>
      </c>
      <c r="L174" s="15">
        <v>960</v>
      </c>
      <c r="M174" s="66">
        <v>23697.16</v>
      </c>
      <c r="N174" s="15" t="s">
        <v>23</v>
      </c>
      <c r="O174" s="15"/>
      <c r="P174" s="15"/>
    </row>
    <row r="175" spans="1:16" s="109" customFormat="1" ht="49.5" customHeight="1">
      <c r="A175" s="191">
        <v>156</v>
      </c>
      <c r="B175" s="29" t="s">
        <v>516</v>
      </c>
      <c r="C175" s="191" t="s">
        <v>21</v>
      </c>
      <c r="D175" s="191" t="s">
        <v>21</v>
      </c>
      <c r="E175" s="210" t="s">
        <v>526</v>
      </c>
      <c r="F175" s="191" t="s">
        <v>517</v>
      </c>
      <c r="G175" s="29" t="s">
        <v>93</v>
      </c>
      <c r="H175" s="58">
        <v>1.5</v>
      </c>
      <c r="I175" s="23" t="s">
        <v>22</v>
      </c>
      <c r="J175" s="105">
        <v>30</v>
      </c>
      <c r="K175" s="191">
        <v>320</v>
      </c>
      <c r="L175" s="15">
        <v>120</v>
      </c>
      <c r="M175" s="66">
        <v>322836.14</v>
      </c>
      <c r="N175" s="15" t="s">
        <v>23</v>
      </c>
      <c r="O175" s="15"/>
      <c r="P175" s="15"/>
    </row>
    <row r="176" spans="1:16" s="109" customFormat="1" ht="49.5" customHeight="1">
      <c r="A176" s="191">
        <v>157</v>
      </c>
      <c r="B176" s="29" t="s">
        <v>518</v>
      </c>
      <c r="C176" s="191" t="s">
        <v>21</v>
      </c>
      <c r="D176" s="191" t="s">
        <v>21</v>
      </c>
      <c r="E176" s="210" t="s">
        <v>526</v>
      </c>
      <c r="F176" s="191" t="s">
        <v>480</v>
      </c>
      <c r="G176" s="29" t="s">
        <v>93</v>
      </c>
      <c r="H176" s="58">
        <v>2</v>
      </c>
      <c r="I176" s="23" t="s">
        <v>40</v>
      </c>
      <c r="J176" s="105">
        <v>30</v>
      </c>
      <c r="K176" s="191">
        <v>300</v>
      </c>
      <c r="L176" s="15">
        <v>150</v>
      </c>
      <c r="M176" s="66">
        <v>321618</v>
      </c>
      <c r="N176" s="15" t="s">
        <v>23</v>
      </c>
      <c r="O176" s="15"/>
      <c r="P176" s="15"/>
    </row>
    <row r="177" spans="1:16" s="109" customFormat="1" ht="49.5" customHeight="1">
      <c r="A177" s="191">
        <v>158</v>
      </c>
      <c r="B177" s="29" t="s">
        <v>519</v>
      </c>
      <c r="C177" s="191" t="s">
        <v>21</v>
      </c>
      <c r="D177" s="191" t="s">
        <v>21</v>
      </c>
      <c r="E177" s="210" t="s">
        <v>526</v>
      </c>
      <c r="F177" s="191" t="s">
        <v>480</v>
      </c>
      <c r="G177" s="29" t="s">
        <v>93</v>
      </c>
      <c r="H177" s="58">
        <v>2.5</v>
      </c>
      <c r="I177" s="23" t="s">
        <v>40</v>
      </c>
      <c r="J177" s="105">
        <v>30</v>
      </c>
      <c r="K177" s="191">
        <v>70</v>
      </c>
      <c r="L177" s="15">
        <v>230</v>
      </c>
      <c r="M177" s="66">
        <v>35481.59</v>
      </c>
      <c r="N177" s="15" t="s">
        <v>23</v>
      </c>
      <c r="O177" s="15"/>
      <c r="P177" s="15"/>
    </row>
    <row r="178" spans="1:16" s="109" customFormat="1" ht="49.5" customHeight="1">
      <c r="A178" s="191">
        <v>159</v>
      </c>
      <c r="B178" s="29" t="s">
        <v>523</v>
      </c>
      <c r="C178" s="191" t="s">
        <v>21</v>
      </c>
      <c r="D178" s="191" t="s">
        <v>21</v>
      </c>
      <c r="E178" s="210" t="s">
        <v>526</v>
      </c>
      <c r="F178" s="191" t="s">
        <v>524</v>
      </c>
      <c r="G178" s="29" t="s">
        <v>93</v>
      </c>
      <c r="H178" s="58">
        <v>7</v>
      </c>
      <c r="I178" s="23" t="s">
        <v>40</v>
      </c>
      <c r="J178" s="37">
        <v>60</v>
      </c>
      <c r="K178" s="191">
        <v>150</v>
      </c>
      <c r="L178" s="15">
        <v>80</v>
      </c>
      <c r="M178" s="66">
        <v>342287</v>
      </c>
      <c r="N178" s="15" t="s">
        <v>23</v>
      </c>
      <c r="O178" s="15"/>
      <c r="P178" s="15"/>
    </row>
    <row r="179" spans="1:16" s="109" customFormat="1" ht="49.5" customHeight="1">
      <c r="A179" s="191">
        <v>160</v>
      </c>
      <c r="B179" s="29" t="s">
        <v>525</v>
      </c>
      <c r="C179" s="191" t="s">
        <v>21</v>
      </c>
      <c r="D179" s="191" t="s">
        <v>21</v>
      </c>
      <c r="E179" s="210" t="s">
        <v>526</v>
      </c>
      <c r="F179" s="191" t="s">
        <v>527</v>
      </c>
      <c r="G179" s="29" t="s">
        <v>93</v>
      </c>
      <c r="H179" s="58">
        <v>2</v>
      </c>
      <c r="I179" s="23" t="s">
        <v>40</v>
      </c>
      <c r="J179" s="37">
        <v>30</v>
      </c>
      <c r="K179" s="191">
        <v>43</v>
      </c>
      <c r="L179" s="15">
        <v>60</v>
      </c>
      <c r="M179" s="66">
        <v>97729.52</v>
      </c>
      <c r="N179" s="15" t="s">
        <v>23</v>
      </c>
      <c r="O179" s="15"/>
      <c r="P179" s="15"/>
    </row>
    <row r="180" spans="1:16" s="109" customFormat="1" ht="49.5" customHeight="1">
      <c r="A180" s="191">
        <v>161</v>
      </c>
      <c r="B180" s="29" t="s">
        <v>528</v>
      </c>
      <c r="C180" s="191" t="s">
        <v>21</v>
      </c>
      <c r="D180" s="191" t="s">
        <v>21</v>
      </c>
      <c r="E180" s="210" t="s">
        <v>526</v>
      </c>
      <c r="F180" s="191" t="s">
        <v>529</v>
      </c>
      <c r="G180" s="29" t="s">
        <v>93</v>
      </c>
      <c r="H180" s="58">
        <v>7</v>
      </c>
      <c r="I180" s="23" t="s">
        <v>40</v>
      </c>
      <c r="J180" s="37">
        <v>30</v>
      </c>
      <c r="K180" s="191">
        <v>60</v>
      </c>
      <c r="L180" s="22">
        <v>182</v>
      </c>
      <c r="M180" s="128">
        <v>166970</v>
      </c>
      <c r="N180" s="15" t="s">
        <v>23</v>
      </c>
      <c r="O180" s="15"/>
      <c r="P180" s="15"/>
    </row>
    <row r="181" spans="1:21" s="109" customFormat="1" ht="49.5" customHeight="1">
      <c r="A181" s="191">
        <v>162</v>
      </c>
      <c r="B181" s="29" t="s">
        <v>638</v>
      </c>
      <c r="C181" s="191" t="s">
        <v>21</v>
      </c>
      <c r="D181" s="191" t="s">
        <v>21</v>
      </c>
      <c r="E181" s="210" t="s">
        <v>526</v>
      </c>
      <c r="F181" s="191" t="s">
        <v>658</v>
      </c>
      <c r="G181" s="29" t="s">
        <v>116</v>
      </c>
      <c r="H181" s="58">
        <v>2.5</v>
      </c>
      <c r="I181" s="23" t="s">
        <v>40</v>
      </c>
      <c r="J181" s="37">
        <v>30</v>
      </c>
      <c r="K181" s="191">
        <v>150</v>
      </c>
      <c r="L181" s="22">
        <v>350</v>
      </c>
      <c r="M181" s="128">
        <f>CD_CT!U13</f>
        <v>192617.73</v>
      </c>
      <c r="N181" s="15" t="s">
        <v>23</v>
      </c>
      <c r="O181" s="15"/>
      <c r="P181" s="15"/>
      <c r="T181" s="283" t="s">
        <v>650</v>
      </c>
      <c r="U181" s="282" t="s">
        <v>659</v>
      </c>
    </row>
    <row r="182" spans="1:21" s="109" customFormat="1" ht="49.5" customHeight="1">
      <c r="A182" s="191">
        <v>163</v>
      </c>
      <c r="B182" s="29" t="s">
        <v>639</v>
      </c>
      <c r="C182" s="191" t="s">
        <v>21</v>
      </c>
      <c r="D182" s="191" t="s">
        <v>21</v>
      </c>
      <c r="E182" s="210" t="s">
        <v>526</v>
      </c>
      <c r="F182" s="191" t="s">
        <v>658</v>
      </c>
      <c r="G182" s="29" t="s">
        <v>116</v>
      </c>
      <c r="H182" s="58">
        <v>1.8</v>
      </c>
      <c r="I182" s="23" t="s">
        <v>40</v>
      </c>
      <c r="J182" s="37">
        <v>30</v>
      </c>
      <c r="K182" s="191">
        <v>75</v>
      </c>
      <c r="L182" s="22">
        <v>160</v>
      </c>
      <c r="M182" s="128">
        <f>CD_CT!U14</f>
        <v>251881.45</v>
      </c>
      <c r="N182" s="15" t="s">
        <v>23</v>
      </c>
      <c r="O182" s="15"/>
      <c r="P182" s="15"/>
      <c r="T182" s="283"/>
      <c r="U182" s="282"/>
    </row>
    <row r="183" spans="1:21" s="109" customFormat="1" ht="49.5" customHeight="1">
      <c r="A183" s="191">
        <v>164</v>
      </c>
      <c r="B183" s="29" t="s">
        <v>640</v>
      </c>
      <c r="C183" s="191" t="s">
        <v>21</v>
      </c>
      <c r="D183" s="191" t="s">
        <v>21</v>
      </c>
      <c r="E183" s="210" t="s">
        <v>526</v>
      </c>
      <c r="F183" s="191" t="s">
        <v>658</v>
      </c>
      <c r="G183" s="29" t="s">
        <v>116</v>
      </c>
      <c r="H183" s="58">
        <v>3</v>
      </c>
      <c r="I183" s="23" t="s">
        <v>40</v>
      </c>
      <c r="J183" s="37">
        <v>42</v>
      </c>
      <c r="K183" s="191">
        <v>87</v>
      </c>
      <c r="L183" s="22">
        <v>210</v>
      </c>
      <c r="M183" s="128">
        <f>CD_CT!U15</f>
        <v>224136.09</v>
      </c>
      <c r="N183" s="15" t="s">
        <v>23</v>
      </c>
      <c r="O183" s="15"/>
      <c r="P183" s="15"/>
      <c r="T183" s="283"/>
      <c r="U183" s="282"/>
    </row>
    <row r="184" spans="1:21" s="109" customFormat="1" ht="49.5" customHeight="1">
      <c r="A184" s="191">
        <v>165</v>
      </c>
      <c r="B184" s="29" t="s">
        <v>641</v>
      </c>
      <c r="C184" s="191" t="s">
        <v>21</v>
      </c>
      <c r="D184" s="191" t="s">
        <v>21</v>
      </c>
      <c r="E184" s="210" t="s">
        <v>526</v>
      </c>
      <c r="F184" s="191" t="s">
        <v>658</v>
      </c>
      <c r="G184" s="29" t="s">
        <v>116</v>
      </c>
      <c r="H184" s="58">
        <v>1.8</v>
      </c>
      <c r="I184" s="23" t="s">
        <v>40</v>
      </c>
      <c r="J184" s="37">
        <v>30</v>
      </c>
      <c r="K184" s="191">
        <v>70</v>
      </c>
      <c r="L184" s="22">
        <v>210</v>
      </c>
      <c r="M184" s="128">
        <f>CD_CT!U16</f>
        <v>146547.41999999998</v>
      </c>
      <c r="N184" s="15" t="s">
        <v>23</v>
      </c>
      <c r="O184" s="15"/>
      <c r="P184" s="15"/>
      <c r="T184" s="283"/>
      <c r="U184" s="282"/>
    </row>
    <row r="185" spans="1:21" s="109" customFormat="1" ht="49.5" customHeight="1">
      <c r="A185" s="191">
        <v>166</v>
      </c>
      <c r="B185" s="29" t="s">
        <v>642</v>
      </c>
      <c r="C185" s="191" t="s">
        <v>21</v>
      </c>
      <c r="D185" s="191" t="s">
        <v>21</v>
      </c>
      <c r="E185" s="210" t="s">
        <v>526</v>
      </c>
      <c r="F185" s="191" t="s">
        <v>658</v>
      </c>
      <c r="G185" s="29" t="s">
        <v>116</v>
      </c>
      <c r="H185" s="58">
        <v>7.5</v>
      </c>
      <c r="I185" s="23" t="s">
        <v>40</v>
      </c>
      <c r="J185" s="37">
        <v>30</v>
      </c>
      <c r="K185" s="191">
        <v>96</v>
      </c>
      <c r="L185" s="22">
        <v>290</v>
      </c>
      <c r="M185" s="128">
        <f>CD_CT!U17</f>
        <v>485844.97</v>
      </c>
      <c r="N185" s="15" t="s">
        <v>23</v>
      </c>
      <c r="O185" s="15"/>
      <c r="P185" s="15"/>
      <c r="T185" s="283"/>
      <c r="U185" s="282"/>
    </row>
    <row r="186" spans="1:21" s="109" customFormat="1" ht="49.5" customHeight="1">
      <c r="A186" s="191">
        <v>167</v>
      </c>
      <c r="B186" s="29" t="s">
        <v>643</v>
      </c>
      <c r="C186" s="191" t="s">
        <v>21</v>
      </c>
      <c r="D186" s="191" t="s">
        <v>21</v>
      </c>
      <c r="E186" s="210" t="s">
        <v>526</v>
      </c>
      <c r="F186" s="191" t="s">
        <v>658</v>
      </c>
      <c r="G186" s="29" t="s">
        <v>116</v>
      </c>
      <c r="H186" s="58">
        <v>2</v>
      </c>
      <c r="I186" s="23" t="s">
        <v>40</v>
      </c>
      <c r="J186" s="37">
        <v>42</v>
      </c>
      <c r="K186" s="191">
        <v>86</v>
      </c>
      <c r="L186" s="22">
        <v>170</v>
      </c>
      <c r="M186" s="128">
        <f>CD_CT!U18</f>
        <v>161096.37</v>
      </c>
      <c r="N186" s="15" t="s">
        <v>23</v>
      </c>
      <c r="O186" s="15"/>
      <c r="P186" s="15"/>
      <c r="T186" s="283"/>
      <c r="U186" s="282"/>
    </row>
    <row r="187" spans="1:21" s="109" customFormat="1" ht="49.5" customHeight="1">
      <c r="A187" s="191">
        <v>168</v>
      </c>
      <c r="B187" s="29" t="s">
        <v>644</v>
      </c>
      <c r="C187" s="191" t="s">
        <v>21</v>
      </c>
      <c r="D187" s="191" t="s">
        <v>21</v>
      </c>
      <c r="E187" s="210" t="s">
        <v>526</v>
      </c>
      <c r="F187" s="191" t="s">
        <v>658</v>
      </c>
      <c r="G187" s="29" t="s">
        <v>116</v>
      </c>
      <c r="H187" s="58">
        <v>2</v>
      </c>
      <c r="I187" s="23" t="s">
        <v>40</v>
      </c>
      <c r="J187" s="37">
        <v>30</v>
      </c>
      <c r="K187" s="191">
        <v>150</v>
      </c>
      <c r="L187" s="22">
        <v>350</v>
      </c>
      <c r="M187" s="128">
        <f>CD_CT!U19</f>
        <v>287179.81</v>
      </c>
      <c r="N187" s="15" t="s">
        <v>23</v>
      </c>
      <c r="O187" s="15"/>
      <c r="P187" s="15"/>
      <c r="T187" s="283"/>
      <c r="U187" s="282"/>
    </row>
    <row r="188" spans="1:21" s="109" customFormat="1" ht="49.5" customHeight="1">
      <c r="A188" s="191">
        <v>169</v>
      </c>
      <c r="B188" s="29" t="s">
        <v>645</v>
      </c>
      <c r="C188" s="191" t="s">
        <v>21</v>
      </c>
      <c r="D188" s="191" t="s">
        <v>21</v>
      </c>
      <c r="E188" s="210" t="s">
        <v>526</v>
      </c>
      <c r="F188" s="191" t="s">
        <v>658</v>
      </c>
      <c r="G188" s="29" t="s">
        <v>116</v>
      </c>
      <c r="H188" s="58">
        <v>1.6</v>
      </c>
      <c r="I188" s="23" t="s">
        <v>40</v>
      </c>
      <c r="J188" s="37">
        <v>30</v>
      </c>
      <c r="K188" s="191">
        <v>130</v>
      </c>
      <c r="L188" s="22">
        <v>300</v>
      </c>
      <c r="M188" s="128">
        <f>CD_CT!U20</f>
        <v>482874.73</v>
      </c>
      <c r="N188" s="15" t="s">
        <v>23</v>
      </c>
      <c r="O188" s="15"/>
      <c r="P188" s="15"/>
      <c r="T188" s="283"/>
      <c r="U188" s="282"/>
    </row>
    <row r="189" spans="1:21" s="109" customFormat="1" ht="49.5" customHeight="1">
      <c r="A189" s="191">
        <v>170</v>
      </c>
      <c r="B189" s="29" t="s">
        <v>646</v>
      </c>
      <c r="C189" s="191" t="s">
        <v>21</v>
      </c>
      <c r="D189" s="191" t="s">
        <v>21</v>
      </c>
      <c r="E189" s="210" t="s">
        <v>526</v>
      </c>
      <c r="F189" s="191" t="s">
        <v>658</v>
      </c>
      <c r="G189" s="29" t="s">
        <v>116</v>
      </c>
      <c r="H189" s="58">
        <v>1.6</v>
      </c>
      <c r="I189" s="23" t="s">
        <v>40</v>
      </c>
      <c r="J189" s="37">
        <v>30</v>
      </c>
      <c r="K189" s="191">
        <v>130</v>
      </c>
      <c r="L189" s="22">
        <v>260</v>
      </c>
      <c r="M189" s="128">
        <f>CD_CT!U21</f>
        <v>406888.53</v>
      </c>
      <c r="N189" s="15" t="s">
        <v>23</v>
      </c>
      <c r="O189" s="15"/>
      <c r="P189" s="15"/>
      <c r="T189" s="283"/>
      <c r="U189" s="282"/>
    </row>
    <row r="190" spans="1:21" s="109" customFormat="1" ht="49.5" customHeight="1">
      <c r="A190" s="191">
        <v>171</v>
      </c>
      <c r="B190" s="29" t="s">
        <v>647</v>
      </c>
      <c r="C190" s="191" t="s">
        <v>21</v>
      </c>
      <c r="D190" s="191" t="s">
        <v>21</v>
      </c>
      <c r="E190" s="210" t="s">
        <v>526</v>
      </c>
      <c r="F190" s="191" t="s">
        <v>658</v>
      </c>
      <c r="G190" s="29" t="s">
        <v>116</v>
      </c>
      <c r="H190" s="58">
        <v>2</v>
      </c>
      <c r="I190" s="23" t="s">
        <v>40</v>
      </c>
      <c r="J190" s="37">
        <v>42</v>
      </c>
      <c r="K190" s="191"/>
      <c r="L190" s="22"/>
      <c r="M190" s="128">
        <f>CD_CT!U22</f>
        <v>192617.73</v>
      </c>
      <c r="N190" s="15" t="s">
        <v>23</v>
      </c>
      <c r="O190" s="15"/>
      <c r="P190" s="15"/>
      <c r="T190" s="283"/>
      <c r="U190" s="282"/>
    </row>
    <row r="191" spans="1:19" s="109" customFormat="1" ht="49.5" customHeight="1">
      <c r="A191" s="191">
        <v>172</v>
      </c>
      <c r="B191" s="31" t="s">
        <v>458</v>
      </c>
      <c r="C191" s="21" t="s">
        <v>21</v>
      </c>
      <c r="D191" s="21" t="s">
        <v>472</v>
      </c>
      <c r="E191" s="21" t="s">
        <v>459</v>
      </c>
      <c r="F191" s="21" t="s">
        <v>459</v>
      </c>
      <c r="G191" s="31" t="s">
        <v>116</v>
      </c>
      <c r="H191" s="21">
        <v>1.6</v>
      </c>
      <c r="I191" s="21" t="s">
        <v>22</v>
      </c>
      <c r="J191" s="105">
        <v>30</v>
      </c>
      <c r="K191" s="21">
        <v>30</v>
      </c>
      <c r="L191" s="21">
        <v>25</v>
      </c>
      <c r="M191" s="18">
        <v>52623.15</v>
      </c>
      <c r="N191" s="22" t="s">
        <v>23</v>
      </c>
      <c r="O191" s="22"/>
      <c r="P191" s="22" t="s">
        <v>617</v>
      </c>
      <c r="Q191" s="292" t="s">
        <v>460</v>
      </c>
      <c r="R191" s="295" t="s">
        <v>441</v>
      </c>
      <c r="S191" s="298" t="s">
        <v>442</v>
      </c>
    </row>
    <row r="192" spans="1:19" s="109" customFormat="1" ht="49.5" customHeight="1">
      <c r="A192" s="191">
        <v>173</v>
      </c>
      <c r="B192" s="31" t="s">
        <v>465</v>
      </c>
      <c r="C192" s="21" t="s">
        <v>21</v>
      </c>
      <c r="D192" s="21" t="s">
        <v>472</v>
      </c>
      <c r="E192" s="21" t="s">
        <v>466</v>
      </c>
      <c r="F192" s="21" t="s">
        <v>467</v>
      </c>
      <c r="G192" s="31" t="s">
        <v>464</v>
      </c>
      <c r="H192" s="21">
        <v>0.9</v>
      </c>
      <c r="I192" s="21" t="s">
        <v>40</v>
      </c>
      <c r="J192" s="105">
        <v>30</v>
      </c>
      <c r="K192" s="21">
        <v>30</v>
      </c>
      <c r="L192" s="21">
        <v>150</v>
      </c>
      <c r="M192" s="14">
        <v>75307</v>
      </c>
      <c r="N192" s="15" t="s">
        <v>23</v>
      </c>
      <c r="O192" s="15"/>
      <c r="P192" s="15"/>
      <c r="Q192" s="293"/>
      <c r="R192" s="296"/>
      <c r="S192" s="299"/>
    </row>
    <row r="193" spans="1:19" s="109" customFormat="1" ht="49.5" customHeight="1">
      <c r="A193" s="191">
        <v>174</v>
      </c>
      <c r="B193" s="31" t="s">
        <v>468</v>
      </c>
      <c r="C193" s="21" t="s">
        <v>21</v>
      </c>
      <c r="D193" s="21" t="s">
        <v>472</v>
      </c>
      <c r="E193" s="21" t="s">
        <v>466</v>
      </c>
      <c r="F193" s="21" t="s">
        <v>466</v>
      </c>
      <c r="G193" s="31" t="s">
        <v>464</v>
      </c>
      <c r="H193" s="21">
        <v>1</v>
      </c>
      <c r="I193" s="21" t="s">
        <v>40</v>
      </c>
      <c r="J193" s="105">
        <v>30</v>
      </c>
      <c r="K193" s="21">
        <v>80</v>
      </c>
      <c r="L193" s="21">
        <v>150</v>
      </c>
      <c r="M193" s="14">
        <v>97691</v>
      </c>
      <c r="N193" s="15" t="s">
        <v>23</v>
      </c>
      <c r="O193" s="15"/>
      <c r="P193" s="15"/>
      <c r="Q193" s="293"/>
      <c r="R193" s="296"/>
      <c r="S193" s="299"/>
    </row>
    <row r="194" spans="1:19" s="109" customFormat="1" ht="49.5" customHeight="1">
      <c r="A194" s="191">
        <v>175</v>
      </c>
      <c r="B194" s="31" t="s">
        <v>469</v>
      </c>
      <c r="C194" s="21" t="s">
        <v>21</v>
      </c>
      <c r="D194" s="21" t="s">
        <v>472</v>
      </c>
      <c r="E194" s="21" t="s">
        <v>466</v>
      </c>
      <c r="F194" s="21" t="s">
        <v>466</v>
      </c>
      <c r="G194" s="31" t="s">
        <v>464</v>
      </c>
      <c r="H194" s="21">
        <v>1</v>
      </c>
      <c r="I194" s="21" t="s">
        <v>40</v>
      </c>
      <c r="J194" s="105">
        <v>30</v>
      </c>
      <c r="K194" s="21">
        <v>30</v>
      </c>
      <c r="L194" s="21">
        <v>90</v>
      </c>
      <c r="M194" s="14">
        <v>49735</v>
      </c>
      <c r="N194" s="15" t="s">
        <v>23</v>
      </c>
      <c r="O194" s="15"/>
      <c r="P194" s="15"/>
      <c r="Q194" s="293"/>
      <c r="R194" s="296"/>
      <c r="S194" s="299"/>
    </row>
    <row r="195" spans="1:19" s="109" customFormat="1" ht="49.5" customHeight="1">
      <c r="A195" s="191">
        <v>176</v>
      </c>
      <c r="B195" s="31" t="s">
        <v>470</v>
      </c>
      <c r="C195" s="21" t="s">
        <v>21</v>
      </c>
      <c r="D195" s="21" t="s">
        <v>472</v>
      </c>
      <c r="E195" s="21" t="s">
        <v>466</v>
      </c>
      <c r="F195" s="21" t="s">
        <v>466</v>
      </c>
      <c r="G195" s="31" t="s">
        <v>464</v>
      </c>
      <c r="H195" s="21">
        <v>0.9</v>
      </c>
      <c r="I195" s="21" t="s">
        <v>40</v>
      </c>
      <c r="J195" s="105">
        <v>30</v>
      </c>
      <c r="K195" s="21">
        <v>30</v>
      </c>
      <c r="L195" s="21">
        <v>30</v>
      </c>
      <c r="M195" s="14">
        <v>75669</v>
      </c>
      <c r="N195" s="15" t="s">
        <v>23</v>
      </c>
      <c r="O195" s="15"/>
      <c r="P195" s="15"/>
      <c r="Q195" s="293"/>
      <c r="R195" s="296"/>
      <c r="S195" s="299"/>
    </row>
    <row r="196" spans="1:19" s="109" customFormat="1" ht="49.5" customHeight="1">
      <c r="A196" s="191">
        <v>177</v>
      </c>
      <c r="B196" s="31" t="s">
        <v>471</v>
      </c>
      <c r="C196" s="21" t="s">
        <v>21</v>
      </c>
      <c r="D196" s="21" t="s">
        <v>472</v>
      </c>
      <c r="E196" s="21" t="s">
        <v>466</v>
      </c>
      <c r="F196" s="21" t="s">
        <v>473</v>
      </c>
      <c r="G196" s="31" t="s">
        <v>464</v>
      </c>
      <c r="H196" s="21">
        <v>0.9</v>
      </c>
      <c r="I196" s="21" t="s">
        <v>40</v>
      </c>
      <c r="J196" s="105">
        <v>30</v>
      </c>
      <c r="K196" s="21">
        <v>30</v>
      </c>
      <c r="L196" s="21">
        <v>30</v>
      </c>
      <c r="M196" s="18">
        <v>20686</v>
      </c>
      <c r="N196" s="22" t="s">
        <v>23</v>
      </c>
      <c r="O196" s="15"/>
      <c r="P196" s="15"/>
      <c r="Q196" s="293"/>
      <c r="R196" s="296"/>
      <c r="S196" s="299"/>
    </row>
    <row r="197" spans="1:19" s="109" customFormat="1" ht="49.5" customHeight="1">
      <c r="A197" s="191">
        <v>178</v>
      </c>
      <c r="B197" s="31" t="s">
        <v>474</v>
      </c>
      <c r="C197" s="21" t="s">
        <v>21</v>
      </c>
      <c r="D197" s="21" t="s">
        <v>472</v>
      </c>
      <c r="E197" s="21" t="s">
        <v>466</v>
      </c>
      <c r="F197" s="21" t="s">
        <v>475</v>
      </c>
      <c r="G197" s="31" t="s">
        <v>464</v>
      </c>
      <c r="H197" s="21">
        <v>0.9</v>
      </c>
      <c r="I197" s="21" t="s">
        <v>40</v>
      </c>
      <c r="J197" s="105">
        <v>30</v>
      </c>
      <c r="K197" s="21">
        <v>30</v>
      </c>
      <c r="L197" s="21">
        <v>20</v>
      </c>
      <c r="M197" s="14">
        <v>73228</v>
      </c>
      <c r="N197" s="15" t="s">
        <v>23</v>
      </c>
      <c r="O197" s="15"/>
      <c r="P197" s="15"/>
      <c r="Q197" s="294"/>
      <c r="R197" s="296"/>
      <c r="S197" s="300"/>
    </row>
    <row r="198" spans="1:19" s="109" customFormat="1" ht="49.5" customHeight="1">
      <c r="A198" s="191">
        <v>179</v>
      </c>
      <c r="B198" s="35" t="s">
        <v>583</v>
      </c>
      <c r="C198" s="191" t="s">
        <v>21</v>
      </c>
      <c r="D198" s="21" t="s">
        <v>472</v>
      </c>
      <c r="E198" s="191" t="s">
        <v>459</v>
      </c>
      <c r="F198" s="191" t="s">
        <v>584</v>
      </c>
      <c r="G198" s="20" t="s">
        <v>585</v>
      </c>
      <c r="H198" s="58">
        <v>0.5</v>
      </c>
      <c r="I198" s="23" t="s">
        <v>22</v>
      </c>
      <c r="J198" s="37">
        <v>30</v>
      </c>
      <c r="K198" s="23">
        <v>80</v>
      </c>
      <c r="L198" s="23">
        <v>150</v>
      </c>
      <c r="M198" s="19">
        <v>75045.58</v>
      </c>
      <c r="N198" s="15" t="s">
        <v>23</v>
      </c>
      <c r="O198" s="15"/>
      <c r="P198" s="15"/>
      <c r="Q198" s="130"/>
      <c r="R198" s="123"/>
      <c r="S198" s="121"/>
    </row>
    <row r="199" spans="1:20" s="109" customFormat="1" ht="49.5" customHeight="1">
      <c r="A199" s="191">
        <v>180</v>
      </c>
      <c r="B199" s="110" t="s">
        <v>602</v>
      </c>
      <c r="C199" s="21" t="s">
        <v>21</v>
      </c>
      <c r="D199" s="21" t="s">
        <v>21</v>
      </c>
      <c r="E199" s="21" t="s">
        <v>603</v>
      </c>
      <c r="F199" s="21" t="s">
        <v>603</v>
      </c>
      <c r="G199" s="31" t="s">
        <v>93</v>
      </c>
      <c r="H199" s="21">
        <v>2.3</v>
      </c>
      <c r="I199" s="21" t="s">
        <v>40</v>
      </c>
      <c r="J199" s="129">
        <v>60</v>
      </c>
      <c r="K199" s="21">
        <v>115</v>
      </c>
      <c r="L199" s="21">
        <v>65</v>
      </c>
      <c r="M199" s="66">
        <v>80985.19</v>
      </c>
      <c r="N199" s="15" t="s">
        <v>23</v>
      </c>
      <c r="O199" s="307" t="s">
        <v>625</v>
      </c>
      <c r="P199" s="307" t="s">
        <v>623</v>
      </c>
      <c r="Q199" s="130"/>
      <c r="R199" s="123"/>
      <c r="S199" s="121"/>
      <c r="T199" s="109" t="s">
        <v>624</v>
      </c>
    </row>
    <row r="200" spans="1:19" s="109" customFormat="1" ht="49.5" customHeight="1">
      <c r="A200" s="191">
        <v>181</v>
      </c>
      <c r="B200" s="110" t="s">
        <v>604</v>
      </c>
      <c r="C200" s="21" t="s">
        <v>21</v>
      </c>
      <c r="D200" s="21" t="s">
        <v>21</v>
      </c>
      <c r="E200" s="21" t="s">
        <v>603</v>
      </c>
      <c r="F200" s="21" t="s">
        <v>605</v>
      </c>
      <c r="G200" s="31" t="s">
        <v>93</v>
      </c>
      <c r="H200" s="21">
        <v>1</v>
      </c>
      <c r="I200" s="21" t="s">
        <v>40</v>
      </c>
      <c r="J200" s="129">
        <v>60</v>
      </c>
      <c r="K200" s="21">
        <v>120</v>
      </c>
      <c r="L200" s="21">
        <v>80</v>
      </c>
      <c r="M200" s="66">
        <v>49898.74</v>
      </c>
      <c r="N200" s="15" t="s">
        <v>23</v>
      </c>
      <c r="O200" s="308"/>
      <c r="P200" s="308"/>
      <c r="Q200" s="130"/>
      <c r="R200" s="123"/>
      <c r="S200" s="121"/>
    </row>
    <row r="201" spans="1:19" s="109" customFormat="1" ht="49.5" customHeight="1">
      <c r="A201" s="191">
        <v>182</v>
      </c>
      <c r="B201" s="110" t="s">
        <v>606</v>
      </c>
      <c r="C201" s="21" t="s">
        <v>21</v>
      </c>
      <c r="D201" s="21" t="s">
        <v>21</v>
      </c>
      <c r="E201" s="21" t="s">
        <v>603</v>
      </c>
      <c r="F201" s="21" t="s">
        <v>603</v>
      </c>
      <c r="G201" s="31" t="s">
        <v>93</v>
      </c>
      <c r="H201" s="21">
        <v>1.1</v>
      </c>
      <c r="I201" s="21" t="s">
        <v>40</v>
      </c>
      <c r="J201" s="129">
        <v>60</v>
      </c>
      <c r="K201" s="21">
        <v>85</v>
      </c>
      <c r="L201" s="21">
        <v>35</v>
      </c>
      <c r="M201" s="66">
        <v>54753.89</v>
      </c>
      <c r="N201" s="15" t="s">
        <v>23</v>
      </c>
      <c r="O201" s="308"/>
      <c r="P201" s="308"/>
      <c r="Q201" s="130"/>
      <c r="R201" s="123"/>
      <c r="S201" s="121"/>
    </row>
    <row r="202" spans="1:19" s="109" customFormat="1" ht="49.5" customHeight="1">
      <c r="A202" s="191">
        <v>183</v>
      </c>
      <c r="B202" s="110" t="s">
        <v>607</v>
      </c>
      <c r="C202" s="21" t="s">
        <v>21</v>
      </c>
      <c r="D202" s="21" t="s">
        <v>21</v>
      </c>
      <c r="E202" s="21" t="s">
        <v>603</v>
      </c>
      <c r="F202" s="21" t="s">
        <v>603</v>
      </c>
      <c r="G202" s="31" t="s">
        <v>93</v>
      </c>
      <c r="H202" s="21">
        <v>2.3</v>
      </c>
      <c r="I202" s="21" t="s">
        <v>40</v>
      </c>
      <c r="J202" s="129">
        <v>60</v>
      </c>
      <c r="K202" s="21">
        <v>141</v>
      </c>
      <c r="L202" s="21">
        <v>75</v>
      </c>
      <c r="M202" s="66">
        <v>73230.44</v>
      </c>
      <c r="N202" s="15" t="s">
        <v>23</v>
      </c>
      <c r="O202" s="309"/>
      <c r="P202" s="309"/>
      <c r="Q202" s="130"/>
      <c r="R202" s="123"/>
      <c r="S202" s="121"/>
    </row>
    <row r="203" spans="1:19" s="109" customFormat="1" ht="36.75" customHeight="1">
      <c r="A203" s="191">
        <v>184</v>
      </c>
      <c r="B203" s="110" t="s">
        <v>970</v>
      </c>
      <c r="C203" s="21" t="s">
        <v>21</v>
      </c>
      <c r="D203" s="21" t="s">
        <v>21</v>
      </c>
      <c r="E203" s="21" t="s">
        <v>971</v>
      </c>
      <c r="F203" s="21" t="s">
        <v>972</v>
      </c>
      <c r="G203" s="31" t="s">
        <v>903</v>
      </c>
      <c r="H203" s="21">
        <v>1.34</v>
      </c>
      <c r="I203" s="197" t="s">
        <v>40</v>
      </c>
      <c r="J203" s="129">
        <v>14</v>
      </c>
      <c r="K203" s="21"/>
      <c r="L203" s="21"/>
      <c r="M203" s="66">
        <v>31684.82</v>
      </c>
      <c r="N203" s="15" t="s">
        <v>23</v>
      </c>
      <c r="O203" s="209"/>
      <c r="P203" s="209"/>
      <c r="Q203" s="130"/>
      <c r="R203" s="123"/>
      <c r="S203" s="121"/>
    </row>
    <row r="204" spans="1:19" s="109" customFormat="1" ht="36.75" customHeight="1">
      <c r="A204" s="191">
        <v>185</v>
      </c>
      <c r="B204" s="110" t="s">
        <v>973</v>
      </c>
      <c r="C204" s="21" t="s">
        <v>21</v>
      </c>
      <c r="D204" s="21" t="s">
        <v>21</v>
      </c>
      <c r="E204" s="21" t="s">
        <v>971</v>
      </c>
      <c r="F204" s="21" t="s">
        <v>974</v>
      </c>
      <c r="G204" s="31" t="s">
        <v>903</v>
      </c>
      <c r="H204" s="21">
        <v>1.415</v>
      </c>
      <c r="I204" s="197" t="s">
        <v>40</v>
      </c>
      <c r="J204" s="129">
        <v>14</v>
      </c>
      <c r="K204" s="21"/>
      <c r="L204" s="21"/>
      <c r="M204" s="66">
        <v>32870.51</v>
      </c>
      <c r="N204" s="15" t="s">
        <v>23</v>
      </c>
      <c r="O204" s="209"/>
      <c r="P204" s="209"/>
      <c r="Q204" s="130"/>
      <c r="R204" s="123"/>
      <c r="S204" s="121"/>
    </row>
    <row r="205" spans="1:19" s="109" customFormat="1" ht="36.75" customHeight="1">
      <c r="A205" s="191">
        <v>186</v>
      </c>
      <c r="B205" s="110" t="s">
        <v>975</v>
      </c>
      <c r="C205" s="21" t="s">
        <v>21</v>
      </c>
      <c r="D205" s="21" t="s">
        <v>21</v>
      </c>
      <c r="E205" s="21" t="s">
        <v>971</v>
      </c>
      <c r="F205" s="21" t="s">
        <v>974</v>
      </c>
      <c r="G205" s="31" t="s">
        <v>903</v>
      </c>
      <c r="H205" s="21">
        <v>2.007</v>
      </c>
      <c r="I205" s="197" t="s">
        <v>40</v>
      </c>
      <c r="J205" s="129">
        <v>21</v>
      </c>
      <c r="K205" s="21"/>
      <c r="L205" s="21"/>
      <c r="M205" s="66">
        <v>42229.55</v>
      </c>
      <c r="N205" s="15" t="s">
        <v>23</v>
      </c>
      <c r="O205" s="209"/>
      <c r="P205" s="209"/>
      <c r="Q205" s="130"/>
      <c r="R205" s="123"/>
      <c r="S205" s="121"/>
    </row>
    <row r="206" spans="1:19" s="109" customFormat="1" ht="36.75" customHeight="1">
      <c r="A206" s="191">
        <v>187</v>
      </c>
      <c r="B206" s="110" t="s">
        <v>976</v>
      </c>
      <c r="C206" s="21" t="s">
        <v>21</v>
      </c>
      <c r="D206" s="21" t="s">
        <v>21</v>
      </c>
      <c r="E206" s="21" t="s">
        <v>971</v>
      </c>
      <c r="F206" s="21" t="s">
        <v>977</v>
      </c>
      <c r="G206" s="31" t="s">
        <v>903</v>
      </c>
      <c r="H206" s="21">
        <v>1.275</v>
      </c>
      <c r="I206" s="197" t="s">
        <v>40</v>
      </c>
      <c r="J206" s="129">
        <v>42</v>
      </c>
      <c r="K206" s="21"/>
      <c r="L206" s="21"/>
      <c r="M206" s="66">
        <v>30657.22</v>
      </c>
      <c r="N206" s="15" t="s">
        <v>23</v>
      </c>
      <c r="O206" s="209"/>
      <c r="P206" s="209"/>
      <c r="Q206" s="130"/>
      <c r="R206" s="123"/>
      <c r="S206" s="121"/>
    </row>
    <row r="207" spans="1:19" s="109" customFormat="1" ht="36.75" customHeight="1">
      <c r="A207" s="191">
        <v>188</v>
      </c>
      <c r="B207" s="110" t="s">
        <v>1112</v>
      </c>
      <c r="C207" s="21" t="s">
        <v>21</v>
      </c>
      <c r="D207" s="21" t="s">
        <v>21</v>
      </c>
      <c r="E207" s="21" t="s">
        <v>1113</v>
      </c>
      <c r="F207" s="21" t="s">
        <v>995</v>
      </c>
      <c r="G207" s="31" t="s">
        <v>116</v>
      </c>
      <c r="H207" s="21">
        <v>1.14</v>
      </c>
      <c r="I207" s="197" t="s">
        <v>40</v>
      </c>
      <c r="J207" s="129">
        <v>15</v>
      </c>
      <c r="K207" s="21">
        <v>17</v>
      </c>
      <c r="L207" s="21">
        <v>28.42</v>
      </c>
      <c r="M207" s="66">
        <v>19461.08</v>
      </c>
      <c r="N207" s="15" t="s">
        <v>23</v>
      </c>
      <c r="O207" s="209"/>
      <c r="P207" s="209"/>
      <c r="Q207" s="130"/>
      <c r="R207" s="123"/>
      <c r="S207" s="121"/>
    </row>
    <row r="208" spans="1:19" s="109" customFormat="1" ht="36.75" customHeight="1">
      <c r="A208" s="191">
        <v>189</v>
      </c>
      <c r="B208" s="110" t="s">
        <v>1114</v>
      </c>
      <c r="C208" s="21" t="s">
        <v>21</v>
      </c>
      <c r="D208" s="21" t="s">
        <v>21</v>
      </c>
      <c r="E208" s="21" t="s">
        <v>1113</v>
      </c>
      <c r="F208" s="21" t="s">
        <v>1063</v>
      </c>
      <c r="G208" s="31" t="s">
        <v>116</v>
      </c>
      <c r="H208" s="21">
        <v>1.45</v>
      </c>
      <c r="I208" s="197" t="s">
        <v>40</v>
      </c>
      <c r="J208" s="129">
        <v>15</v>
      </c>
      <c r="K208" s="21">
        <v>12</v>
      </c>
      <c r="L208" s="21">
        <v>29.11</v>
      </c>
      <c r="M208" s="66">
        <v>25716.23</v>
      </c>
      <c r="N208" s="15" t="s">
        <v>23</v>
      </c>
      <c r="O208" s="209"/>
      <c r="P208" s="209"/>
      <c r="Q208" s="130"/>
      <c r="R208" s="123"/>
      <c r="S208" s="121"/>
    </row>
    <row r="209" spans="1:19" s="109" customFormat="1" ht="36.75" customHeight="1">
      <c r="A209" s="191">
        <v>190</v>
      </c>
      <c r="B209" s="110" t="s">
        <v>1115</v>
      </c>
      <c r="C209" s="21" t="s">
        <v>21</v>
      </c>
      <c r="D209" s="21" t="s">
        <v>21</v>
      </c>
      <c r="E209" s="21" t="s">
        <v>1113</v>
      </c>
      <c r="F209" s="21" t="s">
        <v>995</v>
      </c>
      <c r="G209" s="31" t="s">
        <v>116</v>
      </c>
      <c r="H209" s="21">
        <v>1.52</v>
      </c>
      <c r="I209" s="197" t="s">
        <v>40</v>
      </c>
      <c r="J209" s="129">
        <v>21</v>
      </c>
      <c r="K209" s="21">
        <v>25</v>
      </c>
      <c r="L209" s="21">
        <v>32.15</v>
      </c>
      <c r="M209" s="66">
        <v>31326.17</v>
      </c>
      <c r="N209" s="15" t="s">
        <v>23</v>
      </c>
      <c r="O209" s="209"/>
      <c r="P209" s="209"/>
      <c r="Q209" s="130"/>
      <c r="R209" s="123"/>
      <c r="S209" s="121"/>
    </row>
    <row r="210" spans="1:19" s="109" customFormat="1" ht="36.75" customHeight="1">
      <c r="A210" s="191">
        <v>191</v>
      </c>
      <c r="B210" s="110" t="s">
        <v>1116</v>
      </c>
      <c r="C210" s="21" t="s">
        <v>21</v>
      </c>
      <c r="D210" s="21" t="s">
        <v>21</v>
      </c>
      <c r="E210" s="21" t="s">
        <v>1113</v>
      </c>
      <c r="F210" s="21" t="s">
        <v>1063</v>
      </c>
      <c r="G210" s="31" t="s">
        <v>116</v>
      </c>
      <c r="H210" s="21">
        <v>1.605</v>
      </c>
      <c r="I210" s="197" t="s">
        <v>40</v>
      </c>
      <c r="J210" s="129">
        <v>21</v>
      </c>
      <c r="K210" s="21">
        <v>13</v>
      </c>
      <c r="L210" s="21">
        <v>30.46</v>
      </c>
      <c r="M210" s="66">
        <v>27040.46</v>
      </c>
      <c r="N210" s="15" t="s">
        <v>23</v>
      </c>
      <c r="O210" s="209"/>
      <c r="P210" s="209"/>
      <c r="Q210" s="130"/>
      <c r="R210" s="123"/>
      <c r="S210" s="121"/>
    </row>
    <row r="211" spans="1:18" s="53" customFormat="1" ht="31.5">
      <c r="A211" s="191">
        <v>192</v>
      </c>
      <c r="B211" s="31" t="s">
        <v>280</v>
      </c>
      <c r="C211" s="21" t="s">
        <v>21</v>
      </c>
      <c r="D211" s="21" t="s">
        <v>281</v>
      </c>
      <c r="E211" s="21" t="s">
        <v>282</v>
      </c>
      <c r="F211" s="31" t="s">
        <v>283</v>
      </c>
      <c r="G211" s="31" t="s">
        <v>116</v>
      </c>
      <c r="H211" s="49">
        <v>3</v>
      </c>
      <c r="I211" s="197" t="s">
        <v>22</v>
      </c>
      <c r="J211" s="118">
        <v>60</v>
      </c>
      <c r="K211" s="32">
        <v>350</v>
      </c>
      <c r="L211" s="32">
        <v>600</v>
      </c>
      <c r="M211" s="41">
        <v>165799</v>
      </c>
      <c r="N211" s="22" t="s">
        <v>23</v>
      </c>
      <c r="O211" s="22"/>
      <c r="P211" s="22"/>
      <c r="Q211" s="189"/>
      <c r="R211" s="198"/>
    </row>
    <row r="212" spans="1:18" s="53" customFormat="1" ht="31.5" customHeight="1">
      <c r="A212" s="191">
        <v>193</v>
      </c>
      <c r="B212" s="31" t="s">
        <v>899</v>
      </c>
      <c r="C212" s="21" t="s">
        <v>21</v>
      </c>
      <c r="D212" s="21" t="s">
        <v>21</v>
      </c>
      <c r="E212" s="21" t="s">
        <v>282</v>
      </c>
      <c r="F212" s="31" t="s">
        <v>902</v>
      </c>
      <c r="G212" s="31" t="s">
        <v>903</v>
      </c>
      <c r="H212" s="49">
        <v>3.94</v>
      </c>
      <c r="I212" s="197" t="s">
        <v>40</v>
      </c>
      <c r="J212" s="118">
        <v>30</v>
      </c>
      <c r="K212" s="32"/>
      <c r="L212" s="32"/>
      <c r="M212" s="41">
        <v>72788.71</v>
      </c>
      <c r="N212" s="216" t="s">
        <v>23</v>
      </c>
      <c r="O212" s="22"/>
      <c r="P212" s="22"/>
      <c r="Q212" s="189"/>
      <c r="R212" s="198"/>
    </row>
    <row r="213" spans="1:18" s="53" customFormat="1" ht="31.5" customHeight="1">
      <c r="A213" s="191">
        <v>194</v>
      </c>
      <c r="B213" s="31" t="s">
        <v>900</v>
      </c>
      <c r="C213" s="21" t="s">
        <v>21</v>
      </c>
      <c r="D213" s="21" t="s">
        <v>21</v>
      </c>
      <c r="E213" s="21" t="s">
        <v>282</v>
      </c>
      <c r="F213" s="31" t="s">
        <v>902</v>
      </c>
      <c r="G213" s="31" t="s">
        <v>903</v>
      </c>
      <c r="H213" s="49">
        <v>2.21</v>
      </c>
      <c r="I213" s="197" t="s">
        <v>40</v>
      </c>
      <c r="J213" s="118">
        <v>14</v>
      </c>
      <c r="K213" s="32"/>
      <c r="L213" s="32"/>
      <c r="M213" s="41">
        <v>45438.81</v>
      </c>
      <c r="N213" s="216" t="s">
        <v>23</v>
      </c>
      <c r="O213" s="22"/>
      <c r="P213" s="22"/>
      <c r="Q213" s="189"/>
      <c r="R213" s="198"/>
    </row>
    <row r="214" spans="1:18" s="53" customFormat="1" ht="31.5" customHeight="1">
      <c r="A214" s="191">
        <v>195</v>
      </c>
      <c r="B214" s="31" t="s">
        <v>901</v>
      </c>
      <c r="C214" s="21" t="s">
        <v>21</v>
      </c>
      <c r="D214" s="21" t="s">
        <v>21</v>
      </c>
      <c r="E214" s="21" t="s">
        <v>282</v>
      </c>
      <c r="F214" s="31" t="s">
        <v>902</v>
      </c>
      <c r="G214" s="31" t="s">
        <v>903</v>
      </c>
      <c r="H214" s="49">
        <v>2.12</v>
      </c>
      <c r="I214" s="197" t="s">
        <v>40</v>
      </c>
      <c r="J214" s="118">
        <v>21</v>
      </c>
      <c r="K214" s="32"/>
      <c r="L214" s="32"/>
      <c r="M214" s="41">
        <v>44015.99</v>
      </c>
      <c r="N214" s="216" t="s">
        <v>23</v>
      </c>
      <c r="O214" s="22"/>
      <c r="P214" s="22"/>
      <c r="Q214" s="189"/>
      <c r="R214" s="198"/>
    </row>
    <row r="215" spans="1:18" s="53" customFormat="1" ht="31.5" customHeight="1">
      <c r="A215" s="191">
        <v>196</v>
      </c>
      <c r="B215" s="31" t="s">
        <v>994</v>
      </c>
      <c r="C215" s="21" t="s">
        <v>21</v>
      </c>
      <c r="D215" s="21" t="s">
        <v>21</v>
      </c>
      <c r="E215" s="21" t="s">
        <v>282</v>
      </c>
      <c r="F215" s="31" t="s">
        <v>995</v>
      </c>
      <c r="G215" s="31" t="s">
        <v>116</v>
      </c>
      <c r="H215" s="49">
        <v>1.16</v>
      </c>
      <c r="I215" s="197" t="s">
        <v>40</v>
      </c>
      <c r="J215" s="118">
        <v>15</v>
      </c>
      <c r="K215" s="32">
        <v>21</v>
      </c>
      <c r="L215" s="32">
        <v>23.61</v>
      </c>
      <c r="M215" s="41">
        <v>21229.75</v>
      </c>
      <c r="N215" s="216" t="s">
        <v>23</v>
      </c>
      <c r="O215" s="22"/>
      <c r="P215" s="22"/>
      <c r="Q215" s="189"/>
      <c r="R215" s="198"/>
    </row>
    <row r="216" spans="1:18" s="53" customFormat="1" ht="31.5" customHeight="1">
      <c r="A216" s="191">
        <v>197</v>
      </c>
      <c r="B216" s="31" t="s">
        <v>996</v>
      </c>
      <c r="C216" s="21" t="s">
        <v>21</v>
      </c>
      <c r="D216" s="21" t="s">
        <v>21</v>
      </c>
      <c r="E216" s="21" t="s">
        <v>282</v>
      </c>
      <c r="F216" s="31" t="s">
        <v>959</v>
      </c>
      <c r="G216" s="31" t="s">
        <v>116</v>
      </c>
      <c r="H216" s="49">
        <v>0.96</v>
      </c>
      <c r="I216" s="197" t="s">
        <v>40</v>
      </c>
      <c r="J216" s="118">
        <v>15</v>
      </c>
      <c r="K216" s="32">
        <v>20</v>
      </c>
      <c r="L216" s="32">
        <v>22.42</v>
      </c>
      <c r="M216" s="41">
        <v>20108.93</v>
      </c>
      <c r="N216" s="216" t="s">
        <v>23</v>
      </c>
      <c r="O216" s="22"/>
      <c r="P216" s="22"/>
      <c r="Q216" s="189"/>
      <c r="R216" s="198"/>
    </row>
    <row r="217" spans="1:18" s="53" customFormat="1" ht="31.5" customHeight="1">
      <c r="A217" s="191">
        <v>198</v>
      </c>
      <c r="B217" s="31" t="s">
        <v>997</v>
      </c>
      <c r="C217" s="21" t="s">
        <v>21</v>
      </c>
      <c r="D217" s="21" t="s">
        <v>21</v>
      </c>
      <c r="E217" s="21" t="s">
        <v>282</v>
      </c>
      <c r="F217" s="31" t="s">
        <v>995</v>
      </c>
      <c r="G217" s="31" t="s">
        <v>116</v>
      </c>
      <c r="H217" s="49">
        <v>1.08</v>
      </c>
      <c r="I217" s="197" t="s">
        <v>40</v>
      </c>
      <c r="J217" s="118">
        <v>15</v>
      </c>
      <c r="K217" s="32">
        <v>14</v>
      </c>
      <c r="L217" s="32">
        <v>20.6</v>
      </c>
      <c r="M217" s="41">
        <v>22512.63</v>
      </c>
      <c r="N217" s="216" t="s">
        <v>23</v>
      </c>
      <c r="O217" s="22"/>
      <c r="P217" s="22"/>
      <c r="Q217" s="189"/>
      <c r="R217" s="198"/>
    </row>
    <row r="218" spans="1:18" s="53" customFormat="1" ht="31.5" customHeight="1">
      <c r="A218" s="191">
        <v>199</v>
      </c>
      <c r="B218" s="31" t="s">
        <v>998</v>
      </c>
      <c r="C218" s="21" t="s">
        <v>21</v>
      </c>
      <c r="D218" s="21" t="s">
        <v>21</v>
      </c>
      <c r="E218" s="21" t="s">
        <v>282</v>
      </c>
      <c r="F218" s="31" t="s">
        <v>959</v>
      </c>
      <c r="G218" s="31" t="s">
        <v>116</v>
      </c>
      <c r="H218" s="49">
        <v>1.11</v>
      </c>
      <c r="I218" s="197" t="s">
        <v>40</v>
      </c>
      <c r="J218" s="118">
        <v>15</v>
      </c>
      <c r="K218" s="32">
        <v>25</v>
      </c>
      <c r="L218" s="32">
        <v>28.22</v>
      </c>
      <c r="M218" s="41">
        <v>23113.55</v>
      </c>
      <c r="N218" s="216" t="s">
        <v>23</v>
      </c>
      <c r="O218" s="22"/>
      <c r="P218" s="22"/>
      <c r="Q218" s="189"/>
      <c r="R218" s="198"/>
    </row>
    <row r="219" spans="1:18" s="53" customFormat="1" ht="31.5" customHeight="1">
      <c r="A219" s="191">
        <v>200</v>
      </c>
      <c r="B219" s="31" t="s">
        <v>999</v>
      </c>
      <c r="C219" s="21" t="s">
        <v>21</v>
      </c>
      <c r="D219" s="21" t="s">
        <v>21</v>
      </c>
      <c r="E219" s="21" t="s">
        <v>282</v>
      </c>
      <c r="F219" s="31" t="s">
        <v>959</v>
      </c>
      <c r="G219" s="31" t="s">
        <v>116</v>
      </c>
      <c r="H219" s="49">
        <v>1.3</v>
      </c>
      <c r="I219" s="197" t="s">
        <v>40</v>
      </c>
      <c r="J219" s="118">
        <v>21</v>
      </c>
      <c r="K219" s="32">
        <v>25</v>
      </c>
      <c r="L219" s="32">
        <v>35.79</v>
      </c>
      <c r="M219" s="41">
        <v>30152.97</v>
      </c>
      <c r="N219" s="216" t="s">
        <v>23</v>
      </c>
      <c r="O219" s="22"/>
      <c r="P219" s="22"/>
      <c r="Q219" s="189"/>
      <c r="R219" s="198"/>
    </row>
    <row r="220" spans="1:18" s="53" customFormat="1" ht="31.5" customHeight="1">
      <c r="A220" s="191">
        <v>201</v>
      </c>
      <c r="B220" s="31" t="s">
        <v>1000</v>
      </c>
      <c r="C220" s="21" t="s">
        <v>21</v>
      </c>
      <c r="D220" s="21" t="s">
        <v>21</v>
      </c>
      <c r="E220" s="21" t="s">
        <v>282</v>
      </c>
      <c r="F220" s="31" t="s">
        <v>995</v>
      </c>
      <c r="G220" s="31" t="s">
        <v>116</v>
      </c>
      <c r="H220" s="49">
        <v>0.885</v>
      </c>
      <c r="I220" s="197" t="s">
        <v>40</v>
      </c>
      <c r="J220" s="118">
        <v>14</v>
      </c>
      <c r="K220" s="32">
        <v>18</v>
      </c>
      <c r="L220" s="32">
        <v>16.13</v>
      </c>
      <c r="M220" s="41">
        <v>15879</v>
      </c>
      <c r="N220" s="216" t="s">
        <v>23</v>
      </c>
      <c r="O220" s="22"/>
      <c r="P220" s="22"/>
      <c r="Q220" s="189"/>
      <c r="R220" s="198"/>
    </row>
    <row r="221" spans="1:18" s="53" customFormat="1" ht="31.5">
      <c r="A221" s="191">
        <v>202</v>
      </c>
      <c r="B221" s="29" t="s">
        <v>597</v>
      </c>
      <c r="C221" s="191" t="s">
        <v>21</v>
      </c>
      <c r="D221" s="191" t="s">
        <v>281</v>
      </c>
      <c r="E221" s="210" t="s">
        <v>579</v>
      </c>
      <c r="F221" s="210" t="s">
        <v>579</v>
      </c>
      <c r="G221" s="39" t="s">
        <v>598</v>
      </c>
      <c r="H221" s="163">
        <v>10</v>
      </c>
      <c r="I221" s="210" t="s">
        <v>40</v>
      </c>
      <c r="J221" s="129">
        <v>30</v>
      </c>
      <c r="K221" s="22"/>
      <c r="L221" s="15"/>
      <c r="M221" s="66">
        <v>802035.75</v>
      </c>
      <c r="N221" s="15" t="s">
        <v>23</v>
      </c>
      <c r="O221" s="15"/>
      <c r="P221" s="15"/>
      <c r="Q221" s="189"/>
      <c r="R221" s="198"/>
    </row>
    <row r="222" spans="1:18" s="53" customFormat="1" ht="52.7" customHeight="1">
      <c r="A222" s="191">
        <v>203</v>
      </c>
      <c r="B222" s="31" t="s">
        <v>258</v>
      </c>
      <c r="C222" s="21" t="s">
        <v>21</v>
      </c>
      <c r="D222" s="21" t="s">
        <v>25</v>
      </c>
      <c r="E222" s="21" t="s">
        <v>259</v>
      </c>
      <c r="F222" s="31" t="s">
        <v>260</v>
      </c>
      <c r="G222" s="31" t="s">
        <v>261</v>
      </c>
      <c r="H222" s="49">
        <v>0.98</v>
      </c>
      <c r="I222" s="197" t="s">
        <v>22</v>
      </c>
      <c r="J222" s="21">
        <v>90</v>
      </c>
      <c r="K222" s="21">
        <v>100</v>
      </c>
      <c r="L222" s="21"/>
      <c r="M222" s="41">
        <v>915988</v>
      </c>
      <c r="N222" s="22" t="s">
        <v>23</v>
      </c>
      <c r="O222" s="22"/>
      <c r="P222" s="22"/>
      <c r="Q222" s="289" t="s">
        <v>284</v>
      </c>
      <c r="R222" s="198"/>
    </row>
    <row r="223" spans="1:18" s="53" customFormat="1" ht="52.7" customHeight="1">
      <c r="A223" s="191">
        <v>204</v>
      </c>
      <c r="B223" s="31" t="s">
        <v>262</v>
      </c>
      <c r="C223" s="21" t="s">
        <v>21</v>
      </c>
      <c r="D223" s="21" t="s">
        <v>25</v>
      </c>
      <c r="E223" s="21" t="s">
        <v>259</v>
      </c>
      <c r="F223" s="31" t="s">
        <v>263</v>
      </c>
      <c r="G223" s="31" t="s">
        <v>264</v>
      </c>
      <c r="H223" s="49">
        <v>1.05</v>
      </c>
      <c r="I223" s="197" t="s">
        <v>22</v>
      </c>
      <c r="J223" s="21">
        <v>90</v>
      </c>
      <c r="K223" s="21">
        <v>285</v>
      </c>
      <c r="L223" s="21"/>
      <c r="M223" s="41">
        <v>1082094</v>
      </c>
      <c r="N223" s="22" t="s">
        <v>23</v>
      </c>
      <c r="O223" s="22"/>
      <c r="P223" s="22"/>
      <c r="Q223" s="290"/>
      <c r="R223" s="198"/>
    </row>
    <row r="224" spans="1:18" s="53" customFormat="1" ht="52.7" customHeight="1">
      <c r="A224" s="191">
        <v>205</v>
      </c>
      <c r="B224" s="31" t="s">
        <v>265</v>
      </c>
      <c r="C224" s="21" t="s">
        <v>21</v>
      </c>
      <c r="D224" s="21" t="s">
        <v>25</v>
      </c>
      <c r="E224" s="21" t="s">
        <v>259</v>
      </c>
      <c r="F224" s="31" t="s">
        <v>266</v>
      </c>
      <c r="G224" s="31" t="s">
        <v>261</v>
      </c>
      <c r="H224" s="49">
        <v>1.05</v>
      </c>
      <c r="I224" s="197" t="s">
        <v>22</v>
      </c>
      <c r="J224" s="21">
        <v>75</v>
      </c>
      <c r="K224" s="21">
        <v>1520</v>
      </c>
      <c r="L224" s="21"/>
      <c r="M224" s="41">
        <v>641881</v>
      </c>
      <c r="N224" s="22" t="s">
        <v>23</v>
      </c>
      <c r="O224" s="22"/>
      <c r="P224" s="22"/>
      <c r="Q224" s="290"/>
      <c r="R224" s="198"/>
    </row>
    <row r="225" spans="1:18" s="53" customFormat="1" ht="52.7" customHeight="1">
      <c r="A225" s="191">
        <v>206</v>
      </c>
      <c r="B225" s="31" t="s">
        <v>267</v>
      </c>
      <c r="C225" s="21" t="s">
        <v>21</v>
      </c>
      <c r="D225" s="21" t="s">
        <v>25</v>
      </c>
      <c r="E225" s="21" t="s">
        <v>259</v>
      </c>
      <c r="F225" s="31" t="s">
        <v>268</v>
      </c>
      <c r="G225" s="31" t="s">
        <v>261</v>
      </c>
      <c r="H225" s="49">
        <v>0.16</v>
      </c>
      <c r="I225" s="197" t="s">
        <v>22</v>
      </c>
      <c r="J225" s="21">
        <v>75</v>
      </c>
      <c r="K225" s="21">
        <v>76</v>
      </c>
      <c r="L225" s="21"/>
      <c r="M225" s="41">
        <v>85506</v>
      </c>
      <c r="N225" s="22" t="s">
        <v>23</v>
      </c>
      <c r="O225" s="22"/>
      <c r="P225" s="22"/>
      <c r="Q225" s="290"/>
      <c r="R225" s="198"/>
    </row>
    <row r="226" spans="1:18" s="53" customFormat="1" ht="63.2" customHeight="1">
      <c r="A226" s="191">
        <v>207</v>
      </c>
      <c r="B226" s="31" t="s">
        <v>269</v>
      </c>
      <c r="C226" s="21" t="s">
        <v>21</v>
      </c>
      <c r="D226" s="21" t="s">
        <v>25</v>
      </c>
      <c r="E226" s="21" t="s">
        <v>259</v>
      </c>
      <c r="F226" s="31" t="s">
        <v>270</v>
      </c>
      <c r="G226" s="31" t="s">
        <v>271</v>
      </c>
      <c r="H226" s="49">
        <v>1.1</v>
      </c>
      <c r="I226" s="197" t="s">
        <v>22</v>
      </c>
      <c r="J226" s="21">
        <v>90</v>
      </c>
      <c r="K226" s="21">
        <v>285</v>
      </c>
      <c r="L226" s="21"/>
      <c r="M226" s="41">
        <v>951527</v>
      </c>
      <c r="N226" s="22" t="s">
        <v>23</v>
      </c>
      <c r="O226" s="22"/>
      <c r="P226" s="22"/>
      <c r="Q226" s="290"/>
      <c r="R226" s="198"/>
    </row>
    <row r="227" spans="1:18" s="53" customFormat="1" ht="63.2" customHeight="1">
      <c r="A227" s="191">
        <v>208</v>
      </c>
      <c r="B227" s="31" t="s">
        <v>272</v>
      </c>
      <c r="C227" s="21" t="s">
        <v>21</v>
      </c>
      <c r="D227" s="21" t="s">
        <v>25</v>
      </c>
      <c r="E227" s="21" t="s">
        <v>259</v>
      </c>
      <c r="F227" s="31" t="s">
        <v>273</v>
      </c>
      <c r="G227" s="31" t="s">
        <v>261</v>
      </c>
      <c r="H227" s="49">
        <v>0.33</v>
      </c>
      <c r="I227" s="197" t="s">
        <v>22</v>
      </c>
      <c r="J227" s="21">
        <v>90</v>
      </c>
      <c r="K227" s="21">
        <v>100</v>
      </c>
      <c r="L227" s="21"/>
      <c r="M227" s="41">
        <v>374394</v>
      </c>
      <c r="N227" s="22" t="s">
        <v>23</v>
      </c>
      <c r="O227" s="22"/>
      <c r="P227" s="22"/>
      <c r="Q227" s="290"/>
      <c r="R227" s="198"/>
    </row>
    <row r="228" spans="1:18" s="53" customFormat="1" ht="63.2" customHeight="1">
      <c r="A228" s="191">
        <v>209</v>
      </c>
      <c r="B228" s="31" t="s">
        <v>274</v>
      </c>
      <c r="C228" s="21" t="s">
        <v>21</v>
      </c>
      <c r="D228" s="21" t="s">
        <v>25</v>
      </c>
      <c r="E228" s="21" t="s">
        <v>259</v>
      </c>
      <c r="F228" s="31" t="s">
        <v>275</v>
      </c>
      <c r="G228" s="31" t="s">
        <v>261</v>
      </c>
      <c r="H228" s="49">
        <v>0.8</v>
      </c>
      <c r="I228" s="197" t="s">
        <v>22</v>
      </c>
      <c r="J228" s="21">
        <v>90</v>
      </c>
      <c r="K228" s="21">
        <v>200</v>
      </c>
      <c r="L228" s="21"/>
      <c r="M228" s="41">
        <v>870981</v>
      </c>
      <c r="N228" s="22" t="s">
        <v>23</v>
      </c>
      <c r="O228" s="22"/>
      <c r="P228" s="22"/>
      <c r="Q228" s="290"/>
      <c r="R228" s="198"/>
    </row>
    <row r="229" spans="1:18" s="53" customFormat="1" ht="63.2" customHeight="1">
      <c r="A229" s="191">
        <v>210</v>
      </c>
      <c r="B229" s="31" t="s">
        <v>276</v>
      </c>
      <c r="C229" s="21" t="s">
        <v>21</v>
      </c>
      <c r="D229" s="21" t="s">
        <v>25</v>
      </c>
      <c r="E229" s="21" t="s">
        <v>259</v>
      </c>
      <c r="F229" s="31" t="s">
        <v>277</v>
      </c>
      <c r="G229" s="31" t="s">
        <v>261</v>
      </c>
      <c r="H229" s="49">
        <v>0.44</v>
      </c>
      <c r="I229" s="197" t="s">
        <v>22</v>
      </c>
      <c r="J229" s="21">
        <v>90</v>
      </c>
      <c r="K229" s="21">
        <v>700</v>
      </c>
      <c r="L229" s="21"/>
      <c r="M229" s="41">
        <v>620317</v>
      </c>
      <c r="N229" s="22" t="s">
        <v>23</v>
      </c>
      <c r="O229" s="22"/>
      <c r="P229" s="22"/>
      <c r="Q229" s="290"/>
      <c r="R229" s="198"/>
    </row>
    <row r="230" spans="1:18" s="53" customFormat="1" ht="63.2" customHeight="1">
      <c r="A230" s="191">
        <v>211</v>
      </c>
      <c r="B230" s="31" t="s">
        <v>278</v>
      </c>
      <c r="C230" s="21" t="s">
        <v>21</v>
      </c>
      <c r="D230" s="21" t="s">
        <v>25</v>
      </c>
      <c r="E230" s="21" t="s">
        <v>259</v>
      </c>
      <c r="F230" s="31" t="s">
        <v>279</v>
      </c>
      <c r="G230" s="31" t="s">
        <v>261</v>
      </c>
      <c r="H230" s="49">
        <v>0.36</v>
      </c>
      <c r="I230" s="197" t="s">
        <v>22</v>
      </c>
      <c r="J230" s="21">
        <v>90</v>
      </c>
      <c r="K230" s="21">
        <v>300</v>
      </c>
      <c r="L230" s="21"/>
      <c r="M230" s="41">
        <v>245251</v>
      </c>
      <c r="N230" s="200" t="s">
        <v>23</v>
      </c>
      <c r="O230" s="22"/>
      <c r="P230" s="22"/>
      <c r="Q230" s="290"/>
      <c r="R230" s="198"/>
    </row>
    <row r="231" spans="1:18" s="53" customFormat="1" ht="63.2" customHeight="1">
      <c r="A231" s="191">
        <v>212</v>
      </c>
      <c r="B231" s="31" t="s">
        <v>481</v>
      </c>
      <c r="C231" s="21" t="s">
        <v>21</v>
      </c>
      <c r="D231" s="21" t="s">
        <v>25</v>
      </c>
      <c r="E231" s="21" t="s">
        <v>259</v>
      </c>
      <c r="F231" s="21" t="s">
        <v>482</v>
      </c>
      <c r="G231" s="31" t="s">
        <v>464</v>
      </c>
      <c r="H231" s="21">
        <v>4.6</v>
      </c>
      <c r="I231" s="21" t="s">
        <v>40</v>
      </c>
      <c r="J231" s="105">
        <v>30</v>
      </c>
      <c r="K231" s="21">
        <v>40</v>
      </c>
      <c r="L231" s="21">
        <v>120</v>
      </c>
      <c r="M231" s="18">
        <v>114154</v>
      </c>
      <c r="N231" s="22" t="s">
        <v>23</v>
      </c>
      <c r="O231" s="22"/>
      <c r="P231" s="22"/>
      <c r="Q231" s="290"/>
      <c r="R231" s="198"/>
    </row>
    <row r="232" spans="1:18" s="53" customFormat="1" ht="63.2" customHeight="1">
      <c r="A232" s="191">
        <v>213</v>
      </c>
      <c r="B232" s="31" t="s">
        <v>483</v>
      </c>
      <c r="C232" s="21" t="s">
        <v>21</v>
      </c>
      <c r="D232" s="21" t="s">
        <v>25</v>
      </c>
      <c r="E232" s="21" t="s">
        <v>259</v>
      </c>
      <c r="F232" s="21" t="s">
        <v>484</v>
      </c>
      <c r="G232" s="31" t="s">
        <v>464</v>
      </c>
      <c r="H232" s="21">
        <v>8.6</v>
      </c>
      <c r="I232" s="21" t="s">
        <v>40</v>
      </c>
      <c r="J232" s="105">
        <v>30</v>
      </c>
      <c r="K232" s="21">
        <v>80</v>
      </c>
      <c r="L232" s="21">
        <v>220</v>
      </c>
      <c r="M232" s="18">
        <v>206560</v>
      </c>
      <c r="N232" s="22" t="s">
        <v>23</v>
      </c>
      <c r="O232" s="22"/>
      <c r="P232" s="22"/>
      <c r="Q232" s="290"/>
      <c r="R232" s="198"/>
    </row>
    <row r="233" spans="1:20" s="53" customFormat="1" ht="63.2" customHeight="1">
      <c r="A233" s="191">
        <v>214</v>
      </c>
      <c r="B233" s="82" t="s">
        <v>391</v>
      </c>
      <c r="C233" s="212" t="s">
        <v>286</v>
      </c>
      <c r="D233" s="212" t="s">
        <v>25</v>
      </c>
      <c r="E233" s="212" t="s">
        <v>26</v>
      </c>
      <c r="F233" s="82" t="s">
        <v>392</v>
      </c>
      <c r="G233" s="82" t="s">
        <v>290</v>
      </c>
      <c r="H233" s="84">
        <v>3</v>
      </c>
      <c r="I233" s="197" t="s">
        <v>22</v>
      </c>
      <c r="J233" s="212">
        <v>45</v>
      </c>
      <c r="K233" s="212">
        <v>76</v>
      </c>
      <c r="L233" s="212">
        <v>86</v>
      </c>
      <c r="M233" s="85">
        <v>42830</v>
      </c>
      <c r="N233" s="22" t="s">
        <v>23</v>
      </c>
      <c r="O233" s="286" t="s">
        <v>622</v>
      </c>
      <c r="P233" s="286" t="s">
        <v>621</v>
      </c>
      <c r="Q233" s="190"/>
      <c r="R233" s="198"/>
      <c r="T233" s="53" t="s">
        <v>620</v>
      </c>
    </row>
    <row r="234" spans="1:18" s="53" customFormat="1" ht="63.2" customHeight="1">
      <c r="A234" s="191">
        <v>215</v>
      </c>
      <c r="B234" s="82" t="s">
        <v>393</v>
      </c>
      <c r="C234" s="212" t="s">
        <v>286</v>
      </c>
      <c r="D234" s="212" t="s">
        <v>25</v>
      </c>
      <c r="E234" s="212" t="s">
        <v>26</v>
      </c>
      <c r="F234" s="82" t="s">
        <v>394</v>
      </c>
      <c r="G234" s="82" t="s">
        <v>290</v>
      </c>
      <c r="H234" s="84">
        <v>3</v>
      </c>
      <c r="I234" s="197" t="s">
        <v>22</v>
      </c>
      <c r="J234" s="212">
        <v>45</v>
      </c>
      <c r="K234" s="212">
        <v>50</v>
      </c>
      <c r="L234" s="212">
        <v>140</v>
      </c>
      <c r="M234" s="85">
        <v>47015</v>
      </c>
      <c r="N234" s="22" t="s">
        <v>23</v>
      </c>
      <c r="O234" s="287"/>
      <c r="P234" s="287"/>
      <c r="Q234" s="190"/>
      <c r="R234" s="198"/>
    </row>
    <row r="235" spans="1:18" s="53" customFormat="1" ht="63.2" customHeight="1">
      <c r="A235" s="191">
        <v>216</v>
      </c>
      <c r="B235" s="82" t="s">
        <v>395</v>
      </c>
      <c r="C235" s="212" t="s">
        <v>286</v>
      </c>
      <c r="D235" s="212" t="s">
        <v>25</v>
      </c>
      <c r="E235" s="212" t="s">
        <v>26</v>
      </c>
      <c r="F235" s="82" t="s">
        <v>396</v>
      </c>
      <c r="G235" s="82" t="s">
        <v>290</v>
      </c>
      <c r="H235" s="84">
        <v>2.5</v>
      </c>
      <c r="I235" s="197" t="s">
        <v>22</v>
      </c>
      <c r="J235" s="212">
        <v>40</v>
      </c>
      <c r="K235" s="212">
        <v>38</v>
      </c>
      <c r="L235" s="212">
        <v>130</v>
      </c>
      <c r="M235" s="85">
        <v>43775</v>
      </c>
      <c r="N235" s="22" t="s">
        <v>23</v>
      </c>
      <c r="O235" s="287"/>
      <c r="P235" s="287"/>
      <c r="Q235" s="190"/>
      <c r="R235" s="198"/>
    </row>
    <row r="236" spans="1:18" s="53" customFormat="1" ht="63.2" customHeight="1">
      <c r="A236" s="191">
        <v>217</v>
      </c>
      <c r="B236" s="82" t="s">
        <v>397</v>
      </c>
      <c r="C236" s="212" t="s">
        <v>286</v>
      </c>
      <c r="D236" s="212" t="s">
        <v>25</v>
      </c>
      <c r="E236" s="212" t="s">
        <v>26</v>
      </c>
      <c r="F236" s="82" t="s">
        <v>398</v>
      </c>
      <c r="G236" s="82" t="s">
        <v>290</v>
      </c>
      <c r="H236" s="84">
        <v>3</v>
      </c>
      <c r="I236" s="197" t="s">
        <v>22</v>
      </c>
      <c r="J236" s="212">
        <v>45</v>
      </c>
      <c r="K236" s="212">
        <v>55</v>
      </c>
      <c r="L236" s="212">
        <v>170</v>
      </c>
      <c r="M236" s="85">
        <v>46745</v>
      </c>
      <c r="N236" s="22" t="s">
        <v>23</v>
      </c>
      <c r="O236" s="287"/>
      <c r="P236" s="287"/>
      <c r="Q236" s="190"/>
      <c r="R236" s="198"/>
    </row>
    <row r="237" spans="1:18" s="53" customFormat="1" ht="63.2" customHeight="1">
      <c r="A237" s="191">
        <v>218</v>
      </c>
      <c r="B237" s="82" t="s">
        <v>399</v>
      </c>
      <c r="C237" s="212" t="s">
        <v>286</v>
      </c>
      <c r="D237" s="212" t="s">
        <v>25</v>
      </c>
      <c r="E237" s="212" t="s">
        <v>26</v>
      </c>
      <c r="F237" s="82" t="s">
        <v>400</v>
      </c>
      <c r="G237" s="82" t="s">
        <v>290</v>
      </c>
      <c r="H237" s="84">
        <v>2.5</v>
      </c>
      <c r="I237" s="197" t="s">
        <v>22</v>
      </c>
      <c r="J237" s="212">
        <v>40</v>
      </c>
      <c r="K237" s="212">
        <v>60</v>
      </c>
      <c r="L237" s="212">
        <v>210</v>
      </c>
      <c r="M237" s="85">
        <v>43775</v>
      </c>
      <c r="N237" s="22" t="s">
        <v>23</v>
      </c>
      <c r="O237" s="287"/>
      <c r="P237" s="287"/>
      <c r="Q237" s="190"/>
      <c r="R237" s="198"/>
    </row>
    <row r="238" spans="1:18" s="53" customFormat="1" ht="63.2" customHeight="1">
      <c r="A238" s="191">
        <v>219</v>
      </c>
      <c r="B238" s="82" t="s">
        <v>571</v>
      </c>
      <c r="C238" s="212" t="s">
        <v>286</v>
      </c>
      <c r="D238" s="212" t="s">
        <v>25</v>
      </c>
      <c r="E238" s="212" t="s">
        <v>26</v>
      </c>
      <c r="F238" s="212" t="s">
        <v>572</v>
      </c>
      <c r="G238" s="89" t="s">
        <v>290</v>
      </c>
      <c r="H238" s="82">
        <v>0.6</v>
      </c>
      <c r="I238" s="212" t="s">
        <v>40</v>
      </c>
      <c r="J238" s="137">
        <v>30</v>
      </c>
      <c r="K238" s="212">
        <v>60</v>
      </c>
      <c r="L238" s="212">
        <v>105</v>
      </c>
      <c r="M238" s="186">
        <v>46718</v>
      </c>
      <c r="N238" s="22" t="s">
        <v>23</v>
      </c>
      <c r="O238" s="287"/>
      <c r="P238" s="287"/>
      <c r="Q238" s="190"/>
      <c r="R238" s="198"/>
    </row>
    <row r="239" spans="1:18" s="53" customFormat="1" ht="63.2" customHeight="1">
      <c r="A239" s="191">
        <v>220</v>
      </c>
      <c r="B239" s="82" t="s">
        <v>573</v>
      </c>
      <c r="C239" s="212" t="s">
        <v>286</v>
      </c>
      <c r="D239" s="212" t="s">
        <v>25</v>
      </c>
      <c r="E239" s="212" t="s">
        <v>26</v>
      </c>
      <c r="F239" s="212" t="s">
        <v>574</v>
      </c>
      <c r="G239" s="89" t="s">
        <v>290</v>
      </c>
      <c r="H239" s="82">
        <v>0.44</v>
      </c>
      <c r="I239" s="212" t="s">
        <v>40</v>
      </c>
      <c r="J239" s="137">
        <v>30</v>
      </c>
      <c r="K239" s="212">
        <v>60</v>
      </c>
      <c r="L239" s="212">
        <v>240</v>
      </c>
      <c r="M239" s="186">
        <v>39302</v>
      </c>
      <c r="N239" s="22" t="s">
        <v>23</v>
      </c>
      <c r="O239" s="287"/>
      <c r="P239" s="287"/>
      <c r="Q239" s="190"/>
      <c r="R239" s="198"/>
    </row>
    <row r="240" spans="1:18" s="53" customFormat="1" ht="63.2" customHeight="1">
      <c r="A240" s="191">
        <v>221</v>
      </c>
      <c r="B240" s="86" t="s">
        <v>575</v>
      </c>
      <c r="C240" s="210" t="s">
        <v>286</v>
      </c>
      <c r="D240" s="210" t="s">
        <v>25</v>
      </c>
      <c r="E240" s="210" t="s">
        <v>26</v>
      </c>
      <c r="F240" s="210" t="s">
        <v>576</v>
      </c>
      <c r="G240" s="39" t="s">
        <v>290</v>
      </c>
      <c r="H240" s="86">
        <v>0.47</v>
      </c>
      <c r="I240" s="210" t="s">
        <v>40</v>
      </c>
      <c r="J240" s="129">
        <v>30</v>
      </c>
      <c r="K240" s="210">
        <v>56</v>
      </c>
      <c r="L240" s="210">
        <v>180</v>
      </c>
      <c r="M240" s="128">
        <v>39806</v>
      </c>
      <c r="N240" s="22" t="s">
        <v>23</v>
      </c>
      <c r="O240" s="287"/>
      <c r="P240" s="287"/>
      <c r="Q240" s="190"/>
      <c r="R240" s="198"/>
    </row>
    <row r="241" spans="1:18" s="53" customFormat="1" ht="63.2" customHeight="1">
      <c r="A241" s="191">
        <v>222</v>
      </c>
      <c r="B241" s="86" t="s">
        <v>577</v>
      </c>
      <c r="C241" s="210" t="s">
        <v>286</v>
      </c>
      <c r="D241" s="210" t="s">
        <v>25</v>
      </c>
      <c r="E241" s="210" t="s">
        <v>26</v>
      </c>
      <c r="F241" s="210" t="s">
        <v>578</v>
      </c>
      <c r="G241" s="39" t="s">
        <v>290</v>
      </c>
      <c r="H241" s="86">
        <v>0.22</v>
      </c>
      <c r="I241" s="210" t="s">
        <v>40</v>
      </c>
      <c r="J241" s="129">
        <v>30</v>
      </c>
      <c r="K241" s="210">
        <v>20</v>
      </c>
      <c r="L241" s="210">
        <v>26</v>
      </c>
      <c r="M241" s="128">
        <v>23675</v>
      </c>
      <c r="N241" s="22" t="s">
        <v>23</v>
      </c>
      <c r="O241" s="288"/>
      <c r="P241" s="288"/>
      <c r="Q241" s="190"/>
      <c r="R241" s="198"/>
    </row>
    <row r="242" spans="1:18" s="53" customFormat="1" ht="45.2" customHeight="1">
      <c r="A242" s="191">
        <v>223</v>
      </c>
      <c r="B242" s="82" t="s">
        <v>285</v>
      </c>
      <c r="C242" s="212" t="s">
        <v>286</v>
      </c>
      <c r="D242" s="212" t="s">
        <v>287</v>
      </c>
      <c r="E242" s="212" t="s">
        <v>288</v>
      </c>
      <c r="F242" s="82" t="s">
        <v>289</v>
      </c>
      <c r="G242" s="82" t="s">
        <v>290</v>
      </c>
      <c r="H242" s="84">
        <v>0.8</v>
      </c>
      <c r="I242" s="197" t="s">
        <v>22</v>
      </c>
      <c r="J242" s="212">
        <v>30</v>
      </c>
      <c r="K242" s="212">
        <v>60</v>
      </c>
      <c r="L242" s="212">
        <v>50</v>
      </c>
      <c r="M242" s="85">
        <v>17366</v>
      </c>
      <c r="N242" s="22" t="s">
        <v>23</v>
      </c>
      <c r="O242" s="22"/>
      <c r="P242" s="22"/>
      <c r="Q242" s="289" t="s">
        <v>401</v>
      </c>
      <c r="R242" s="304"/>
    </row>
    <row r="243" spans="1:18" s="53" customFormat="1" ht="45.2" customHeight="1">
      <c r="A243" s="191">
        <v>224</v>
      </c>
      <c r="B243" s="82" t="s">
        <v>291</v>
      </c>
      <c r="C243" s="212" t="s">
        <v>286</v>
      </c>
      <c r="D243" s="212" t="s">
        <v>287</v>
      </c>
      <c r="E243" s="212" t="s">
        <v>288</v>
      </c>
      <c r="F243" s="82" t="s">
        <v>292</v>
      </c>
      <c r="G243" s="82" t="s">
        <v>290</v>
      </c>
      <c r="H243" s="84">
        <v>0.3</v>
      </c>
      <c r="I243" s="197" t="s">
        <v>22</v>
      </c>
      <c r="J243" s="212">
        <v>30</v>
      </c>
      <c r="K243" s="212">
        <v>30</v>
      </c>
      <c r="L243" s="212">
        <v>40</v>
      </c>
      <c r="M243" s="85">
        <v>12356</v>
      </c>
      <c r="N243" s="22" t="s">
        <v>23</v>
      </c>
      <c r="O243" s="22"/>
      <c r="P243" s="22"/>
      <c r="Q243" s="290"/>
      <c r="R243" s="304"/>
    </row>
    <row r="244" spans="1:18" s="53" customFormat="1" ht="45.2" customHeight="1">
      <c r="A244" s="191">
        <v>225</v>
      </c>
      <c r="B244" s="82" t="s">
        <v>293</v>
      </c>
      <c r="C244" s="212" t="s">
        <v>286</v>
      </c>
      <c r="D244" s="212" t="s">
        <v>287</v>
      </c>
      <c r="E244" s="212" t="s">
        <v>288</v>
      </c>
      <c r="F244" s="82" t="s">
        <v>294</v>
      </c>
      <c r="G244" s="82" t="s">
        <v>290</v>
      </c>
      <c r="H244" s="84">
        <v>1</v>
      </c>
      <c r="I244" s="197" t="s">
        <v>22</v>
      </c>
      <c r="J244" s="212">
        <v>30</v>
      </c>
      <c r="K244" s="212">
        <v>40</v>
      </c>
      <c r="L244" s="212">
        <v>80</v>
      </c>
      <c r="M244" s="85">
        <v>19370</v>
      </c>
      <c r="N244" s="22" t="s">
        <v>23</v>
      </c>
      <c r="O244" s="22"/>
      <c r="P244" s="22"/>
      <c r="Q244" s="290"/>
      <c r="R244" s="304"/>
    </row>
    <row r="245" spans="1:18" s="53" customFormat="1" ht="49.5" customHeight="1">
      <c r="A245" s="191">
        <v>226</v>
      </c>
      <c r="B245" s="82" t="s">
        <v>295</v>
      </c>
      <c r="C245" s="212" t="s">
        <v>286</v>
      </c>
      <c r="D245" s="212" t="s">
        <v>287</v>
      </c>
      <c r="E245" s="212" t="s">
        <v>288</v>
      </c>
      <c r="F245" s="82" t="s">
        <v>296</v>
      </c>
      <c r="G245" s="82" t="s">
        <v>290</v>
      </c>
      <c r="H245" s="84">
        <v>0.9</v>
      </c>
      <c r="I245" s="197" t="s">
        <v>22</v>
      </c>
      <c r="J245" s="212">
        <v>30</v>
      </c>
      <c r="K245" s="212">
        <v>50</v>
      </c>
      <c r="L245" s="212">
        <v>100</v>
      </c>
      <c r="M245" s="85">
        <v>18368</v>
      </c>
      <c r="N245" s="22" t="s">
        <v>23</v>
      </c>
      <c r="O245" s="22"/>
      <c r="P245" s="22"/>
      <c r="Q245" s="290"/>
      <c r="R245" s="304"/>
    </row>
    <row r="246" spans="1:18" s="53" customFormat="1" ht="45.2" customHeight="1">
      <c r="A246" s="191">
        <v>227</v>
      </c>
      <c r="B246" s="82" t="s">
        <v>297</v>
      </c>
      <c r="C246" s="212" t="s">
        <v>286</v>
      </c>
      <c r="D246" s="212" t="s">
        <v>287</v>
      </c>
      <c r="E246" s="212" t="s">
        <v>288</v>
      </c>
      <c r="F246" s="82" t="s">
        <v>298</v>
      </c>
      <c r="G246" s="82" t="s">
        <v>290</v>
      </c>
      <c r="H246" s="84">
        <v>0.2</v>
      </c>
      <c r="I246" s="197" t="s">
        <v>22</v>
      </c>
      <c r="J246" s="212">
        <v>30</v>
      </c>
      <c r="K246" s="212">
        <v>20</v>
      </c>
      <c r="L246" s="212">
        <v>40</v>
      </c>
      <c r="M246" s="85">
        <v>12097.4</v>
      </c>
      <c r="N246" s="22" t="s">
        <v>23</v>
      </c>
      <c r="O246" s="22"/>
      <c r="P246" s="22"/>
      <c r="Q246" s="290"/>
      <c r="R246" s="304"/>
    </row>
    <row r="247" spans="1:18" s="53" customFormat="1" ht="45.2" customHeight="1">
      <c r="A247" s="191">
        <v>228</v>
      </c>
      <c r="B247" s="82" t="s">
        <v>299</v>
      </c>
      <c r="C247" s="212" t="s">
        <v>286</v>
      </c>
      <c r="D247" s="212" t="s">
        <v>287</v>
      </c>
      <c r="E247" s="212" t="s">
        <v>288</v>
      </c>
      <c r="F247" s="82" t="s">
        <v>300</v>
      </c>
      <c r="G247" s="82" t="s">
        <v>290</v>
      </c>
      <c r="H247" s="84">
        <v>0.35</v>
      </c>
      <c r="I247" s="197" t="s">
        <v>22</v>
      </c>
      <c r="J247" s="212">
        <v>30</v>
      </c>
      <c r="K247" s="212">
        <v>20</v>
      </c>
      <c r="L247" s="212">
        <v>40</v>
      </c>
      <c r="M247" s="85">
        <v>14356.4</v>
      </c>
      <c r="N247" s="22" t="s">
        <v>23</v>
      </c>
      <c r="O247" s="22"/>
      <c r="P247" s="22"/>
      <c r="Q247" s="290"/>
      <c r="R247" s="304"/>
    </row>
    <row r="248" spans="1:18" s="53" customFormat="1" ht="45.2" customHeight="1">
      <c r="A248" s="191">
        <v>229</v>
      </c>
      <c r="B248" s="82" t="s">
        <v>301</v>
      </c>
      <c r="C248" s="212" t="s">
        <v>286</v>
      </c>
      <c r="D248" s="212" t="s">
        <v>287</v>
      </c>
      <c r="E248" s="212" t="s">
        <v>288</v>
      </c>
      <c r="F248" s="82" t="s">
        <v>302</v>
      </c>
      <c r="G248" s="82" t="s">
        <v>290</v>
      </c>
      <c r="H248" s="84">
        <v>1</v>
      </c>
      <c r="I248" s="197" t="s">
        <v>22</v>
      </c>
      <c r="J248" s="212">
        <v>30</v>
      </c>
      <c r="K248" s="212">
        <v>16</v>
      </c>
      <c r="L248" s="212">
        <v>35</v>
      </c>
      <c r="M248" s="85">
        <v>19352</v>
      </c>
      <c r="N248" s="22" t="s">
        <v>23</v>
      </c>
      <c r="O248" s="22"/>
      <c r="P248" s="22"/>
      <c r="Q248" s="290"/>
      <c r="R248" s="304"/>
    </row>
    <row r="249" spans="1:18" s="53" customFormat="1" ht="45.2" customHeight="1">
      <c r="A249" s="191">
        <v>230</v>
      </c>
      <c r="B249" s="82" t="s">
        <v>303</v>
      </c>
      <c r="C249" s="212" t="s">
        <v>286</v>
      </c>
      <c r="D249" s="212" t="s">
        <v>287</v>
      </c>
      <c r="E249" s="212" t="s">
        <v>288</v>
      </c>
      <c r="F249" s="82" t="s">
        <v>300</v>
      </c>
      <c r="G249" s="82" t="s">
        <v>290</v>
      </c>
      <c r="H249" s="84">
        <v>0.7</v>
      </c>
      <c r="I249" s="197" t="s">
        <v>22</v>
      </c>
      <c r="J249" s="212">
        <v>30</v>
      </c>
      <c r="K249" s="212">
        <v>30</v>
      </c>
      <c r="L249" s="212">
        <v>60</v>
      </c>
      <c r="M249" s="85">
        <v>19759.7</v>
      </c>
      <c r="N249" s="22" t="s">
        <v>23</v>
      </c>
      <c r="O249" s="22"/>
      <c r="P249" s="22"/>
      <c r="Q249" s="290"/>
      <c r="R249" s="304"/>
    </row>
    <row r="250" spans="1:18" s="53" customFormat="1" ht="45.2" customHeight="1">
      <c r="A250" s="191">
        <v>231</v>
      </c>
      <c r="B250" s="82" t="s">
        <v>304</v>
      </c>
      <c r="C250" s="212" t="s">
        <v>286</v>
      </c>
      <c r="D250" s="212" t="s">
        <v>287</v>
      </c>
      <c r="E250" s="212" t="s">
        <v>288</v>
      </c>
      <c r="F250" s="82" t="s">
        <v>305</v>
      </c>
      <c r="G250" s="82" t="s">
        <v>290</v>
      </c>
      <c r="H250" s="84">
        <v>0.8</v>
      </c>
      <c r="I250" s="197" t="s">
        <v>22</v>
      </c>
      <c r="J250" s="212">
        <v>30</v>
      </c>
      <c r="K250" s="212">
        <v>35</v>
      </c>
      <c r="L250" s="212">
        <v>70</v>
      </c>
      <c r="M250" s="85">
        <v>17006</v>
      </c>
      <c r="N250" s="22" t="s">
        <v>23</v>
      </c>
      <c r="O250" s="22"/>
      <c r="P250" s="22"/>
      <c r="Q250" s="290"/>
      <c r="R250" s="304"/>
    </row>
    <row r="251" spans="1:18" s="53" customFormat="1" ht="45.2" customHeight="1">
      <c r="A251" s="191">
        <v>232</v>
      </c>
      <c r="B251" s="82" t="s">
        <v>306</v>
      </c>
      <c r="C251" s="212" t="s">
        <v>286</v>
      </c>
      <c r="D251" s="212" t="s">
        <v>287</v>
      </c>
      <c r="E251" s="212" t="s">
        <v>288</v>
      </c>
      <c r="F251" s="82" t="s">
        <v>69</v>
      </c>
      <c r="G251" s="82" t="s">
        <v>290</v>
      </c>
      <c r="H251" s="84">
        <v>1</v>
      </c>
      <c r="I251" s="197" t="s">
        <v>22</v>
      </c>
      <c r="J251" s="212">
        <v>30</v>
      </c>
      <c r="K251" s="212">
        <v>90</v>
      </c>
      <c r="L251" s="212">
        <v>180</v>
      </c>
      <c r="M251" s="85">
        <v>23654</v>
      </c>
      <c r="N251" s="22" t="s">
        <v>23</v>
      </c>
      <c r="O251" s="22"/>
      <c r="P251" s="22"/>
      <c r="Q251" s="290"/>
      <c r="R251" s="304"/>
    </row>
    <row r="252" spans="1:18" s="53" customFormat="1" ht="45.2" customHeight="1">
      <c r="A252" s="191">
        <v>233</v>
      </c>
      <c r="B252" s="82" t="s">
        <v>307</v>
      </c>
      <c r="C252" s="212" t="s">
        <v>286</v>
      </c>
      <c r="D252" s="212" t="s">
        <v>287</v>
      </c>
      <c r="E252" s="212" t="s">
        <v>288</v>
      </c>
      <c r="F252" s="82" t="s">
        <v>308</v>
      </c>
      <c r="G252" s="82" t="s">
        <v>290</v>
      </c>
      <c r="H252" s="84">
        <v>1</v>
      </c>
      <c r="I252" s="197" t="s">
        <v>22</v>
      </c>
      <c r="J252" s="212">
        <v>30</v>
      </c>
      <c r="K252" s="212">
        <v>60</v>
      </c>
      <c r="L252" s="212">
        <v>22</v>
      </c>
      <c r="M252" s="85">
        <v>17921</v>
      </c>
      <c r="N252" s="22" t="s">
        <v>23</v>
      </c>
      <c r="O252" s="22"/>
      <c r="P252" s="22"/>
      <c r="Q252" s="290"/>
      <c r="R252" s="304"/>
    </row>
    <row r="253" spans="1:18" s="53" customFormat="1" ht="45.2" customHeight="1">
      <c r="A253" s="191">
        <v>234</v>
      </c>
      <c r="B253" s="82" t="s">
        <v>309</v>
      </c>
      <c r="C253" s="212" t="s">
        <v>286</v>
      </c>
      <c r="D253" s="212" t="s">
        <v>287</v>
      </c>
      <c r="E253" s="212" t="s">
        <v>288</v>
      </c>
      <c r="F253" s="82" t="s">
        <v>310</v>
      </c>
      <c r="G253" s="82" t="s">
        <v>290</v>
      </c>
      <c r="H253" s="84">
        <v>1.5</v>
      </c>
      <c r="I253" s="197" t="s">
        <v>22</v>
      </c>
      <c r="J253" s="212">
        <v>30</v>
      </c>
      <c r="K253" s="212">
        <v>85</v>
      </c>
      <c r="L253" s="212">
        <v>170</v>
      </c>
      <c r="M253" s="85">
        <v>31656.5</v>
      </c>
      <c r="N253" s="22" t="s">
        <v>23</v>
      </c>
      <c r="O253" s="22"/>
      <c r="P253" s="22"/>
      <c r="Q253" s="290"/>
      <c r="R253" s="304"/>
    </row>
    <row r="254" spans="1:18" s="53" customFormat="1" ht="45.2" customHeight="1">
      <c r="A254" s="191">
        <v>235</v>
      </c>
      <c r="B254" s="82" t="s">
        <v>311</v>
      </c>
      <c r="C254" s="212" t="s">
        <v>286</v>
      </c>
      <c r="D254" s="212" t="s">
        <v>287</v>
      </c>
      <c r="E254" s="212" t="s">
        <v>288</v>
      </c>
      <c r="F254" s="82" t="s">
        <v>312</v>
      </c>
      <c r="G254" s="82" t="s">
        <v>290</v>
      </c>
      <c r="H254" s="84">
        <v>0.6</v>
      </c>
      <c r="I254" s="197" t="s">
        <v>22</v>
      </c>
      <c r="J254" s="212">
        <v>30</v>
      </c>
      <c r="K254" s="212">
        <v>30</v>
      </c>
      <c r="L254" s="212">
        <v>60</v>
      </c>
      <c r="M254" s="85">
        <v>17932.4</v>
      </c>
      <c r="N254" s="22" t="s">
        <v>23</v>
      </c>
      <c r="O254" s="22"/>
      <c r="P254" s="22"/>
      <c r="Q254" s="290"/>
      <c r="R254" s="304"/>
    </row>
    <row r="255" spans="1:18" s="53" customFormat="1" ht="45.2" customHeight="1">
      <c r="A255" s="191">
        <v>236</v>
      </c>
      <c r="B255" s="82" t="s">
        <v>313</v>
      </c>
      <c r="C255" s="212" t="s">
        <v>286</v>
      </c>
      <c r="D255" s="212" t="s">
        <v>287</v>
      </c>
      <c r="E255" s="212" t="s">
        <v>288</v>
      </c>
      <c r="F255" s="82" t="s">
        <v>314</v>
      </c>
      <c r="G255" s="82" t="s">
        <v>290</v>
      </c>
      <c r="H255" s="84">
        <v>0.6</v>
      </c>
      <c r="I255" s="197" t="s">
        <v>22</v>
      </c>
      <c r="J255" s="212">
        <v>30</v>
      </c>
      <c r="K255" s="212">
        <v>600</v>
      </c>
      <c r="L255" s="212">
        <v>21</v>
      </c>
      <c r="M255" s="85">
        <v>14341.4</v>
      </c>
      <c r="N255" s="22" t="s">
        <v>23</v>
      </c>
      <c r="O255" s="22"/>
      <c r="P255" s="22"/>
      <c r="Q255" s="290"/>
      <c r="R255" s="304"/>
    </row>
    <row r="256" spans="1:18" s="53" customFormat="1" ht="45.2" customHeight="1">
      <c r="A256" s="191">
        <v>237</v>
      </c>
      <c r="B256" s="82" t="s">
        <v>315</v>
      </c>
      <c r="C256" s="212" t="s">
        <v>286</v>
      </c>
      <c r="D256" s="212" t="s">
        <v>287</v>
      </c>
      <c r="E256" s="212" t="s">
        <v>288</v>
      </c>
      <c r="F256" s="82" t="s">
        <v>316</v>
      </c>
      <c r="G256" s="82" t="s">
        <v>290</v>
      </c>
      <c r="H256" s="84">
        <v>0.4</v>
      </c>
      <c r="I256" s="197" t="s">
        <v>22</v>
      </c>
      <c r="J256" s="212">
        <v>30</v>
      </c>
      <c r="K256" s="212">
        <v>400</v>
      </c>
      <c r="L256" s="212">
        <v>25</v>
      </c>
      <c r="M256" s="85">
        <v>12778.4</v>
      </c>
      <c r="N256" s="22" t="s">
        <v>23</v>
      </c>
      <c r="O256" s="22"/>
      <c r="P256" s="22"/>
      <c r="Q256" s="290"/>
      <c r="R256" s="304"/>
    </row>
    <row r="257" spans="1:18" s="53" customFormat="1" ht="45.2" customHeight="1">
      <c r="A257" s="191">
        <v>238</v>
      </c>
      <c r="B257" s="82" t="s">
        <v>317</v>
      </c>
      <c r="C257" s="212" t="s">
        <v>286</v>
      </c>
      <c r="D257" s="212" t="s">
        <v>287</v>
      </c>
      <c r="E257" s="212" t="s">
        <v>288</v>
      </c>
      <c r="F257" s="82" t="s">
        <v>318</v>
      </c>
      <c r="G257" s="82" t="s">
        <v>290</v>
      </c>
      <c r="H257" s="84">
        <v>1.5</v>
      </c>
      <c r="I257" s="197" t="s">
        <v>22</v>
      </c>
      <c r="J257" s="212">
        <v>30</v>
      </c>
      <c r="K257" s="212">
        <v>1500</v>
      </c>
      <c r="L257" s="212">
        <v>40</v>
      </c>
      <c r="M257" s="85">
        <v>22206.5</v>
      </c>
      <c r="N257" s="22" t="s">
        <v>23</v>
      </c>
      <c r="O257" s="22"/>
      <c r="P257" s="22"/>
      <c r="Q257" s="290"/>
      <c r="R257" s="304"/>
    </row>
    <row r="258" spans="1:18" s="53" customFormat="1" ht="45.2" customHeight="1">
      <c r="A258" s="191">
        <v>239</v>
      </c>
      <c r="B258" s="82" t="s">
        <v>319</v>
      </c>
      <c r="C258" s="212" t="s">
        <v>286</v>
      </c>
      <c r="D258" s="212" t="s">
        <v>287</v>
      </c>
      <c r="E258" s="212" t="s">
        <v>288</v>
      </c>
      <c r="F258" s="82" t="s">
        <v>318</v>
      </c>
      <c r="G258" s="82" t="s">
        <v>290</v>
      </c>
      <c r="H258" s="84">
        <v>1</v>
      </c>
      <c r="I258" s="197" t="s">
        <v>22</v>
      </c>
      <c r="J258" s="212">
        <v>30</v>
      </c>
      <c r="K258" s="212">
        <v>1000</v>
      </c>
      <c r="L258" s="212">
        <v>30</v>
      </c>
      <c r="M258" s="85">
        <v>17417</v>
      </c>
      <c r="N258" s="22" t="s">
        <v>23</v>
      </c>
      <c r="O258" s="22"/>
      <c r="P258" s="22"/>
      <c r="Q258" s="290"/>
      <c r="R258" s="304"/>
    </row>
    <row r="259" spans="1:18" s="53" customFormat="1" ht="45.2" customHeight="1">
      <c r="A259" s="191">
        <v>240</v>
      </c>
      <c r="B259" s="82" t="s">
        <v>320</v>
      </c>
      <c r="C259" s="212" t="s">
        <v>286</v>
      </c>
      <c r="D259" s="212" t="s">
        <v>287</v>
      </c>
      <c r="E259" s="212" t="s">
        <v>288</v>
      </c>
      <c r="F259" s="82" t="s">
        <v>300</v>
      </c>
      <c r="G259" s="82" t="s">
        <v>290</v>
      </c>
      <c r="H259" s="84">
        <v>0.8</v>
      </c>
      <c r="I259" s="197" t="s">
        <v>22</v>
      </c>
      <c r="J259" s="212">
        <v>30</v>
      </c>
      <c r="K259" s="212">
        <v>30</v>
      </c>
      <c r="L259" s="212">
        <v>60</v>
      </c>
      <c r="M259" s="85">
        <v>20339.6</v>
      </c>
      <c r="N259" s="22" t="s">
        <v>23</v>
      </c>
      <c r="O259" s="22"/>
      <c r="P259" s="22"/>
      <c r="Q259" s="290"/>
      <c r="R259" s="304"/>
    </row>
    <row r="260" spans="1:18" s="53" customFormat="1" ht="45.2" customHeight="1">
      <c r="A260" s="191">
        <v>241</v>
      </c>
      <c r="B260" s="82" t="s">
        <v>321</v>
      </c>
      <c r="C260" s="212" t="s">
        <v>286</v>
      </c>
      <c r="D260" s="212" t="s">
        <v>287</v>
      </c>
      <c r="E260" s="212" t="s">
        <v>288</v>
      </c>
      <c r="F260" s="82" t="s">
        <v>322</v>
      </c>
      <c r="G260" s="82" t="s">
        <v>290</v>
      </c>
      <c r="H260" s="84">
        <v>0.53</v>
      </c>
      <c r="I260" s="197" t="s">
        <v>22</v>
      </c>
      <c r="J260" s="212">
        <v>30</v>
      </c>
      <c r="K260" s="212">
        <v>15</v>
      </c>
      <c r="L260" s="212">
        <v>45</v>
      </c>
      <c r="M260" s="85">
        <v>14589.05</v>
      </c>
      <c r="N260" s="22" t="s">
        <v>23</v>
      </c>
      <c r="O260" s="22"/>
      <c r="P260" s="22"/>
      <c r="Q260" s="290"/>
      <c r="R260" s="304"/>
    </row>
    <row r="261" spans="1:18" s="53" customFormat="1" ht="45.2" customHeight="1">
      <c r="A261" s="191">
        <v>242</v>
      </c>
      <c r="B261" s="82" t="s">
        <v>323</v>
      </c>
      <c r="C261" s="212" t="s">
        <v>286</v>
      </c>
      <c r="D261" s="212" t="s">
        <v>287</v>
      </c>
      <c r="E261" s="212" t="s">
        <v>288</v>
      </c>
      <c r="F261" s="82" t="s">
        <v>324</v>
      </c>
      <c r="G261" s="82" t="s">
        <v>290</v>
      </c>
      <c r="H261" s="84">
        <v>0.6</v>
      </c>
      <c r="I261" s="197" t="s">
        <v>22</v>
      </c>
      <c r="J261" s="212">
        <v>30</v>
      </c>
      <c r="K261" s="212">
        <v>12</v>
      </c>
      <c r="L261" s="212">
        <v>25</v>
      </c>
      <c r="M261" s="85">
        <v>14190.2</v>
      </c>
      <c r="N261" s="22" t="s">
        <v>23</v>
      </c>
      <c r="O261" s="22"/>
      <c r="P261" s="22"/>
      <c r="Q261" s="290"/>
      <c r="R261" s="304"/>
    </row>
    <row r="262" spans="1:18" s="53" customFormat="1" ht="45.2" customHeight="1">
      <c r="A262" s="191">
        <v>243</v>
      </c>
      <c r="B262" s="82" t="s">
        <v>325</v>
      </c>
      <c r="C262" s="212" t="s">
        <v>286</v>
      </c>
      <c r="D262" s="212" t="s">
        <v>287</v>
      </c>
      <c r="E262" s="212" t="s">
        <v>288</v>
      </c>
      <c r="F262" s="82" t="s">
        <v>326</v>
      </c>
      <c r="G262" s="82" t="s">
        <v>290</v>
      </c>
      <c r="H262" s="84">
        <v>0.4</v>
      </c>
      <c r="I262" s="197" t="s">
        <v>22</v>
      </c>
      <c r="J262" s="212">
        <v>30</v>
      </c>
      <c r="K262" s="212">
        <v>35</v>
      </c>
      <c r="L262" s="212">
        <v>70</v>
      </c>
      <c r="M262" s="85">
        <v>15298.4</v>
      </c>
      <c r="N262" s="22" t="s">
        <v>23</v>
      </c>
      <c r="O262" s="22"/>
      <c r="P262" s="22"/>
      <c r="Q262" s="290"/>
      <c r="R262" s="304"/>
    </row>
    <row r="263" spans="1:18" s="53" customFormat="1" ht="45.2" customHeight="1">
      <c r="A263" s="191">
        <v>244</v>
      </c>
      <c r="B263" s="82" t="s">
        <v>327</v>
      </c>
      <c r="C263" s="212" t="s">
        <v>286</v>
      </c>
      <c r="D263" s="212" t="s">
        <v>287</v>
      </c>
      <c r="E263" s="212" t="s">
        <v>288</v>
      </c>
      <c r="F263" s="82" t="s">
        <v>308</v>
      </c>
      <c r="G263" s="82" t="s">
        <v>290</v>
      </c>
      <c r="H263" s="84">
        <v>2</v>
      </c>
      <c r="I263" s="197" t="s">
        <v>22</v>
      </c>
      <c r="J263" s="212">
        <v>30</v>
      </c>
      <c r="K263" s="212">
        <v>65</v>
      </c>
      <c r="L263" s="212">
        <v>130</v>
      </c>
      <c r="M263" s="85">
        <v>37958</v>
      </c>
      <c r="N263" s="22" t="s">
        <v>23</v>
      </c>
      <c r="O263" s="22"/>
      <c r="P263" s="22"/>
      <c r="Q263" s="290"/>
      <c r="R263" s="304"/>
    </row>
    <row r="264" spans="1:18" s="53" customFormat="1" ht="45.2" customHeight="1">
      <c r="A264" s="191">
        <v>245</v>
      </c>
      <c r="B264" s="82" t="s">
        <v>328</v>
      </c>
      <c r="C264" s="212" t="s">
        <v>286</v>
      </c>
      <c r="D264" s="212" t="s">
        <v>287</v>
      </c>
      <c r="E264" s="212" t="s">
        <v>288</v>
      </c>
      <c r="F264" s="82" t="s">
        <v>329</v>
      </c>
      <c r="G264" s="82" t="s">
        <v>290</v>
      </c>
      <c r="H264" s="84">
        <v>0.6</v>
      </c>
      <c r="I264" s="197" t="s">
        <v>22</v>
      </c>
      <c r="J264" s="212">
        <v>30</v>
      </c>
      <c r="K264" s="212">
        <v>20</v>
      </c>
      <c r="L264" s="212">
        <v>40</v>
      </c>
      <c r="M264" s="85">
        <v>17932.4</v>
      </c>
      <c r="N264" s="22" t="s">
        <v>23</v>
      </c>
      <c r="O264" s="22"/>
      <c r="P264" s="22"/>
      <c r="Q264" s="290"/>
      <c r="R264" s="304"/>
    </row>
    <row r="265" spans="1:18" s="53" customFormat="1" ht="45.2" customHeight="1">
      <c r="A265" s="191">
        <v>246</v>
      </c>
      <c r="B265" s="82" t="s">
        <v>330</v>
      </c>
      <c r="C265" s="212" t="s">
        <v>286</v>
      </c>
      <c r="D265" s="212" t="s">
        <v>287</v>
      </c>
      <c r="E265" s="212" t="s">
        <v>288</v>
      </c>
      <c r="F265" s="82" t="s">
        <v>331</v>
      </c>
      <c r="G265" s="82" t="s">
        <v>290</v>
      </c>
      <c r="H265" s="84">
        <v>1.5</v>
      </c>
      <c r="I265" s="197" t="s">
        <v>22</v>
      </c>
      <c r="J265" s="212">
        <v>30</v>
      </c>
      <c r="K265" s="212">
        <v>50</v>
      </c>
      <c r="L265" s="212">
        <v>100</v>
      </c>
      <c r="M265" s="85">
        <v>17238.5</v>
      </c>
      <c r="N265" s="22" t="s">
        <v>23</v>
      </c>
      <c r="O265" s="22"/>
      <c r="P265" s="22"/>
      <c r="Q265" s="290"/>
      <c r="R265" s="304"/>
    </row>
    <row r="266" spans="1:18" s="53" customFormat="1" ht="45.2" customHeight="1">
      <c r="A266" s="191">
        <v>247</v>
      </c>
      <c r="B266" s="82" t="s">
        <v>332</v>
      </c>
      <c r="C266" s="212" t="s">
        <v>286</v>
      </c>
      <c r="D266" s="212" t="s">
        <v>287</v>
      </c>
      <c r="E266" s="212" t="s">
        <v>288</v>
      </c>
      <c r="F266" s="82" t="s">
        <v>333</v>
      </c>
      <c r="G266" s="82" t="s">
        <v>290</v>
      </c>
      <c r="H266" s="84">
        <v>1.3</v>
      </c>
      <c r="I266" s="197" t="s">
        <v>22</v>
      </c>
      <c r="J266" s="212">
        <v>30</v>
      </c>
      <c r="K266" s="212">
        <v>30</v>
      </c>
      <c r="L266" s="212">
        <v>70</v>
      </c>
      <c r="M266" s="85">
        <v>28682.3</v>
      </c>
      <c r="N266" s="22" t="s">
        <v>23</v>
      </c>
      <c r="O266" s="22"/>
      <c r="P266" s="22"/>
      <c r="Q266" s="290"/>
      <c r="R266" s="304"/>
    </row>
    <row r="267" spans="1:18" s="53" customFormat="1" ht="45.2" customHeight="1">
      <c r="A267" s="191">
        <v>248</v>
      </c>
      <c r="B267" s="82" t="s">
        <v>334</v>
      </c>
      <c r="C267" s="212" t="s">
        <v>286</v>
      </c>
      <c r="D267" s="212" t="s">
        <v>287</v>
      </c>
      <c r="E267" s="212" t="s">
        <v>288</v>
      </c>
      <c r="F267" s="82" t="s">
        <v>335</v>
      </c>
      <c r="G267" s="82" t="s">
        <v>290</v>
      </c>
      <c r="H267" s="84">
        <v>1.5</v>
      </c>
      <c r="I267" s="197" t="s">
        <v>22</v>
      </c>
      <c r="J267" s="212">
        <v>30</v>
      </c>
      <c r="K267" s="212">
        <v>22</v>
      </c>
      <c r="L267" s="212">
        <v>80</v>
      </c>
      <c r="M267" s="85">
        <v>28955.5</v>
      </c>
      <c r="N267" s="22" t="s">
        <v>23</v>
      </c>
      <c r="O267" s="22"/>
      <c r="P267" s="22"/>
      <c r="Q267" s="290"/>
      <c r="R267" s="304"/>
    </row>
    <row r="268" spans="1:18" s="53" customFormat="1" ht="45.2" customHeight="1">
      <c r="A268" s="191">
        <v>249</v>
      </c>
      <c r="B268" s="82" t="s">
        <v>336</v>
      </c>
      <c r="C268" s="212" t="s">
        <v>286</v>
      </c>
      <c r="D268" s="212" t="s">
        <v>287</v>
      </c>
      <c r="E268" s="212" t="s">
        <v>288</v>
      </c>
      <c r="F268" s="82" t="s">
        <v>337</v>
      </c>
      <c r="G268" s="82" t="s">
        <v>290</v>
      </c>
      <c r="H268" s="84">
        <v>0.8</v>
      </c>
      <c r="I268" s="197" t="s">
        <v>22</v>
      </c>
      <c r="J268" s="212">
        <v>30</v>
      </c>
      <c r="K268" s="212">
        <v>12</v>
      </c>
      <c r="L268" s="212">
        <v>26</v>
      </c>
      <c r="M268" s="85">
        <v>20793.2</v>
      </c>
      <c r="N268" s="22" t="s">
        <v>23</v>
      </c>
      <c r="O268" s="22"/>
      <c r="P268" s="22"/>
      <c r="Q268" s="290"/>
      <c r="R268" s="304"/>
    </row>
    <row r="269" spans="1:18" s="53" customFormat="1" ht="45.2" customHeight="1">
      <c r="A269" s="191">
        <v>250</v>
      </c>
      <c r="B269" s="82" t="s">
        <v>338</v>
      </c>
      <c r="C269" s="212" t="s">
        <v>286</v>
      </c>
      <c r="D269" s="212" t="s">
        <v>287</v>
      </c>
      <c r="E269" s="212" t="s">
        <v>288</v>
      </c>
      <c r="F269" s="82" t="s">
        <v>337</v>
      </c>
      <c r="G269" s="82" t="s">
        <v>290</v>
      </c>
      <c r="H269" s="84">
        <v>1</v>
      </c>
      <c r="I269" s="197" t="s">
        <v>22</v>
      </c>
      <c r="J269" s="212">
        <v>30</v>
      </c>
      <c r="K269" s="212">
        <v>12</v>
      </c>
      <c r="L269" s="212">
        <v>18</v>
      </c>
      <c r="M269" s="85">
        <v>17921</v>
      </c>
      <c r="N269" s="22" t="s">
        <v>23</v>
      </c>
      <c r="O269" s="22"/>
      <c r="P269" s="22"/>
      <c r="Q269" s="290"/>
      <c r="R269" s="304"/>
    </row>
    <row r="270" spans="1:18" s="53" customFormat="1" ht="45.2" customHeight="1">
      <c r="A270" s="191">
        <v>251</v>
      </c>
      <c r="B270" s="82" t="s">
        <v>339</v>
      </c>
      <c r="C270" s="212" t="s">
        <v>286</v>
      </c>
      <c r="D270" s="212" t="s">
        <v>287</v>
      </c>
      <c r="E270" s="212" t="s">
        <v>288</v>
      </c>
      <c r="F270" s="82" t="s">
        <v>340</v>
      </c>
      <c r="G270" s="82" t="s">
        <v>290</v>
      </c>
      <c r="H270" s="84">
        <v>1.5</v>
      </c>
      <c r="I270" s="197" t="s">
        <v>22</v>
      </c>
      <c r="J270" s="212">
        <v>30</v>
      </c>
      <c r="K270" s="212">
        <v>22</v>
      </c>
      <c r="L270" s="212">
        <v>70</v>
      </c>
      <c r="M270" s="85">
        <v>30806</v>
      </c>
      <c r="N270" s="22" t="s">
        <v>23</v>
      </c>
      <c r="O270" s="22"/>
      <c r="P270" s="22"/>
      <c r="Q270" s="290"/>
      <c r="R270" s="304"/>
    </row>
    <row r="271" spans="1:18" s="53" customFormat="1" ht="45.2" customHeight="1">
      <c r="A271" s="191">
        <v>252</v>
      </c>
      <c r="B271" s="82" t="s">
        <v>341</v>
      </c>
      <c r="C271" s="212" t="s">
        <v>286</v>
      </c>
      <c r="D271" s="212" t="s">
        <v>287</v>
      </c>
      <c r="E271" s="212" t="s">
        <v>288</v>
      </c>
      <c r="F271" s="82" t="s">
        <v>342</v>
      </c>
      <c r="G271" s="82" t="s">
        <v>290</v>
      </c>
      <c r="H271" s="84">
        <v>1</v>
      </c>
      <c r="I271" s="197" t="s">
        <v>22</v>
      </c>
      <c r="J271" s="212">
        <v>30</v>
      </c>
      <c r="K271" s="212">
        <v>20</v>
      </c>
      <c r="L271" s="212">
        <v>65</v>
      </c>
      <c r="M271" s="85">
        <v>17921</v>
      </c>
      <c r="N271" s="22" t="s">
        <v>23</v>
      </c>
      <c r="O271" s="22"/>
      <c r="P271" s="22"/>
      <c r="Q271" s="290"/>
      <c r="R271" s="304"/>
    </row>
    <row r="272" spans="1:18" s="53" customFormat="1" ht="45.2" customHeight="1">
      <c r="A272" s="191">
        <v>253</v>
      </c>
      <c r="B272" s="82" t="s">
        <v>343</v>
      </c>
      <c r="C272" s="212" t="s">
        <v>286</v>
      </c>
      <c r="D272" s="212" t="s">
        <v>287</v>
      </c>
      <c r="E272" s="212" t="s">
        <v>288</v>
      </c>
      <c r="F272" s="82" t="s">
        <v>342</v>
      </c>
      <c r="G272" s="82" t="s">
        <v>290</v>
      </c>
      <c r="H272" s="84">
        <v>1.2</v>
      </c>
      <c r="I272" s="197" t="s">
        <v>22</v>
      </c>
      <c r="J272" s="212">
        <v>30</v>
      </c>
      <c r="K272" s="212">
        <v>18</v>
      </c>
      <c r="L272" s="212">
        <v>80</v>
      </c>
      <c r="M272" s="85">
        <v>25834.4</v>
      </c>
      <c r="N272" s="22" t="s">
        <v>23</v>
      </c>
      <c r="O272" s="22"/>
      <c r="P272" s="22"/>
      <c r="Q272" s="290"/>
      <c r="R272" s="304"/>
    </row>
    <row r="273" spans="1:18" s="53" customFormat="1" ht="45.2" customHeight="1">
      <c r="A273" s="191">
        <v>254</v>
      </c>
      <c r="B273" s="82" t="s">
        <v>344</v>
      </c>
      <c r="C273" s="212" t="s">
        <v>286</v>
      </c>
      <c r="D273" s="212" t="s">
        <v>287</v>
      </c>
      <c r="E273" s="212" t="s">
        <v>288</v>
      </c>
      <c r="F273" s="82" t="s">
        <v>342</v>
      </c>
      <c r="G273" s="82" t="s">
        <v>290</v>
      </c>
      <c r="H273" s="84">
        <v>1.5</v>
      </c>
      <c r="I273" s="197" t="s">
        <v>22</v>
      </c>
      <c r="J273" s="212">
        <v>30</v>
      </c>
      <c r="K273" s="212">
        <v>35</v>
      </c>
      <c r="L273" s="212">
        <v>95</v>
      </c>
      <c r="M273" s="85">
        <v>30806</v>
      </c>
      <c r="N273" s="22" t="s">
        <v>23</v>
      </c>
      <c r="O273" s="22"/>
      <c r="P273" s="22"/>
      <c r="Q273" s="290"/>
      <c r="R273" s="304"/>
    </row>
    <row r="274" spans="1:18" s="53" customFormat="1" ht="45.2" customHeight="1">
      <c r="A274" s="191">
        <v>255</v>
      </c>
      <c r="B274" s="82" t="s">
        <v>345</v>
      </c>
      <c r="C274" s="212" t="s">
        <v>286</v>
      </c>
      <c r="D274" s="212" t="s">
        <v>287</v>
      </c>
      <c r="E274" s="212" t="s">
        <v>288</v>
      </c>
      <c r="F274" s="82" t="s">
        <v>346</v>
      </c>
      <c r="G274" s="82" t="s">
        <v>290</v>
      </c>
      <c r="H274" s="84">
        <v>1.2</v>
      </c>
      <c r="I274" s="197" t="s">
        <v>22</v>
      </c>
      <c r="J274" s="212">
        <v>30</v>
      </c>
      <c r="K274" s="212">
        <v>24</v>
      </c>
      <c r="L274" s="212">
        <v>100</v>
      </c>
      <c r="M274" s="85">
        <v>27195.2</v>
      </c>
      <c r="N274" s="22" t="s">
        <v>23</v>
      </c>
      <c r="O274" s="22"/>
      <c r="P274" s="22"/>
      <c r="Q274" s="290"/>
      <c r="R274" s="304"/>
    </row>
    <row r="275" spans="1:18" s="53" customFormat="1" ht="45.2" customHeight="1">
      <c r="A275" s="191">
        <v>256</v>
      </c>
      <c r="B275" s="82" t="s">
        <v>347</v>
      </c>
      <c r="C275" s="212" t="s">
        <v>286</v>
      </c>
      <c r="D275" s="212" t="s">
        <v>287</v>
      </c>
      <c r="E275" s="212" t="s">
        <v>288</v>
      </c>
      <c r="F275" s="82" t="s">
        <v>346</v>
      </c>
      <c r="G275" s="82" t="s">
        <v>290</v>
      </c>
      <c r="H275" s="84">
        <v>0.8</v>
      </c>
      <c r="I275" s="197" t="s">
        <v>22</v>
      </c>
      <c r="J275" s="212">
        <v>30</v>
      </c>
      <c r="K275" s="212">
        <v>9</v>
      </c>
      <c r="L275" s="212">
        <v>45</v>
      </c>
      <c r="M275" s="85">
        <v>16005.2</v>
      </c>
      <c r="N275" s="22" t="s">
        <v>23</v>
      </c>
      <c r="O275" s="22"/>
      <c r="P275" s="22"/>
      <c r="Q275" s="290"/>
      <c r="R275" s="304"/>
    </row>
    <row r="276" spans="1:18" s="53" customFormat="1" ht="45.2" customHeight="1">
      <c r="A276" s="191">
        <v>257</v>
      </c>
      <c r="B276" s="82" t="s">
        <v>348</v>
      </c>
      <c r="C276" s="212" t="s">
        <v>286</v>
      </c>
      <c r="D276" s="212" t="s">
        <v>287</v>
      </c>
      <c r="E276" s="212" t="s">
        <v>288</v>
      </c>
      <c r="F276" s="82" t="s">
        <v>349</v>
      </c>
      <c r="G276" s="82" t="s">
        <v>290</v>
      </c>
      <c r="H276" s="84">
        <v>2.5</v>
      </c>
      <c r="I276" s="197" t="s">
        <v>22</v>
      </c>
      <c r="J276" s="212">
        <v>30</v>
      </c>
      <c r="K276" s="212">
        <v>26</v>
      </c>
      <c r="L276" s="212">
        <v>150</v>
      </c>
      <c r="M276" s="85">
        <v>45110</v>
      </c>
      <c r="N276" s="22" t="s">
        <v>23</v>
      </c>
      <c r="O276" s="22"/>
      <c r="P276" s="22"/>
      <c r="Q276" s="290"/>
      <c r="R276" s="304"/>
    </row>
    <row r="277" spans="1:18" s="53" customFormat="1" ht="45.2" customHeight="1">
      <c r="A277" s="191">
        <v>258</v>
      </c>
      <c r="B277" s="82" t="s">
        <v>350</v>
      </c>
      <c r="C277" s="212" t="s">
        <v>286</v>
      </c>
      <c r="D277" s="212" t="s">
        <v>287</v>
      </c>
      <c r="E277" s="212" t="s">
        <v>288</v>
      </c>
      <c r="F277" s="82" t="s">
        <v>308</v>
      </c>
      <c r="G277" s="82" t="s">
        <v>290</v>
      </c>
      <c r="H277" s="84">
        <v>1.2</v>
      </c>
      <c r="I277" s="197" t="s">
        <v>22</v>
      </c>
      <c r="J277" s="212">
        <v>30</v>
      </c>
      <c r="K277" s="212">
        <v>22</v>
      </c>
      <c r="L277" s="212">
        <v>60</v>
      </c>
      <c r="M277" s="85">
        <v>19635.2</v>
      </c>
      <c r="N277" s="22" t="s">
        <v>23</v>
      </c>
      <c r="O277" s="22"/>
      <c r="P277" s="22"/>
      <c r="Q277" s="290"/>
      <c r="R277" s="304"/>
    </row>
    <row r="278" spans="1:18" s="53" customFormat="1" ht="45.2" customHeight="1">
      <c r="A278" s="191">
        <v>259</v>
      </c>
      <c r="B278" s="82" t="s">
        <v>351</v>
      </c>
      <c r="C278" s="212" t="s">
        <v>286</v>
      </c>
      <c r="D278" s="212" t="s">
        <v>287</v>
      </c>
      <c r="E278" s="212" t="s">
        <v>288</v>
      </c>
      <c r="F278" s="82" t="s">
        <v>326</v>
      </c>
      <c r="G278" s="82" t="s">
        <v>290</v>
      </c>
      <c r="H278" s="84">
        <v>0.4</v>
      </c>
      <c r="I278" s="197" t="s">
        <v>22</v>
      </c>
      <c r="J278" s="212">
        <v>30</v>
      </c>
      <c r="K278" s="212">
        <v>22</v>
      </c>
      <c r="L278" s="212">
        <v>44</v>
      </c>
      <c r="M278" s="85">
        <v>15298.4</v>
      </c>
      <c r="N278" s="22" t="s">
        <v>23</v>
      </c>
      <c r="O278" s="22"/>
      <c r="P278" s="22"/>
      <c r="Q278" s="290"/>
      <c r="R278" s="304"/>
    </row>
    <row r="279" spans="1:18" s="53" customFormat="1" ht="45.2" customHeight="1">
      <c r="A279" s="191">
        <v>260</v>
      </c>
      <c r="B279" s="82" t="s">
        <v>352</v>
      </c>
      <c r="C279" s="212" t="s">
        <v>286</v>
      </c>
      <c r="D279" s="212" t="s">
        <v>287</v>
      </c>
      <c r="E279" s="212" t="s">
        <v>288</v>
      </c>
      <c r="F279" s="82" t="s">
        <v>24</v>
      </c>
      <c r="G279" s="82" t="s">
        <v>290</v>
      </c>
      <c r="H279" s="84">
        <v>0.35</v>
      </c>
      <c r="I279" s="197" t="s">
        <v>22</v>
      </c>
      <c r="J279" s="212">
        <v>30</v>
      </c>
      <c r="K279" s="212">
        <v>25</v>
      </c>
      <c r="L279" s="212">
        <v>50</v>
      </c>
      <c r="M279" s="85">
        <v>14356.4</v>
      </c>
      <c r="N279" s="22" t="s">
        <v>23</v>
      </c>
      <c r="O279" s="22"/>
      <c r="P279" s="22"/>
      <c r="Q279" s="290"/>
      <c r="R279" s="304"/>
    </row>
    <row r="280" spans="1:18" s="53" customFormat="1" ht="45.2" customHeight="1">
      <c r="A280" s="191">
        <v>261</v>
      </c>
      <c r="B280" s="82" t="s">
        <v>353</v>
      </c>
      <c r="C280" s="212" t="s">
        <v>286</v>
      </c>
      <c r="D280" s="212" t="s">
        <v>287</v>
      </c>
      <c r="E280" s="212" t="s">
        <v>288</v>
      </c>
      <c r="F280" s="82" t="s">
        <v>24</v>
      </c>
      <c r="G280" s="82" t="s">
        <v>290</v>
      </c>
      <c r="H280" s="84">
        <v>0.25</v>
      </c>
      <c r="I280" s="197" t="s">
        <v>22</v>
      </c>
      <c r="J280" s="212">
        <v>30</v>
      </c>
      <c r="K280" s="212">
        <v>20</v>
      </c>
      <c r="L280" s="212">
        <v>40</v>
      </c>
      <c r="M280" s="85">
        <v>12784.25</v>
      </c>
      <c r="N280" s="22" t="s">
        <v>23</v>
      </c>
      <c r="O280" s="22"/>
      <c r="P280" s="22"/>
      <c r="Q280" s="290"/>
      <c r="R280" s="304"/>
    </row>
    <row r="281" spans="1:18" s="53" customFormat="1" ht="45.2" customHeight="1">
      <c r="A281" s="191">
        <v>262</v>
      </c>
      <c r="B281" s="82" t="s">
        <v>354</v>
      </c>
      <c r="C281" s="212" t="s">
        <v>286</v>
      </c>
      <c r="D281" s="212" t="s">
        <v>287</v>
      </c>
      <c r="E281" s="212" t="s">
        <v>288</v>
      </c>
      <c r="F281" s="82" t="s">
        <v>355</v>
      </c>
      <c r="G281" s="82" t="s">
        <v>290</v>
      </c>
      <c r="H281" s="84">
        <v>0.2</v>
      </c>
      <c r="I281" s="197" t="s">
        <v>22</v>
      </c>
      <c r="J281" s="212">
        <v>30</v>
      </c>
      <c r="K281" s="212">
        <v>23</v>
      </c>
      <c r="L281" s="212">
        <v>46</v>
      </c>
      <c r="M281" s="85">
        <v>12210.8</v>
      </c>
      <c r="N281" s="22" t="s">
        <v>23</v>
      </c>
      <c r="O281" s="22"/>
      <c r="P281" s="22"/>
      <c r="Q281" s="290"/>
      <c r="R281" s="304"/>
    </row>
    <row r="282" spans="1:18" s="53" customFormat="1" ht="45.2" customHeight="1">
      <c r="A282" s="191">
        <v>263</v>
      </c>
      <c r="B282" s="82" t="s">
        <v>356</v>
      </c>
      <c r="C282" s="212" t="s">
        <v>286</v>
      </c>
      <c r="D282" s="212" t="s">
        <v>287</v>
      </c>
      <c r="E282" s="212" t="s">
        <v>288</v>
      </c>
      <c r="F282" s="82" t="s">
        <v>355</v>
      </c>
      <c r="G282" s="82" t="s">
        <v>290</v>
      </c>
      <c r="H282" s="84">
        <v>0.7</v>
      </c>
      <c r="I282" s="197" t="s">
        <v>22</v>
      </c>
      <c r="J282" s="212">
        <v>30</v>
      </c>
      <c r="K282" s="212">
        <v>15</v>
      </c>
      <c r="L282" s="212">
        <v>30</v>
      </c>
      <c r="M282" s="85">
        <v>19758</v>
      </c>
      <c r="N282" s="22" t="s">
        <v>23</v>
      </c>
      <c r="O282" s="22"/>
      <c r="P282" s="22"/>
      <c r="Q282" s="290"/>
      <c r="R282" s="304"/>
    </row>
    <row r="283" spans="1:18" s="53" customFormat="1" ht="45.2" customHeight="1">
      <c r="A283" s="191">
        <v>264</v>
      </c>
      <c r="B283" s="82" t="s">
        <v>357</v>
      </c>
      <c r="C283" s="212" t="s">
        <v>286</v>
      </c>
      <c r="D283" s="212" t="s">
        <v>287</v>
      </c>
      <c r="E283" s="212" t="s">
        <v>288</v>
      </c>
      <c r="F283" s="82" t="s">
        <v>358</v>
      </c>
      <c r="G283" s="82" t="s">
        <v>290</v>
      </c>
      <c r="H283" s="84">
        <v>0.6</v>
      </c>
      <c r="I283" s="197" t="s">
        <v>22</v>
      </c>
      <c r="J283" s="212">
        <v>30</v>
      </c>
      <c r="K283" s="212">
        <v>16</v>
      </c>
      <c r="L283" s="212">
        <v>32</v>
      </c>
      <c r="M283" s="85">
        <v>17592</v>
      </c>
      <c r="N283" s="22" t="s">
        <v>23</v>
      </c>
      <c r="O283" s="22"/>
      <c r="P283" s="22"/>
      <c r="Q283" s="290"/>
      <c r="R283" s="304"/>
    </row>
    <row r="284" spans="1:18" s="53" customFormat="1" ht="45.2" customHeight="1">
      <c r="A284" s="191">
        <v>265</v>
      </c>
      <c r="B284" s="82" t="s">
        <v>359</v>
      </c>
      <c r="C284" s="212" t="s">
        <v>286</v>
      </c>
      <c r="D284" s="212" t="s">
        <v>287</v>
      </c>
      <c r="E284" s="212" t="s">
        <v>288</v>
      </c>
      <c r="F284" s="82" t="s">
        <v>358</v>
      </c>
      <c r="G284" s="82" t="s">
        <v>290</v>
      </c>
      <c r="H284" s="84">
        <v>0.3</v>
      </c>
      <c r="I284" s="197" t="s">
        <v>22</v>
      </c>
      <c r="J284" s="212">
        <v>30</v>
      </c>
      <c r="K284" s="212">
        <v>14</v>
      </c>
      <c r="L284" s="212">
        <v>28</v>
      </c>
      <c r="M284" s="85">
        <v>13811.3</v>
      </c>
      <c r="N284" s="22" t="s">
        <v>23</v>
      </c>
      <c r="O284" s="22"/>
      <c r="P284" s="22"/>
      <c r="Q284" s="290"/>
      <c r="R284" s="304"/>
    </row>
    <row r="285" spans="1:18" s="53" customFormat="1" ht="45.2" customHeight="1">
      <c r="A285" s="191">
        <v>266</v>
      </c>
      <c r="B285" s="82" t="s">
        <v>360</v>
      </c>
      <c r="C285" s="212" t="s">
        <v>286</v>
      </c>
      <c r="D285" s="212" t="s">
        <v>287</v>
      </c>
      <c r="E285" s="212" t="s">
        <v>288</v>
      </c>
      <c r="F285" s="82" t="s">
        <v>361</v>
      </c>
      <c r="G285" s="82" t="s">
        <v>290</v>
      </c>
      <c r="H285" s="115">
        <v>2</v>
      </c>
      <c r="I285" s="197" t="s">
        <v>22</v>
      </c>
      <c r="J285" s="212">
        <v>30</v>
      </c>
      <c r="K285" s="212">
        <v>50</v>
      </c>
      <c r="L285" s="212">
        <v>50</v>
      </c>
      <c r="M285" s="85">
        <v>26492</v>
      </c>
      <c r="N285" s="22" t="s">
        <v>23</v>
      </c>
      <c r="O285" s="22"/>
      <c r="P285" s="22"/>
      <c r="Q285" s="290"/>
      <c r="R285" s="304"/>
    </row>
    <row r="286" spans="1:18" s="53" customFormat="1" ht="45.2" customHeight="1">
      <c r="A286" s="191">
        <v>267</v>
      </c>
      <c r="B286" s="82" t="s">
        <v>362</v>
      </c>
      <c r="C286" s="212" t="s">
        <v>286</v>
      </c>
      <c r="D286" s="212" t="s">
        <v>287</v>
      </c>
      <c r="E286" s="212" t="s">
        <v>288</v>
      </c>
      <c r="F286" s="82" t="s">
        <v>363</v>
      </c>
      <c r="G286" s="82" t="s">
        <v>290</v>
      </c>
      <c r="H286" s="115">
        <v>0.95</v>
      </c>
      <c r="I286" s="197" t="s">
        <v>22</v>
      </c>
      <c r="J286" s="212">
        <v>30</v>
      </c>
      <c r="K286" s="212">
        <v>40</v>
      </c>
      <c r="L286" s="212">
        <v>35</v>
      </c>
      <c r="M286" s="85">
        <v>17492.45</v>
      </c>
      <c r="N286" s="22" t="s">
        <v>23</v>
      </c>
      <c r="O286" s="22"/>
      <c r="P286" s="22"/>
      <c r="Q286" s="290"/>
      <c r="R286" s="304"/>
    </row>
    <row r="287" spans="1:18" s="53" customFormat="1" ht="45.2" customHeight="1">
      <c r="A287" s="191">
        <v>268</v>
      </c>
      <c r="B287" s="82" t="s">
        <v>364</v>
      </c>
      <c r="C287" s="212" t="s">
        <v>286</v>
      </c>
      <c r="D287" s="212" t="s">
        <v>287</v>
      </c>
      <c r="E287" s="212" t="s">
        <v>288</v>
      </c>
      <c r="F287" s="82" t="s">
        <v>365</v>
      </c>
      <c r="G287" s="82" t="s">
        <v>290</v>
      </c>
      <c r="H287" s="115">
        <v>3.5</v>
      </c>
      <c r="I287" s="197" t="s">
        <v>22</v>
      </c>
      <c r="J287" s="212">
        <v>30</v>
      </c>
      <c r="K287" s="212">
        <v>70</v>
      </c>
      <c r="L287" s="212">
        <v>200</v>
      </c>
      <c r="M287" s="85">
        <v>61398.5</v>
      </c>
      <c r="N287" s="22" t="s">
        <v>23</v>
      </c>
      <c r="O287" s="22"/>
      <c r="P287" s="22"/>
      <c r="Q287" s="290"/>
      <c r="R287" s="304"/>
    </row>
    <row r="288" spans="1:18" s="53" customFormat="1" ht="45.2" customHeight="1">
      <c r="A288" s="191">
        <v>269</v>
      </c>
      <c r="B288" s="82" t="s">
        <v>366</v>
      </c>
      <c r="C288" s="212" t="s">
        <v>286</v>
      </c>
      <c r="D288" s="212" t="s">
        <v>287</v>
      </c>
      <c r="E288" s="212" t="s">
        <v>288</v>
      </c>
      <c r="F288" s="82" t="s">
        <v>367</v>
      </c>
      <c r="G288" s="82" t="s">
        <v>290</v>
      </c>
      <c r="H288" s="115">
        <v>1.25</v>
      </c>
      <c r="I288" s="197" t="s">
        <v>22</v>
      </c>
      <c r="J288" s="212">
        <v>30</v>
      </c>
      <c r="K288" s="212">
        <v>10</v>
      </c>
      <c r="L288" s="212">
        <v>30</v>
      </c>
      <c r="M288" s="85">
        <v>19748.75</v>
      </c>
      <c r="N288" s="22" t="s">
        <v>23</v>
      </c>
      <c r="O288" s="22"/>
      <c r="P288" s="22"/>
      <c r="Q288" s="290"/>
      <c r="R288" s="304"/>
    </row>
    <row r="289" spans="1:18" s="53" customFormat="1" ht="45.2" customHeight="1">
      <c r="A289" s="191">
        <v>270</v>
      </c>
      <c r="B289" s="82" t="s">
        <v>368</v>
      </c>
      <c r="C289" s="212" t="s">
        <v>286</v>
      </c>
      <c r="D289" s="212" t="s">
        <v>287</v>
      </c>
      <c r="E289" s="212" t="s">
        <v>288</v>
      </c>
      <c r="F289" s="82" t="s">
        <v>369</v>
      </c>
      <c r="G289" s="82" t="s">
        <v>290</v>
      </c>
      <c r="H289" s="84">
        <v>1</v>
      </c>
      <c r="I289" s="197" t="s">
        <v>22</v>
      </c>
      <c r="J289" s="212">
        <v>30</v>
      </c>
      <c r="K289" s="212">
        <v>25</v>
      </c>
      <c r="L289" s="212">
        <v>35</v>
      </c>
      <c r="M289" s="85">
        <v>17669</v>
      </c>
      <c r="N289" s="22" t="s">
        <v>23</v>
      </c>
      <c r="O289" s="22"/>
      <c r="P289" s="22"/>
      <c r="Q289" s="290"/>
      <c r="R289" s="304"/>
    </row>
    <row r="290" spans="1:18" s="53" customFormat="1" ht="45.2" customHeight="1">
      <c r="A290" s="191">
        <v>271</v>
      </c>
      <c r="B290" s="82" t="s">
        <v>370</v>
      </c>
      <c r="C290" s="212" t="s">
        <v>286</v>
      </c>
      <c r="D290" s="212" t="s">
        <v>287</v>
      </c>
      <c r="E290" s="212" t="s">
        <v>288</v>
      </c>
      <c r="F290" s="82" t="s">
        <v>371</v>
      </c>
      <c r="G290" s="82" t="s">
        <v>290</v>
      </c>
      <c r="H290" s="84">
        <v>1.3</v>
      </c>
      <c r="I290" s="197" t="s">
        <v>22</v>
      </c>
      <c r="J290" s="212">
        <v>30</v>
      </c>
      <c r="K290" s="212">
        <v>25</v>
      </c>
      <c r="L290" s="212">
        <v>35</v>
      </c>
      <c r="M290" s="85">
        <v>20164.7</v>
      </c>
      <c r="N290" s="22" t="s">
        <v>23</v>
      </c>
      <c r="O290" s="22"/>
      <c r="P290" s="22"/>
      <c r="Q290" s="290"/>
      <c r="R290" s="304"/>
    </row>
    <row r="291" spans="1:18" s="53" customFormat="1" ht="45.2" customHeight="1">
      <c r="A291" s="191">
        <v>272</v>
      </c>
      <c r="B291" s="82" t="s">
        <v>372</v>
      </c>
      <c r="C291" s="212" t="s">
        <v>286</v>
      </c>
      <c r="D291" s="212" t="s">
        <v>287</v>
      </c>
      <c r="E291" s="212" t="s">
        <v>288</v>
      </c>
      <c r="F291" s="82" t="s">
        <v>373</v>
      </c>
      <c r="G291" s="82" t="s">
        <v>290</v>
      </c>
      <c r="H291" s="84">
        <v>0.95</v>
      </c>
      <c r="I291" s="197" t="s">
        <v>22</v>
      </c>
      <c r="J291" s="212">
        <v>30</v>
      </c>
      <c r="K291" s="212">
        <v>11</v>
      </c>
      <c r="L291" s="212">
        <v>20</v>
      </c>
      <c r="M291" s="85">
        <v>17013.65</v>
      </c>
      <c r="N291" s="22" t="s">
        <v>23</v>
      </c>
      <c r="O291" s="22"/>
      <c r="P291" s="22"/>
      <c r="Q291" s="290"/>
      <c r="R291" s="304"/>
    </row>
    <row r="292" spans="1:18" s="53" customFormat="1" ht="45.2" customHeight="1">
      <c r="A292" s="191">
        <v>273</v>
      </c>
      <c r="B292" s="82" t="s">
        <v>374</v>
      </c>
      <c r="C292" s="212" t="s">
        <v>286</v>
      </c>
      <c r="D292" s="212" t="s">
        <v>287</v>
      </c>
      <c r="E292" s="212" t="s">
        <v>288</v>
      </c>
      <c r="F292" s="82" t="s">
        <v>314</v>
      </c>
      <c r="G292" s="82" t="s">
        <v>290</v>
      </c>
      <c r="H292" s="84">
        <v>1</v>
      </c>
      <c r="I292" s="197" t="s">
        <v>22</v>
      </c>
      <c r="J292" s="212">
        <v>30</v>
      </c>
      <c r="K292" s="212">
        <v>13</v>
      </c>
      <c r="L292" s="212">
        <v>25</v>
      </c>
      <c r="M292" s="85">
        <v>17669</v>
      </c>
      <c r="N292" s="22" t="s">
        <v>23</v>
      </c>
      <c r="O292" s="22"/>
      <c r="P292" s="22"/>
      <c r="Q292" s="290"/>
      <c r="R292" s="304"/>
    </row>
    <row r="293" spans="1:18" s="53" customFormat="1" ht="45.2" customHeight="1">
      <c r="A293" s="191">
        <v>274</v>
      </c>
      <c r="B293" s="82" t="s">
        <v>375</v>
      </c>
      <c r="C293" s="212" t="s">
        <v>286</v>
      </c>
      <c r="D293" s="212" t="s">
        <v>287</v>
      </c>
      <c r="E293" s="212" t="s">
        <v>288</v>
      </c>
      <c r="F293" s="82" t="s">
        <v>376</v>
      </c>
      <c r="G293" s="82" t="s">
        <v>290</v>
      </c>
      <c r="H293" s="84">
        <v>1</v>
      </c>
      <c r="I293" s="197" t="s">
        <v>22</v>
      </c>
      <c r="J293" s="212">
        <v>30</v>
      </c>
      <c r="K293" s="212">
        <v>45</v>
      </c>
      <c r="L293" s="212">
        <v>150</v>
      </c>
      <c r="M293" s="85">
        <v>14987</v>
      </c>
      <c r="N293" s="22" t="s">
        <v>23</v>
      </c>
      <c r="O293" s="22"/>
      <c r="P293" s="22"/>
      <c r="Q293" s="290"/>
      <c r="R293" s="304"/>
    </row>
    <row r="294" spans="1:18" s="53" customFormat="1" ht="45.2" customHeight="1">
      <c r="A294" s="191">
        <v>275</v>
      </c>
      <c r="B294" s="82" t="s">
        <v>377</v>
      </c>
      <c r="C294" s="212" t="s">
        <v>286</v>
      </c>
      <c r="D294" s="212" t="s">
        <v>287</v>
      </c>
      <c r="E294" s="212" t="s">
        <v>288</v>
      </c>
      <c r="F294" s="82" t="s">
        <v>378</v>
      </c>
      <c r="G294" s="82" t="s">
        <v>290</v>
      </c>
      <c r="H294" s="84">
        <v>1.5</v>
      </c>
      <c r="I294" s="197" t="s">
        <v>22</v>
      </c>
      <c r="J294" s="212">
        <v>30</v>
      </c>
      <c r="K294" s="212">
        <v>50</v>
      </c>
      <c r="L294" s="212">
        <v>70</v>
      </c>
      <c r="M294" s="85">
        <v>31656.5</v>
      </c>
      <c r="N294" s="22" t="s">
        <v>23</v>
      </c>
      <c r="O294" s="22"/>
      <c r="P294" s="22"/>
      <c r="Q294" s="290"/>
      <c r="R294" s="304"/>
    </row>
    <row r="295" spans="1:18" s="53" customFormat="1" ht="45.2" customHeight="1">
      <c r="A295" s="191">
        <v>276</v>
      </c>
      <c r="B295" s="82" t="s">
        <v>379</v>
      </c>
      <c r="C295" s="212" t="s">
        <v>286</v>
      </c>
      <c r="D295" s="212" t="s">
        <v>287</v>
      </c>
      <c r="E295" s="212" t="s">
        <v>288</v>
      </c>
      <c r="F295" s="82" t="s">
        <v>318</v>
      </c>
      <c r="G295" s="82" t="s">
        <v>290</v>
      </c>
      <c r="H295" s="84">
        <v>1.8</v>
      </c>
      <c r="I295" s="197" t="s">
        <v>22</v>
      </c>
      <c r="J295" s="212">
        <v>30</v>
      </c>
      <c r="K295" s="212">
        <v>1800</v>
      </c>
      <c r="L295" s="212">
        <v>50</v>
      </c>
      <c r="M295" s="85">
        <v>28682</v>
      </c>
      <c r="N295" s="22" t="s">
        <v>23</v>
      </c>
      <c r="O295" s="22"/>
      <c r="P295" s="22"/>
      <c r="Q295" s="290"/>
      <c r="R295" s="304"/>
    </row>
    <row r="296" spans="1:18" s="53" customFormat="1" ht="45.2" customHeight="1">
      <c r="A296" s="191">
        <v>277</v>
      </c>
      <c r="B296" s="82" t="s">
        <v>380</v>
      </c>
      <c r="C296" s="212" t="s">
        <v>286</v>
      </c>
      <c r="D296" s="212" t="s">
        <v>287</v>
      </c>
      <c r="E296" s="212" t="s">
        <v>288</v>
      </c>
      <c r="F296" s="82" t="s">
        <v>378</v>
      </c>
      <c r="G296" s="82" t="s">
        <v>290</v>
      </c>
      <c r="H296" s="84">
        <v>1.2</v>
      </c>
      <c r="I296" s="197" t="s">
        <v>22</v>
      </c>
      <c r="J296" s="212">
        <v>30</v>
      </c>
      <c r="K296" s="212">
        <v>60</v>
      </c>
      <c r="L296" s="212">
        <v>120</v>
      </c>
      <c r="M296" s="85">
        <v>26514.8</v>
      </c>
      <c r="N296" s="22" t="s">
        <v>23</v>
      </c>
      <c r="O296" s="22"/>
      <c r="P296" s="22"/>
      <c r="Q296" s="290"/>
      <c r="R296" s="304"/>
    </row>
    <row r="297" spans="1:18" s="53" customFormat="1" ht="45.2" customHeight="1">
      <c r="A297" s="191">
        <v>278</v>
      </c>
      <c r="B297" s="82" t="s">
        <v>381</v>
      </c>
      <c r="C297" s="212" t="s">
        <v>286</v>
      </c>
      <c r="D297" s="212" t="s">
        <v>287</v>
      </c>
      <c r="E297" s="212" t="s">
        <v>288</v>
      </c>
      <c r="F297" s="82" t="s">
        <v>382</v>
      </c>
      <c r="G297" s="82" t="s">
        <v>290</v>
      </c>
      <c r="H297" s="84">
        <v>1.1</v>
      </c>
      <c r="I297" s="197" t="s">
        <v>22</v>
      </c>
      <c r="J297" s="212">
        <v>30</v>
      </c>
      <c r="K297" s="212">
        <v>24</v>
      </c>
      <c r="L297" s="212">
        <v>110</v>
      </c>
      <c r="M297" s="85">
        <v>25084.4</v>
      </c>
      <c r="N297" s="22" t="s">
        <v>23</v>
      </c>
      <c r="O297" s="22"/>
      <c r="P297" s="22"/>
      <c r="Q297" s="290"/>
      <c r="R297" s="304"/>
    </row>
    <row r="298" spans="1:18" s="53" customFormat="1" ht="45.2" customHeight="1">
      <c r="A298" s="191">
        <v>279</v>
      </c>
      <c r="B298" s="82" t="s">
        <v>383</v>
      </c>
      <c r="C298" s="212" t="s">
        <v>286</v>
      </c>
      <c r="D298" s="212" t="s">
        <v>287</v>
      </c>
      <c r="E298" s="212" t="s">
        <v>288</v>
      </c>
      <c r="F298" s="82" t="s">
        <v>384</v>
      </c>
      <c r="G298" s="82" t="s">
        <v>290</v>
      </c>
      <c r="H298" s="84">
        <v>1.5</v>
      </c>
      <c r="I298" s="197" t="s">
        <v>22</v>
      </c>
      <c r="J298" s="212">
        <v>30</v>
      </c>
      <c r="K298" s="212">
        <v>50</v>
      </c>
      <c r="L298" s="212">
        <v>150</v>
      </c>
      <c r="M298" s="85">
        <v>30806</v>
      </c>
      <c r="N298" s="22" t="s">
        <v>23</v>
      </c>
      <c r="O298" s="22"/>
      <c r="P298" s="22"/>
      <c r="Q298" s="290"/>
      <c r="R298" s="304"/>
    </row>
    <row r="299" spans="1:18" s="53" customFormat="1" ht="45.2" customHeight="1">
      <c r="A299" s="191">
        <v>280</v>
      </c>
      <c r="B299" s="82" t="s">
        <v>385</v>
      </c>
      <c r="C299" s="212" t="s">
        <v>286</v>
      </c>
      <c r="D299" s="212" t="s">
        <v>287</v>
      </c>
      <c r="E299" s="212" t="s">
        <v>288</v>
      </c>
      <c r="F299" s="82" t="s">
        <v>386</v>
      </c>
      <c r="G299" s="82" t="s">
        <v>290</v>
      </c>
      <c r="H299" s="115">
        <v>0.95</v>
      </c>
      <c r="I299" s="197" t="s">
        <v>22</v>
      </c>
      <c r="J299" s="212">
        <v>30</v>
      </c>
      <c r="K299" s="212">
        <v>25</v>
      </c>
      <c r="L299" s="212">
        <v>50</v>
      </c>
      <c r="M299" s="85">
        <v>23477.45</v>
      </c>
      <c r="N299" s="22" t="s">
        <v>23</v>
      </c>
      <c r="O299" s="22"/>
      <c r="P299" s="22"/>
      <c r="Q299" s="290"/>
      <c r="R299" s="304"/>
    </row>
    <row r="300" spans="1:18" s="53" customFormat="1" ht="45.2" customHeight="1">
      <c r="A300" s="191">
        <v>281</v>
      </c>
      <c r="B300" s="82" t="s">
        <v>387</v>
      </c>
      <c r="C300" s="212" t="s">
        <v>286</v>
      </c>
      <c r="D300" s="212" t="s">
        <v>287</v>
      </c>
      <c r="E300" s="212" t="s">
        <v>288</v>
      </c>
      <c r="F300" s="82" t="s">
        <v>388</v>
      </c>
      <c r="G300" s="82" t="s">
        <v>290</v>
      </c>
      <c r="H300" s="84">
        <v>1.2</v>
      </c>
      <c r="I300" s="197" t="s">
        <v>22</v>
      </c>
      <c r="J300" s="212">
        <v>30</v>
      </c>
      <c r="K300" s="212">
        <v>25</v>
      </c>
      <c r="L300" s="212">
        <v>70</v>
      </c>
      <c r="M300" s="85">
        <v>27195.2</v>
      </c>
      <c r="N300" s="22" t="s">
        <v>23</v>
      </c>
      <c r="O300" s="22"/>
      <c r="P300" s="22"/>
      <c r="Q300" s="290"/>
      <c r="R300" s="304"/>
    </row>
    <row r="301" spans="1:18" s="53" customFormat="1" ht="45.2" customHeight="1">
      <c r="A301" s="191">
        <v>282</v>
      </c>
      <c r="B301" s="82" t="s">
        <v>389</v>
      </c>
      <c r="C301" s="212" t="s">
        <v>286</v>
      </c>
      <c r="D301" s="212" t="s">
        <v>287</v>
      </c>
      <c r="E301" s="212" t="s">
        <v>288</v>
      </c>
      <c r="F301" s="82" t="s">
        <v>390</v>
      </c>
      <c r="G301" s="82" t="s">
        <v>290</v>
      </c>
      <c r="H301" s="84">
        <v>0.8</v>
      </c>
      <c r="I301" s="197" t="s">
        <v>22</v>
      </c>
      <c r="J301" s="212">
        <v>30</v>
      </c>
      <c r="K301" s="212">
        <v>12</v>
      </c>
      <c r="L301" s="212">
        <v>24</v>
      </c>
      <c r="M301" s="85">
        <v>21247</v>
      </c>
      <c r="N301" s="22" t="s">
        <v>23</v>
      </c>
      <c r="O301" s="22"/>
      <c r="P301" s="22"/>
      <c r="Q301" s="290"/>
      <c r="R301" s="304"/>
    </row>
    <row r="302" spans="1:18" s="53" customFormat="1" ht="45.2" customHeight="1">
      <c r="A302" s="191">
        <v>283</v>
      </c>
      <c r="B302" s="86" t="s">
        <v>567</v>
      </c>
      <c r="C302" s="210" t="s">
        <v>286</v>
      </c>
      <c r="D302" s="210" t="s">
        <v>287</v>
      </c>
      <c r="E302" s="210" t="s">
        <v>288</v>
      </c>
      <c r="F302" s="210" t="s">
        <v>568</v>
      </c>
      <c r="G302" s="39" t="s">
        <v>290</v>
      </c>
      <c r="H302" s="86">
        <v>0.16</v>
      </c>
      <c r="I302" s="210" t="s">
        <v>40</v>
      </c>
      <c r="J302" s="129">
        <v>30</v>
      </c>
      <c r="K302" s="210">
        <v>100</v>
      </c>
      <c r="L302" s="210">
        <v>220</v>
      </c>
      <c r="M302" s="128">
        <v>19370</v>
      </c>
      <c r="N302" s="22" t="s">
        <v>23</v>
      </c>
      <c r="O302" s="22"/>
      <c r="P302" s="22"/>
      <c r="Q302" s="290"/>
      <c r="R302" s="304"/>
    </row>
    <row r="303" spans="1:18" s="53" customFormat="1" ht="45.2" customHeight="1">
      <c r="A303" s="191">
        <v>284</v>
      </c>
      <c r="B303" s="86" t="s">
        <v>569</v>
      </c>
      <c r="C303" s="210" t="s">
        <v>286</v>
      </c>
      <c r="D303" s="210" t="s">
        <v>287</v>
      </c>
      <c r="E303" s="210" t="s">
        <v>288</v>
      </c>
      <c r="F303" s="210" t="s">
        <v>570</v>
      </c>
      <c r="G303" s="39" t="s">
        <v>290</v>
      </c>
      <c r="H303" s="86">
        <v>0.21</v>
      </c>
      <c r="I303" s="210" t="s">
        <v>40</v>
      </c>
      <c r="J303" s="129">
        <v>30</v>
      </c>
      <c r="K303" s="210">
        <v>65</v>
      </c>
      <c r="L303" s="210">
        <v>120</v>
      </c>
      <c r="M303" s="128">
        <v>23232.5</v>
      </c>
      <c r="N303" s="22" t="s">
        <v>23</v>
      </c>
      <c r="O303" s="22"/>
      <c r="P303" s="22"/>
      <c r="Q303" s="290"/>
      <c r="R303" s="304"/>
    </row>
    <row r="304" spans="1:18" s="53" customFormat="1" ht="46.5" customHeight="1">
      <c r="A304" s="191">
        <v>285</v>
      </c>
      <c r="B304" s="39" t="s">
        <v>489</v>
      </c>
      <c r="C304" s="210" t="s">
        <v>21</v>
      </c>
      <c r="D304" s="210" t="s">
        <v>287</v>
      </c>
      <c r="E304" s="210" t="s">
        <v>490</v>
      </c>
      <c r="F304" s="210" t="s">
        <v>491</v>
      </c>
      <c r="G304" s="39" t="s">
        <v>290</v>
      </c>
      <c r="H304" s="127">
        <v>5.5</v>
      </c>
      <c r="I304" s="21" t="s">
        <v>40</v>
      </c>
      <c r="J304" s="105">
        <v>30</v>
      </c>
      <c r="K304" s="210">
        <v>180</v>
      </c>
      <c r="L304" s="22">
        <v>56</v>
      </c>
      <c r="M304" s="128">
        <v>34617.5</v>
      </c>
      <c r="N304" s="22" t="s">
        <v>23</v>
      </c>
      <c r="O304" s="286" t="s">
        <v>618</v>
      </c>
      <c r="P304" s="286" t="s">
        <v>619</v>
      </c>
      <c r="Q304" s="290"/>
      <c r="R304" s="304"/>
    </row>
    <row r="305" spans="1:18" s="53" customFormat="1" ht="45.2" customHeight="1">
      <c r="A305" s="191">
        <v>286</v>
      </c>
      <c r="B305" s="39" t="s">
        <v>492</v>
      </c>
      <c r="C305" s="210" t="s">
        <v>21</v>
      </c>
      <c r="D305" s="210" t="s">
        <v>287</v>
      </c>
      <c r="E305" s="210" t="s">
        <v>490</v>
      </c>
      <c r="F305" s="210" t="s">
        <v>491</v>
      </c>
      <c r="G305" s="39" t="s">
        <v>290</v>
      </c>
      <c r="H305" s="127">
        <v>2.2</v>
      </c>
      <c r="I305" s="21" t="s">
        <v>40</v>
      </c>
      <c r="J305" s="105">
        <v>30</v>
      </c>
      <c r="K305" s="210">
        <v>100</v>
      </c>
      <c r="L305" s="22">
        <v>56</v>
      </c>
      <c r="M305" s="128">
        <v>22550</v>
      </c>
      <c r="N305" s="22" t="s">
        <v>23</v>
      </c>
      <c r="O305" s="287"/>
      <c r="P305" s="287"/>
      <c r="Q305" s="290"/>
      <c r="R305" s="304"/>
    </row>
    <row r="306" spans="1:18" s="53" customFormat="1" ht="45.2" customHeight="1">
      <c r="A306" s="191">
        <v>287</v>
      </c>
      <c r="B306" s="39" t="s">
        <v>493</v>
      </c>
      <c r="C306" s="210" t="s">
        <v>21</v>
      </c>
      <c r="D306" s="210" t="s">
        <v>287</v>
      </c>
      <c r="E306" s="210" t="s">
        <v>490</v>
      </c>
      <c r="F306" s="210" t="s">
        <v>494</v>
      </c>
      <c r="G306" s="39" t="s">
        <v>290</v>
      </c>
      <c r="H306" s="127">
        <v>1.2</v>
      </c>
      <c r="I306" s="21" t="s">
        <v>40</v>
      </c>
      <c r="J306" s="105">
        <v>30</v>
      </c>
      <c r="K306" s="210">
        <v>70</v>
      </c>
      <c r="L306" s="22">
        <v>56</v>
      </c>
      <c r="M306" s="128">
        <v>23400.5</v>
      </c>
      <c r="N306" s="22" t="s">
        <v>23</v>
      </c>
      <c r="O306" s="287"/>
      <c r="P306" s="287"/>
      <c r="Q306" s="290"/>
      <c r="R306" s="304"/>
    </row>
    <row r="307" spans="1:18" s="53" customFormat="1" ht="45.2" customHeight="1">
      <c r="A307" s="191">
        <v>288</v>
      </c>
      <c r="B307" s="39" t="s">
        <v>495</v>
      </c>
      <c r="C307" s="210" t="s">
        <v>21</v>
      </c>
      <c r="D307" s="210" t="s">
        <v>287</v>
      </c>
      <c r="E307" s="210" t="s">
        <v>490</v>
      </c>
      <c r="F307" s="210" t="s">
        <v>496</v>
      </c>
      <c r="G307" s="39" t="s">
        <v>290</v>
      </c>
      <c r="H307" s="127">
        <v>2.3</v>
      </c>
      <c r="I307" s="21" t="s">
        <v>40</v>
      </c>
      <c r="J307" s="105">
        <v>30</v>
      </c>
      <c r="K307" s="210">
        <v>48</v>
      </c>
      <c r="L307" s="22">
        <v>55</v>
      </c>
      <c r="M307" s="128">
        <v>26880.5</v>
      </c>
      <c r="N307" s="22" t="s">
        <v>23</v>
      </c>
      <c r="O307" s="287"/>
      <c r="P307" s="287"/>
      <c r="Q307" s="290"/>
      <c r="R307" s="304"/>
    </row>
    <row r="308" spans="1:18" s="53" customFormat="1" ht="45.2" customHeight="1">
      <c r="A308" s="191">
        <v>289</v>
      </c>
      <c r="B308" s="39" t="s">
        <v>497</v>
      </c>
      <c r="C308" s="210" t="s">
        <v>21</v>
      </c>
      <c r="D308" s="210" t="s">
        <v>287</v>
      </c>
      <c r="E308" s="210" t="s">
        <v>490</v>
      </c>
      <c r="F308" s="210" t="s">
        <v>490</v>
      </c>
      <c r="G308" s="39" t="s">
        <v>290</v>
      </c>
      <c r="H308" s="127">
        <v>2.3</v>
      </c>
      <c r="I308" s="21" t="s">
        <v>40</v>
      </c>
      <c r="J308" s="105">
        <v>30</v>
      </c>
      <c r="K308" s="210">
        <v>65</v>
      </c>
      <c r="L308" s="22">
        <v>80</v>
      </c>
      <c r="M308" s="128">
        <v>26880.5</v>
      </c>
      <c r="N308" s="22" t="s">
        <v>23</v>
      </c>
      <c r="O308" s="288"/>
      <c r="P308" s="288"/>
      <c r="Q308" s="290"/>
      <c r="R308" s="304"/>
    </row>
    <row r="309" spans="1:18" s="53" customFormat="1" ht="45.2" customHeight="1">
      <c r="A309" s="191">
        <v>290</v>
      </c>
      <c r="B309" s="39" t="s">
        <v>590</v>
      </c>
      <c r="C309" s="210" t="s">
        <v>21</v>
      </c>
      <c r="D309" s="210" t="s">
        <v>472</v>
      </c>
      <c r="E309" s="210" t="s">
        <v>591</v>
      </c>
      <c r="F309" s="210" t="s">
        <v>592</v>
      </c>
      <c r="G309" s="39" t="s">
        <v>593</v>
      </c>
      <c r="H309" s="22">
        <v>13</v>
      </c>
      <c r="I309" s="210" t="s">
        <v>40</v>
      </c>
      <c r="J309" s="129">
        <v>60</v>
      </c>
      <c r="K309" s="22">
        <v>33</v>
      </c>
      <c r="L309" s="22">
        <v>140</v>
      </c>
      <c r="M309" s="128">
        <v>421429</v>
      </c>
      <c r="N309" s="15" t="s">
        <v>23</v>
      </c>
      <c r="O309" s="22"/>
      <c r="P309" s="22"/>
      <c r="Q309" s="290"/>
      <c r="R309" s="304"/>
    </row>
    <row r="310" spans="1:18" s="53" customFormat="1" ht="45.2" customHeight="1">
      <c r="A310" s="191">
        <v>291</v>
      </c>
      <c r="B310" s="39" t="s">
        <v>594</v>
      </c>
      <c r="C310" s="210" t="s">
        <v>21</v>
      </c>
      <c r="D310" s="210" t="s">
        <v>472</v>
      </c>
      <c r="E310" s="210" t="s">
        <v>591</v>
      </c>
      <c r="F310" s="210" t="s">
        <v>595</v>
      </c>
      <c r="G310" s="39" t="s">
        <v>596</v>
      </c>
      <c r="H310" s="22">
        <v>4</v>
      </c>
      <c r="I310" s="210" t="s">
        <v>40</v>
      </c>
      <c r="J310" s="129">
        <v>30</v>
      </c>
      <c r="K310" s="22">
        <v>32</v>
      </c>
      <c r="L310" s="22">
        <v>250</v>
      </c>
      <c r="M310" s="128">
        <v>189830</v>
      </c>
      <c r="N310" s="15" t="s">
        <v>23</v>
      </c>
      <c r="O310" s="22"/>
      <c r="P310" s="22"/>
      <c r="Q310" s="290"/>
      <c r="R310" s="304"/>
    </row>
    <row r="311" spans="1:18" s="53" customFormat="1" ht="97.5" customHeight="1">
      <c r="A311" s="191">
        <v>292</v>
      </c>
      <c r="B311" s="124" t="s">
        <v>412</v>
      </c>
      <c r="C311" s="125" t="s">
        <v>21</v>
      </c>
      <c r="D311" s="210" t="s">
        <v>485</v>
      </c>
      <c r="E311" s="125" t="s">
        <v>414</v>
      </c>
      <c r="F311" s="126" t="s">
        <v>415</v>
      </c>
      <c r="G311" s="124" t="s">
        <v>416</v>
      </c>
      <c r="H311" s="98">
        <v>80</v>
      </c>
      <c r="I311" s="17" t="s">
        <v>417</v>
      </c>
      <c r="J311" s="98">
        <v>30</v>
      </c>
      <c r="K311" s="99">
        <v>100</v>
      </c>
      <c r="L311" s="99"/>
      <c r="M311" s="18">
        <v>22720</v>
      </c>
      <c r="N311" s="22" t="s">
        <v>23</v>
      </c>
      <c r="O311" s="22"/>
      <c r="P311" s="22"/>
      <c r="Q311" s="195"/>
      <c r="R311" s="207"/>
    </row>
    <row r="312" spans="1:18" s="53" customFormat="1" ht="37.5" customHeight="1">
      <c r="A312" s="191">
        <v>293</v>
      </c>
      <c r="B312" s="39" t="s">
        <v>487</v>
      </c>
      <c r="C312" s="210" t="s">
        <v>21</v>
      </c>
      <c r="D312" s="210" t="s">
        <v>485</v>
      </c>
      <c r="E312" s="210" t="s">
        <v>486</v>
      </c>
      <c r="F312" s="210" t="s">
        <v>488</v>
      </c>
      <c r="G312" s="39" t="s">
        <v>290</v>
      </c>
      <c r="H312" s="127">
        <v>2.8</v>
      </c>
      <c r="I312" s="21" t="s">
        <v>40</v>
      </c>
      <c r="J312" s="105">
        <v>30</v>
      </c>
      <c r="K312" s="210">
        <v>300</v>
      </c>
      <c r="L312" s="22">
        <v>184</v>
      </c>
      <c r="M312" s="128">
        <v>128161.4</v>
      </c>
      <c r="N312" s="22" t="s">
        <v>23</v>
      </c>
      <c r="O312" s="22" t="s">
        <v>652</v>
      </c>
      <c r="P312" s="22" t="s">
        <v>651</v>
      </c>
      <c r="Q312" s="195"/>
      <c r="R312" s="207"/>
    </row>
    <row r="313" spans="1:18" s="53" customFormat="1" ht="33.75" customHeight="1">
      <c r="A313" s="191">
        <v>294</v>
      </c>
      <c r="B313" s="39" t="s">
        <v>564</v>
      </c>
      <c r="C313" s="210" t="s">
        <v>21</v>
      </c>
      <c r="D313" s="210" t="s">
        <v>485</v>
      </c>
      <c r="E313" s="210" t="s">
        <v>565</v>
      </c>
      <c r="F313" s="210" t="s">
        <v>566</v>
      </c>
      <c r="G313" s="39" t="s">
        <v>290</v>
      </c>
      <c r="H313" s="215">
        <v>0.024</v>
      </c>
      <c r="I313" s="21" t="s">
        <v>40</v>
      </c>
      <c r="J313" s="129">
        <v>30</v>
      </c>
      <c r="K313" s="210">
        <v>20</v>
      </c>
      <c r="L313" s="22">
        <v>40</v>
      </c>
      <c r="M313" s="128">
        <v>10910</v>
      </c>
      <c r="N313" s="22" t="s">
        <v>23</v>
      </c>
      <c r="O313" s="22"/>
      <c r="P313" s="22"/>
      <c r="Q313" s="195"/>
      <c r="R313" s="207"/>
    </row>
    <row r="314" spans="1:26" s="53" customFormat="1" ht="33.75" customHeight="1">
      <c r="A314" s="191">
        <v>295</v>
      </c>
      <c r="B314" s="39" t="s">
        <v>883</v>
      </c>
      <c r="C314" s="210" t="s">
        <v>21</v>
      </c>
      <c r="D314" s="210" t="s">
        <v>21</v>
      </c>
      <c r="E314" s="210" t="s">
        <v>891</v>
      </c>
      <c r="F314" s="210" t="s">
        <v>893</v>
      </c>
      <c r="G314" s="39" t="s">
        <v>892</v>
      </c>
      <c r="H314" s="49">
        <v>1.8</v>
      </c>
      <c r="I314" s="21" t="s">
        <v>40</v>
      </c>
      <c r="J314" s="129">
        <v>30</v>
      </c>
      <c r="K314" s="210"/>
      <c r="L314" s="22"/>
      <c r="M314" s="128">
        <v>646663.54</v>
      </c>
      <c r="N314" s="22" t="s">
        <v>23</v>
      </c>
      <c r="O314" s="22"/>
      <c r="P314" s="22"/>
      <c r="Q314" s="195"/>
      <c r="R314" s="207"/>
      <c r="Z314" s="53">
        <v>646663.54</v>
      </c>
    </row>
    <row r="315" spans="1:26" s="53" customFormat="1" ht="33.75" customHeight="1">
      <c r="A315" s="191">
        <v>296</v>
      </c>
      <c r="B315" s="39" t="s">
        <v>884</v>
      </c>
      <c r="C315" s="210" t="s">
        <v>21</v>
      </c>
      <c r="D315" s="210" t="s">
        <v>21</v>
      </c>
      <c r="E315" s="210" t="s">
        <v>891</v>
      </c>
      <c r="F315" s="210" t="s">
        <v>894</v>
      </c>
      <c r="G315" s="39" t="s">
        <v>892</v>
      </c>
      <c r="H315" s="215">
        <v>1.441</v>
      </c>
      <c r="I315" s="21" t="s">
        <v>40</v>
      </c>
      <c r="J315" s="129">
        <v>30</v>
      </c>
      <c r="K315" s="210"/>
      <c r="L315" s="22"/>
      <c r="M315" s="128">
        <v>569186.75</v>
      </c>
      <c r="N315" s="22" t="s">
        <v>23</v>
      </c>
      <c r="O315" s="22"/>
      <c r="P315" s="22"/>
      <c r="Q315" s="195"/>
      <c r="R315" s="207"/>
      <c r="Z315" s="53">
        <v>569186.75</v>
      </c>
    </row>
    <row r="316" spans="1:26" s="53" customFormat="1" ht="33.75" customHeight="1">
      <c r="A316" s="191">
        <v>297</v>
      </c>
      <c r="B316" s="39" t="s">
        <v>885</v>
      </c>
      <c r="C316" s="210" t="s">
        <v>21</v>
      </c>
      <c r="D316" s="210" t="s">
        <v>21</v>
      </c>
      <c r="E316" s="210" t="s">
        <v>891</v>
      </c>
      <c r="F316" s="210" t="s">
        <v>895</v>
      </c>
      <c r="G316" s="39" t="s">
        <v>892</v>
      </c>
      <c r="H316" s="215">
        <v>2.86</v>
      </c>
      <c r="I316" s="21" t="s">
        <v>40</v>
      </c>
      <c r="J316" s="129">
        <v>30</v>
      </c>
      <c r="K316" s="210"/>
      <c r="L316" s="22"/>
      <c r="M316" s="128">
        <v>777108.74</v>
      </c>
      <c r="N316" s="22" t="s">
        <v>23</v>
      </c>
      <c r="O316" s="22"/>
      <c r="P316" s="22"/>
      <c r="Q316" s="195"/>
      <c r="R316" s="207"/>
      <c r="Z316" s="53">
        <v>777108.74</v>
      </c>
    </row>
    <row r="317" spans="1:26" s="53" customFormat="1" ht="33.75" customHeight="1">
      <c r="A317" s="191">
        <v>298</v>
      </c>
      <c r="B317" s="39" t="s">
        <v>886</v>
      </c>
      <c r="C317" s="210" t="s">
        <v>21</v>
      </c>
      <c r="D317" s="210" t="s">
        <v>21</v>
      </c>
      <c r="E317" s="210" t="s">
        <v>891</v>
      </c>
      <c r="F317" s="210" t="s">
        <v>896</v>
      </c>
      <c r="G317" s="39" t="s">
        <v>892</v>
      </c>
      <c r="H317" s="215">
        <v>1.97</v>
      </c>
      <c r="I317" s="21" t="s">
        <v>40</v>
      </c>
      <c r="J317" s="129">
        <v>30</v>
      </c>
      <c r="K317" s="210"/>
      <c r="L317" s="22"/>
      <c r="M317" s="128">
        <v>522536.65</v>
      </c>
      <c r="N317" s="22" t="s">
        <v>23</v>
      </c>
      <c r="O317" s="22"/>
      <c r="P317" s="22"/>
      <c r="Q317" s="195"/>
      <c r="R317" s="207"/>
      <c r="Z317" s="53">
        <v>522536.65</v>
      </c>
    </row>
    <row r="318" spans="1:26" s="219" customFormat="1" ht="33.75" customHeight="1">
      <c r="A318" s="191">
        <v>299</v>
      </c>
      <c r="B318" s="39" t="s">
        <v>887</v>
      </c>
      <c r="C318" s="210" t="s">
        <v>21</v>
      </c>
      <c r="D318" s="210" t="s">
        <v>21</v>
      </c>
      <c r="E318" s="210" t="s">
        <v>891</v>
      </c>
      <c r="F318" s="210" t="s">
        <v>891</v>
      </c>
      <c r="G318" s="39" t="s">
        <v>892</v>
      </c>
      <c r="H318" s="215">
        <v>4.914</v>
      </c>
      <c r="I318" s="21" t="s">
        <v>40</v>
      </c>
      <c r="J318" s="129">
        <v>30</v>
      </c>
      <c r="K318" s="210"/>
      <c r="L318" s="22"/>
      <c r="M318" s="128">
        <v>1933093.35</v>
      </c>
      <c r="N318" s="22" t="s">
        <v>23</v>
      </c>
      <c r="O318" s="22"/>
      <c r="P318" s="22"/>
      <c r="Q318" s="195"/>
      <c r="R318" s="218"/>
      <c r="Z318" s="219">
        <v>1933093.35</v>
      </c>
    </row>
    <row r="319" spans="1:26" s="53" customFormat="1" ht="33.75" customHeight="1">
      <c r="A319" s="191">
        <v>300</v>
      </c>
      <c r="B319" s="39" t="s">
        <v>888</v>
      </c>
      <c r="C319" s="210" t="s">
        <v>21</v>
      </c>
      <c r="D319" s="210" t="s">
        <v>21</v>
      </c>
      <c r="E319" s="210" t="s">
        <v>891</v>
      </c>
      <c r="F319" s="210" t="s">
        <v>151</v>
      </c>
      <c r="G319" s="39" t="s">
        <v>892</v>
      </c>
      <c r="H319" s="215">
        <v>2.57</v>
      </c>
      <c r="I319" s="21" t="s">
        <v>40</v>
      </c>
      <c r="J319" s="129">
        <v>30</v>
      </c>
      <c r="K319" s="210"/>
      <c r="L319" s="22"/>
      <c r="M319" s="128">
        <v>743804.13</v>
      </c>
      <c r="N319" s="22" t="s">
        <v>23</v>
      </c>
      <c r="O319" s="22"/>
      <c r="P319" s="22"/>
      <c r="Q319" s="195"/>
      <c r="R319" s="207"/>
      <c r="Z319" s="53">
        <v>743804.13</v>
      </c>
    </row>
    <row r="320" spans="1:26" s="53" customFormat="1" ht="33.75" customHeight="1">
      <c r="A320" s="191">
        <v>301</v>
      </c>
      <c r="B320" s="39" t="s">
        <v>889</v>
      </c>
      <c r="C320" s="210" t="s">
        <v>21</v>
      </c>
      <c r="D320" s="210" t="s">
        <v>21</v>
      </c>
      <c r="E320" s="210" t="s">
        <v>891</v>
      </c>
      <c r="F320" s="210" t="s">
        <v>897</v>
      </c>
      <c r="G320" s="39" t="s">
        <v>892</v>
      </c>
      <c r="H320" s="215">
        <v>6.1</v>
      </c>
      <c r="I320" s="21" t="s">
        <v>40</v>
      </c>
      <c r="J320" s="129">
        <v>30</v>
      </c>
      <c r="K320" s="210"/>
      <c r="L320" s="22"/>
      <c r="M320" s="128">
        <v>1632898.54</v>
      </c>
      <c r="N320" s="22" t="s">
        <v>23</v>
      </c>
      <c r="O320" s="22"/>
      <c r="P320" s="22"/>
      <c r="Q320" s="195"/>
      <c r="R320" s="207"/>
      <c r="Z320" s="53">
        <v>1632898.54</v>
      </c>
    </row>
    <row r="321" spans="1:26" s="53" customFormat="1" ht="33.75" customHeight="1">
      <c r="A321" s="191">
        <v>302</v>
      </c>
      <c r="B321" s="39" t="s">
        <v>890</v>
      </c>
      <c r="C321" s="210" t="s">
        <v>21</v>
      </c>
      <c r="D321" s="210" t="s">
        <v>21</v>
      </c>
      <c r="E321" s="210" t="s">
        <v>891</v>
      </c>
      <c r="F321" s="210" t="s">
        <v>898</v>
      </c>
      <c r="G321" s="39" t="s">
        <v>892</v>
      </c>
      <c r="H321" s="215">
        <v>5.155</v>
      </c>
      <c r="I321" s="21" t="s">
        <v>40</v>
      </c>
      <c r="J321" s="129">
        <v>30</v>
      </c>
      <c r="K321" s="210"/>
      <c r="L321" s="22"/>
      <c r="M321" s="128">
        <v>1937441.06</v>
      </c>
      <c r="N321" s="22" t="s">
        <v>23</v>
      </c>
      <c r="O321" s="22"/>
      <c r="P321" s="22"/>
      <c r="Q321" s="195"/>
      <c r="R321" s="207"/>
      <c r="Z321" s="53">
        <v>1937441.06</v>
      </c>
    </row>
    <row r="322" spans="1:18" s="53" customFormat="1" ht="33.75" customHeight="1">
      <c r="A322" s="191">
        <v>303</v>
      </c>
      <c r="B322" s="39" t="s">
        <v>929</v>
      </c>
      <c r="C322" s="210" t="s">
        <v>21</v>
      </c>
      <c r="D322" s="210" t="s">
        <v>21</v>
      </c>
      <c r="E322" s="210" t="s">
        <v>891</v>
      </c>
      <c r="F322" s="210" t="s">
        <v>897</v>
      </c>
      <c r="G322" s="39" t="s">
        <v>903</v>
      </c>
      <c r="H322" s="215">
        <v>3.829</v>
      </c>
      <c r="I322" s="21" t="s">
        <v>40</v>
      </c>
      <c r="J322" s="129">
        <v>21</v>
      </c>
      <c r="K322" s="210"/>
      <c r="L322" s="22"/>
      <c r="M322" s="128">
        <v>71033.89</v>
      </c>
      <c r="N322" s="22" t="s">
        <v>23</v>
      </c>
      <c r="O322" s="22"/>
      <c r="P322" s="22"/>
      <c r="Q322" s="195"/>
      <c r="R322" s="207"/>
    </row>
    <row r="323" spans="1:18" s="53" customFormat="1" ht="33.75" customHeight="1">
      <c r="A323" s="191">
        <v>304</v>
      </c>
      <c r="B323" s="39" t="s">
        <v>930</v>
      </c>
      <c r="C323" s="210" t="s">
        <v>21</v>
      </c>
      <c r="D323" s="210" t="s">
        <v>21</v>
      </c>
      <c r="E323" s="210" t="s">
        <v>891</v>
      </c>
      <c r="F323" s="210" t="s">
        <v>897</v>
      </c>
      <c r="G323" s="39" t="s">
        <v>903</v>
      </c>
      <c r="H323" s="215">
        <v>2.785</v>
      </c>
      <c r="I323" s="21" t="s">
        <v>40</v>
      </c>
      <c r="J323" s="129">
        <v>21</v>
      </c>
      <c r="K323" s="210"/>
      <c r="L323" s="22"/>
      <c r="M323" s="128">
        <v>54529.1</v>
      </c>
      <c r="N323" s="22" t="s">
        <v>23</v>
      </c>
      <c r="O323" s="22"/>
      <c r="P323" s="22"/>
      <c r="Q323" s="195"/>
      <c r="R323" s="207"/>
    </row>
    <row r="324" spans="1:18" s="53" customFormat="1" ht="33.75" customHeight="1">
      <c r="A324" s="191">
        <v>305</v>
      </c>
      <c r="B324" s="39" t="s">
        <v>931</v>
      </c>
      <c r="C324" s="210" t="s">
        <v>21</v>
      </c>
      <c r="D324" s="210" t="s">
        <v>21</v>
      </c>
      <c r="E324" s="210" t="s">
        <v>891</v>
      </c>
      <c r="F324" s="210" t="s">
        <v>897</v>
      </c>
      <c r="G324" s="39" t="s">
        <v>903</v>
      </c>
      <c r="H324" s="215">
        <v>3.31</v>
      </c>
      <c r="I324" s="21" t="s">
        <v>40</v>
      </c>
      <c r="J324" s="129">
        <v>21</v>
      </c>
      <c r="K324" s="210"/>
      <c r="L324" s="22"/>
      <c r="M324" s="128">
        <v>62828.92</v>
      </c>
      <c r="N324" s="22" t="s">
        <v>23</v>
      </c>
      <c r="O324" s="22"/>
      <c r="P324" s="22"/>
      <c r="Q324" s="195"/>
      <c r="R324" s="207"/>
    </row>
    <row r="325" spans="1:18" s="53" customFormat="1" ht="33.75" customHeight="1">
      <c r="A325" s="191">
        <v>306</v>
      </c>
      <c r="B325" s="39" t="s">
        <v>932</v>
      </c>
      <c r="C325" s="210" t="s">
        <v>21</v>
      </c>
      <c r="D325" s="210" t="s">
        <v>21</v>
      </c>
      <c r="E325" s="210" t="s">
        <v>891</v>
      </c>
      <c r="F325" s="210" t="s">
        <v>897</v>
      </c>
      <c r="G325" s="39" t="s">
        <v>903</v>
      </c>
      <c r="H325" s="215">
        <v>1.964</v>
      </c>
      <c r="I325" s="21" t="s">
        <v>40</v>
      </c>
      <c r="J325" s="129">
        <v>21</v>
      </c>
      <c r="K325" s="210"/>
      <c r="L325" s="22"/>
      <c r="M325" s="128">
        <v>41549.75</v>
      </c>
      <c r="N325" s="22" t="s">
        <v>23</v>
      </c>
      <c r="O325" s="22"/>
      <c r="P325" s="22"/>
      <c r="Q325" s="195"/>
      <c r="R325" s="207"/>
    </row>
    <row r="326" spans="1:18" s="53" customFormat="1" ht="33.75" customHeight="1">
      <c r="A326" s="191">
        <v>307</v>
      </c>
      <c r="B326" s="39" t="s">
        <v>933</v>
      </c>
      <c r="C326" s="210" t="s">
        <v>21</v>
      </c>
      <c r="D326" s="210" t="s">
        <v>21</v>
      </c>
      <c r="E326" s="210" t="s">
        <v>891</v>
      </c>
      <c r="F326" s="210" t="s">
        <v>897</v>
      </c>
      <c r="G326" s="39" t="s">
        <v>903</v>
      </c>
      <c r="H326" s="215">
        <v>4.061</v>
      </c>
      <c r="I326" s="21" t="s">
        <v>40</v>
      </c>
      <c r="J326" s="129">
        <v>30</v>
      </c>
      <c r="K326" s="210"/>
      <c r="L326" s="22"/>
      <c r="M326" s="128">
        <v>96849.01</v>
      </c>
      <c r="N326" s="22" t="s">
        <v>23</v>
      </c>
      <c r="O326" s="22"/>
      <c r="P326" s="22"/>
      <c r="Q326" s="195"/>
      <c r="R326" s="207"/>
    </row>
    <row r="327" spans="1:18" s="53" customFormat="1" ht="33.75" customHeight="1">
      <c r="A327" s="191">
        <v>308</v>
      </c>
      <c r="B327" s="39" t="s">
        <v>934</v>
      </c>
      <c r="C327" s="210" t="s">
        <v>21</v>
      </c>
      <c r="D327" s="210" t="s">
        <v>21</v>
      </c>
      <c r="E327" s="210" t="s">
        <v>891</v>
      </c>
      <c r="F327" s="210" t="s">
        <v>935</v>
      </c>
      <c r="G327" s="39" t="s">
        <v>903</v>
      </c>
      <c r="H327" s="215">
        <v>2.74</v>
      </c>
      <c r="I327" s="21" t="s">
        <v>40</v>
      </c>
      <c r="J327" s="129">
        <v>21</v>
      </c>
      <c r="K327" s="210"/>
      <c r="L327" s="22"/>
      <c r="M327" s="128">
        <v>53817.68</v>
      </c>
      <c r="N327" s="22" t="s">
        <v>23</v>
      </c>
      <c r="O327" s="22"/>
      <c r="P327" s="22"/>
      <c r="Q327" s="195"/>
      <c r="R327" s="207"/>
    </row>
    <row r="328" spans="1:18" s="53" customFormat="1" ht="33.75" customHeight="1">
      <c r="A328" s="191">
        <v>309</v>
      </c>
      <c r="B328" s="39" t="s">
        <v>936</v>
      </c>
      <c r="C328" s="210" t="s">
        <v>21</v>
      </c>
      <c r="D328" s="210" t="s">
        <v>21</v>
      </c>
      <c r="E328" s="210" t="s">
        <v>891</v>
      </c>
      <c r="F328" s="210" t="s">
        <v>937</v>
      </c>
      <c r="G328" s="39" t="s">
        <v>903</v>
      </c>
      <c r="H328" s="215">
        <v>2.628</v>
      </c>
      <c r="I328" s="21" t="s">
        <v>40</v>
      </c>
      <c r="J328" s="129">
        <v>21</v>
      </c>
      <c r="K328" s="210"/>
      <c r="L328" s="22"/>
      <c r="M328" s="128">
        <v>52047.05</v>
      </c>
      <c r="N328" s="22" t="s">
        <v>23</v>
      </c>
      <c r="O328" s="22"/>
      <c r="P328" s="22"/>
      <c r="Q328" s="195"/>
      <c r="R328" s="207"/>
    </row>
    <row r="329" spans="1:18" s="53" customFormat="1" ht="33.75" customHeight="1">
      <c r="A329" s="191">
        <v>310</v>
      </c>
      <c r="B329" s="39" t="s">
        <v>938</v>
      </c>
      <c r="C329" s="210" t="s">
        <v>21</v>
      </c>
      <c r="D329" s="210" t="s">
        <v>21</v>
      </c>
      <c r="E329" s="210" t="s">
        <v>891</v>
      </c>
      <c r="F329" s="210" t="s">
        <v>939</v>
      </c>
      <c r="G329" s="39" t="s">
        <v>903</v>
      </c>
      <c r="H329" s="215">
        <v>2.46</v>
      </c>
      <c r="I329" s="21" t="s">
        <v>40</v>
      </c>
      <c r="J329" s="129">
        <v>21</v>
      </c>
      <c r="K329" s="210"/>
      <c r="L329" s="22"/>
      <c r="M329" s="128">
        <v>49391.11</v>
      </c>
      <c r="N329" s="22" t="s">
        <v>23</v>
      </c>
      <c r="O329" s="22"/>
      <c r="P329" s="22"/>
      <c r="Q329" s="195"/>
      <c r="R329" s="207"/>
    </row>
    <row r="330" spans="1:18" s="53" customFormat="1" ht="33.75" customHeight="1">
      <c r="A330" s="191">
        <v>311</v>
      </c>
      <c r="B330" s="39" t="s">
        <v>1052</v>
      </c>
      <c r="C330" s="210" t="s">
        <v>21</v>
      </c>
      <c r="D330" s="210" t="s">
        <v>21</v>
      </c>
      <c r="E330" s="210" t="s">
        <v>891</v>
      </c>
      <c r="F330" s="210" t="s">
        <v>1053</v>
      </c>
      <c r="G330" s="39" t="s">
        <v>116</v>
      </c>
      <c r="H330" s="215">
        <v>0.585</v>
      </c>
      <c r="I330" s="21" t="s">
        <v>40</v>
      </c>
      <c r="J330" s="129">
        <v>15</v>
      </c>
      <c r="K330" s="210">
        <v>70</v>
      </c>
      <c r="L330" s="22">
        <v>25</v>
      </c>
      <c r="M330" s="128">
        <v>12112.35</v>
      </c>
      <c r="N330" s="22" t="s">
        <v>23</v>
      </c>
      <c r="O330" s="22"/>
      <c r="P330" s="22"/>
      <c r="Q330" s="195"/>
      <c r="R330" s="207"/>
    </row>
    <row r="331" spans="1:18" s="53" customFormat="1" ht="33.75" customHeight="1">
      <c r="A331" s="191">
        <v>312</v>
      </c>
      <c r="B331" s="39" t="s">
        <v>1054</v>
      </c>
      <c r="C331" s="210" t="s">
        <v>21</v>
      </c>
      <c r="D331" s="210" t="s">
        <v>21</v>
      </c>
      <c r="E331" s="210" t="s">
        <v>891</v>
      </c>
      <c r="F331" s="210" t="s">
        <v>891</v>
      </c>
      <c r="G331" s="39" t="s">
        <v>116</v>
      </c>
      <c r="H331" s="215">
        <v>0.985</v>
      </c>
      <c r="I331" s="21" t="s">
        <v>40</v>
      </c>
      <c r="J331" s="129">
        <v>15</v>
      </c>
      <c r="K331" s="210">
        <v>17</v>
      </c>
      <c r="L331" s="22">
        <v>44</v>
      </c>
      <c r="M331" s="128">
        <v>24693.13</v>
      </c>
      <c r="N331" s="22" t="s">
        <v>23</v>
      </c>
      <c r="O331" s="22"/>
      <c r="P331" s="22"/>
      <c r="Q331" s="195"/>
      <c r="R331" s="207"/>
    </row>
    <row r="332" spans="1:18" s="53" customFormat="1" ht="33.75" customHeight="1">
      <c r="A332" s="191">
        <v>313</v>
      </c>
      <c r="B332" s="39" t="s">
        <v>1055</v>
      </c>
      <c r="C332" s="210" t="s">
        <v>21</v>
      </c>
      <c r="D332" s="210" t="s">
        <v>21</v>
      </c>
      <c r="E332" s="210" t="s">
        <v>891</v>
      </c>
      <c r="F332" s="210" t="s">
        <v>1053</v>
      </c>
      <c r="G332" s="39" t="s">
        <v>116</v>
      </c>
      <c r="H332" s="215">
        <v>1.16</v>
      </c>
      <c r="I332" s="21" t="s">
        <v>40</v>
      </c>
      <c r="J332" s="129">
        <v>15</v>
      </c>
      <c r="K332" s="210">
        <v>11</v>
      </c>
      <c r="L332" s="22">
        <v>25</v>
      </c>
      <c r="M332" s="128">
        <v>23153.31</v>
      </c>
      <c r="N332" s="22" t="s">
        <v>23</v>
      </c>
      <c r="O332" s="22"/>
      <c r="P332" s="22"/>
      <c r="Q332" s="195"/>
      <c r="R332" s="207"/>
    </row>
    <row r="333" spans="1:18" s="53" customFormat="1" ht="33.75" customHeight="1">
      <c r="A333" s="191">
        <v>314</v>
      </c>
      <c r="B333" s="39" t="s">
        <v>1056</v>
      </c>
      <c r="C333" s="210" t="s">
        <v>21</v>
      </c>
      <c r="D333" s="210" t="s">
        <v>21</v>
      </c>
      <c r="E333" s="210" t="s">
        <v>891</v>
      </c>
      <c r="F333" s="210" t="s">
        <v>891</v>
      </c>
      <c r="G333" s="39" t="s">
        <v>116</v>
      </c>
      <c r="H333" s="215">
        <v>1.59</v>
      </c>
      <c r="I333" s="21" t="s">
        <v>40</v>
      </c>
      <c r="J333" s="129">
        <v>21</v>
      </c>
      <c r="K333" s="210">
        <v>40</v>
      </c>
      <c r="L333" s="22">
        <v>70</v>
      </c>
      <c r="M333" s="128">
        <v>36683.24</v>
      </c>
      <c r="N333" s="22" t="s">
        <v>23</v>
      </c>
      <c r="O333" s="22"/>
      <c r="P333" s="22"/>
      <c r="Q333" s="195"/>
      <c r="R333" s="207"/>
    </row>
    <row r="334" spans="1:18" s="53" customFormat="1" ht="33.75" customHeight="1">
      <c r="A334" s="191">
        <v>315</v>
      </c>
      <c r="B334" s="39" t="s">
        <v>1057</v>
      </c>
      <c r="C334" s="210" t="s">
        <v>21</v>
      </c>
      <c r="D334" s="210" t="s">
        <v>21</v>
      </c>
      <c r="E334" s="210" t="s">
        <v>891</v>
      </c>
      <c r="F334" s="210" t="s">
        <v>891</v>
      </c>
      <c r="G334" s="39" t="s">
        <v>116</v>
      </c>
      <c r="H334" s="215">
        <v>1.35</v>
      </c>
      <c r="I334" s="21" t="s">
        <v>40</v>
      </c>
      <c r="J334" s="129">
        <v>15</v>
      </c>
      <c r="K334" s="210">
        <v>68</v>
      </c>
      <c r="L334" s="22">
        <v>107</v>
      </c>
      <c r="M334" s="128">
        <v>28200.77</v>
      </c>
      <c r="N334" s="22" t="s">
        <v>23</v>
      </c>
      <c r="O334" s="22"/>
      <c r="P334" s="22"/>
      <c r="Q334" s="195"/>
      <c r="R334" s="207"/>
    </row>
    <row r="335" spans="1:18" s="53" customFormat="1" ht="33.75" customHeight="1">
      <c r="A335" s="191">
        <v>316</v>
      </c>
      <c r="B335" s="39" t="s">
        <v>1058</v>
      </c>
      <c r="C335" s="210" t="s">
        <v>21</v>
      </c>
      <c r="D335" s="210" t="s">
        <v>21</v>
      </c>
      <c r="E335" s="210" t="s">
        <v>891</v>
      </c>
      <c r="F335" s="210" t="s">
        <v>891</v>
      </c>
      <c r="G335" s="39" t="s">
        <v>116</v>
      </c>
      <c r="H335" s="215">
        <v>1.4</v>
      </c>
      <c r="I335" s="21" t="s">
        <v>40</v>
      </c>
      <c r="J335" s="129">
        <v>15</v>
      </c>
      <c r="K335" s="210">
        <v>63</v>
      </c>
      <c r="L335" s="22">
        <v>74</v>
      </c>
      <c r="M335" s="128">
        <v>32404.79</v>
      </c>
      <c r="N335" s="22" t="s">
        <v>23</v>
      </c>
      <c r="O335" s="22"/>
      <c r="P335" s="22"/>
      <c r="Q335" s="195"/>
      <c r="R335" s="207"/>
    </row>
    <row r="336" spans="1:18" s="53" customFormat="1" ht="33.75" customHeight="1">
      <c r="A336" s="191">
        <v>317</v>
      </c>
      <c r="B336" s="39" t="s">
        <v>1059</v>
      </c>
      <c r="C336" s="210" t="s">
        <v>21</v>
      </c>
      <c r="D336" s="210" t="s">
        <v>21</v>
      </c>
      <c r="E336" s="210" t="s">
        <v>891</v>
      </c>
      <c r="F336" s="210" t="s">
        <v>891</v>
      </c>
      <c r="G336" s="39" t="s">
        <v>116</v>
      </c>
      <c r="H336" s="215">
        <v>1.02</v>
      </c>
      <c r="I336" s="21" t="s">
        <v>40</v>
      </c>
      <c r="J336" s="129">
        <v>15</v>
      </c>
      <c r="K336" s="210">
        <v>31</v>
      </c>
      <c r="L336" s="22">
        <v>43</v>
      </c>
      <c r="M336" s="128">
        <v>21522.21</v>
      </c>
      <c r="N336" s="22" t="s">
        <v>23</v>
      </c>
      <c r="O336" s="22"/>
      <c r="P336" s="22"/>
      <c r="Q336" s="195"/>
      <c r="R336" s="207"/>
    </row>
    <row r="337" spans="1:18" s="53" customFormat="1" ht="33.75" customHeight="1">
      <c r="A337" s="191">
        <v>318</v>
      </c>
      <c r="B337" s="39" t="s">
        <v>1060</v>
      </c>
      <c r="C337" s="210" t="s">
        <v>21</v>
      </c>
      <c r="D337" s="210" t="s">
        <v>21</v>
      </c>
      <c r="E337" s="210" t="s">
        <v>891</v>
      </c>
      <c r="F337" s="210" t="s">
        <v>1053</v>
      </c>
      <c r="G337" s="39" t="s">
        <v>116</v>
      </c>
      <c r="H337" s="215">
        <v>1.78</v>
      </c>
      <c r="I337" s="21" t="s">
        <v>40</v>
      </c>
      <c r="J337" s="129">
        <v>21</v>
      </c>
      <c r="K337" s="210">
        <v>38</v>
      </c>
      <c r="L337" s="22">
        <v>50</v>
      </c>
      <c r="M337" s="128">
        <v>39485.85</v>
      </c>
      <c r="N337" s="22" t="s">
        <v>23</v>
      </c>
      <c r="O337" s="22"/>
      <c r="P337" s="22"/>
      <c r="Q337" s="195"/>
      <c r="R337" s="207"/>
    </row>
    <row r="338" spans="1:18" s="53" customFormat="1" ht="33.75" customHeight="1">
      <c r="A338" s="191">
        <v>319</v>
      </c>
      <c r="B338" s="39" t="s">
        <v>940</v>
      </c>
      <c r="C338" s="210" t="s">
        <v>21</v>
      </c>
      <c r="D338" s="210" t="s">
        <v>21</v>
      </c>
      <c r="E338" s="210" t="s">
        <v>941</v>
      </c>
      <c r="F338" s="210" t="s">
        <v>942</v>
      </c>
      <c r="G338" s="39" t="s">
        <v>903</v>
      </c>
      <c r="H338" s="215">
        <v>3.446</v>
      </c>
      <c r="I338" s="21" t="s">
        <v>40</v>
      </c>
      <c r="J338" s="129">
        <v>30</v>
      </c>
      <c r="K338" s="210"/>
      <c r="L338" s="22"/>
      <c r="M338" s="128">
        <v>64978.97</v>
      </c>
      <c r="N338" s="22" t="s">
        <v>23</v>
      </c>
      <c r="O338" s="22"/>
      <c r="P338" s="22"/>
      <c r="Q338" s="195"/>
      <c r="R338" s="207"/>
    </row>
    <row r="339" spans="1:18" s="53" customFormat="1" ht="33.75" customHeight="1">
      <c r="A339" s="191">
        <v>320</v>
      </c>
      <c r="B339" s="39" t="s">
        <v>943</v>
      </c>
      <c r="C339" s="210" t="s">
        <v>21</v>
      </c>
      <c r="D339" s="210" t="s">
        <v>21</v>
      </c>
      <c r="E339" s="210" t="s">
        <v>941</v>
      </c>
      <c r="F339" s="210" t="s">
        <v>944</v>
      </c>
      <c r="G339" s="39" t="s">
        <v>903</v>
      </c>
      <c r="H339" s="215">
        <v>1.705</v>
      </c>
      <c r="I339" s="21" t="s">
        <v>40</v>
      </c>
      <c r="J339" s="129">
        <v>21</v>
      </c>
      <c r="K339" s="210"/>
      <c r="L339" s="22"/>
      <c r="M339" s="128">
        <v>37455.17</v>
      </c>
      <c r="N339" s="22" t="s">
        <v>23</v>
      </c>
      <c r="O339" s="22"/>
      <c r="P339" s="22"/>
      <c r="Q339" s="195"/>
      <c r="R339" s="207"/>
    </row>
    <row r="340" spans="1:18" s="53" customFormat="1" ht="33.75" customHeight="1">
      <c r="A340" s="191">
        <v>321</v>
      </c>
      <c r="B340" s="39" t="s">
        <v>945</v>
      </c>
      <c r="C340" s="210" t="s">
        <v>21</v>
      </c>
      <c r="D340" s="210" t="s">
        <v>21</v>
      </c>
      <c r="E340" s="210" t="s">
        <v>941</v>
      </c>
      <c r="F340" s="210" t="s">
        <v>946</v>
      </c>
      <c r="G340" s="39" t="s">
        <v>903</v>
      </c>
      <c r="H340" s="215">
        <v>7.629</v>
      </c>
      <c r="I340" s="21" t="s">
        <v>40</v>
      </c>
      <c r="J340" s="129">
        <v>42</v>
      </c>
      <c r="K340" s="210"/>
      <c r="L340" s="22"/>
      <c r="M340" s="128">
        <v>149356.85</v>
      </c>
      <c r="N340" s="22" t="s">
        <v>23</v>
      </c>
      <c r="O340" s="22"/>
      <c r="P340" s="22"/>
      <c r="Q340" s="195"/>
      <c r="R340" s="207"/>
    </row>
    <row r="341" spans="1:18" s="53" customFormat="1" ht="33.75" customHeight="1">
      <c r="A341" s="191">
        <v>322</v>
      </c>
      <c r="B341" s="39" t="s">
        <v>947</v>
      </c>
      <c r="C341" s="210" t="s">
        <v>21</v>
      </c>
      <c r="D341" s="210" t="s">
        <v>21</v>
      </c>
      <c r="E341" s="210" t="s">
        <v>941</v>
      </c>
      <c r="F341" s="210" t="s">
        <v>948</v>
      </c>
      <c r="G341" s="39" t="s">
        <v>903</v>
      </c>
      <c r="H341" s="215">
        <v>3.36</v>
      </c>
      <c r="I341" s="21" t="s">
        <v>40</v>
      </c>
      <c r="J341" s="129">
        <v>30</v>
      </c>
      <c r="K341" s="210"/>
      <c r="L341" s="22"/>
      <c r="M341" s="128">
        <v>63619.38</v>
      </c>
      <c r="N341" s="22" t="s">
        <v>23</v>
      </c>
      <c r="O341" s="22"/>
      <c r="P341" s="22"/>
      <c r="Q341" s="195"/>
      <c r="R341" s="207"/>
    </row>
    <row r="342" spans="1:18" s="53" customFormat="1" ht="33.75" customHeight="1">
      <c r="A342" s="191">
        <v>323</v>
      </c>
      <c r="B342" s="39" t="s">
        <v>949</v>
      </c>
      <c r="C342" s="210" t="s">
        <v>21</v>
      </c>
      <c r="D342" s="210" t="s">
        <v>21</v>
      </c>
      <c r="E342" s="210" t="s">
        <v>941</v>
      </c>
      <c r="F342" s="210" t="s">
        <v>950</v>
      </c>
      <c r="G342" s="39" t="s">
        <v>903</v>
      </c>
      <c r="H342" s="215">
        <v>6.335</v>
      </c>
      <c r="I342" s="21" t="s">
        <v>40</v>
      </c>
      <c r="J342" s="129">
        <v>30</v>
      </c>
      <c r="K342" s="210"/>
      <c r="L342" s="22"/>
      <c r="M342" s="128">
        <v>110651.71</v>
      </c>
      <c r="N342" s="22" t="s">
        <v>23</v>
      </c>
      <c r="O342" s="22"/>
      <c r="P342" s="22"/>
      <c r="Q342" s="195"/>
      <c r="R342" s="207"/>
    </row>
    <row r="343" spans="1:18" s="53" customFormat="1" ht="33.75" customHeight="1">
      <c r="A343" s="191">
        <v>324</v>
      </c>
      <c r="B343" s="39" t="s">
        <v>951</v>
      </c>
      <c r="C343" s="210" t="s">
        <v>21</v>
      </c>
      <c r="D343" s="210" t="s">
        <v>21</v>
      </c>
      <c r="E343" s="210" t="s">
        <v>941</v>
      </c>
      <c r="F343" s="210" t="s">
        <v>952</v>
      </c>
      <c r="G343" s="39" t="s">
        <v>903</v>
      </c>
      <c r="H343" s="215">
        <v>4.23</v>
      </c>
      <c r="I343" s="21" t="s">
        <v>40</v>
      </c>
      <c r="J343" s="129">
        <v>30</v>
      </c>
      <c r="K343" s="210"/>
      <c r="L343" s="22"/>
      <c r="M343" s="128">
        <v>77373.37</v>
      </c>
      <c r="N343" s="22" t="s">
        <v>23</v>
      </c>
      <c r="O343" s="22"/>
      <c r="P343" s="22"/>
      <c r="Q343" s="195"/>
      <c r="R343" s="207"/>
    </row>
    <row r="344" spans="1:18" s="53" customFormat="1" ht="33.75" customHeight="1">
      <c r="A344" s="191">
        <v>325</v>
      </c>
      <c r="B344" s="39" t="s">
        <v>953</v>
      </c>
      <c r="C344" s="210" t="s">
        <v>21</v>
      </c>
      <c r="D344" s="210" t="s">
        <v>21</v>
      </c>
      <c r="E344" s="210" t="s">
        <v>941</v>
      </c>
      <c r="F344" s="210" t="s">
        <v>954</v>
      </c>
      <c r="G344" s="39" t="s">
        <v>903</v>
      </c>
      <c r="H344" s="215">
        <v>1.511</v>
      </c>
      <c r="I344" s="21" t="s">
        <v>40</v>
      </c>
      <c r="J344" s="129">
        <v>21</v>
      </c>
      <c r="K344" s="210"/>
      <c r="L344" s="22"/>
      <c r="M344" s="128">
        <v>34388.19</v>
      </c>
      <c r="N344" s="22" t="s">
        <v>23</v>
      </c>
      <c r="O344" s="22"/>
      <c r="P344" s="22"/>
      <c r="Q344" s="195"/>
      <c r="R344" s="207"/>
    </row>
    <row r="345" spans="1:18" s="53" customFormat="1" ht="33.75" customHeight="1">
      <c r="A345" s="191">
        <v>326</v>
      </c>
      <c r="B345" s="39" t="s">
        <v>955</v>
      </c>
      <c r="C345" s="210" t="s">
        <v>21</v>
      </c>
      <c r="D345" s="210" t="s">
        <v>21</v>
      </c>
      <c r="E345" s="210" t="s">
        <v>941</v>
      </c>
      <c r="F345" s="210" t="s">
        <v>954</v>
      </c>
      <c r="G345" s="39" t="s">
        <v>903</v>
      </c>
      <c r="H345" s="215">
        <v>0.755</v>
      </c>
      <c r="I345" s="21" t="s">
        <v>40</v>
      </c>
      <c r="J345" s="129">
        <v>14</v>
      </c>
      <c r="K345" s="210"/>
      <c r="L345" s="22"/>
      <c r="M345" s="128">
        <v>22436.45</v>
      </c>
      <c r="N345" s="22" t="s">
        <v>23</v>
      </c>
      <c r="O345" s="22"/>
      <c r="P345" s="22"/>
      <c r="Q345" s="195"/>
      <c r="R345" s="207"/>
    </row>
    <row r="346" spans="1:18" s="53" customFormat="1" ht="33.75" customHeight="1">
      <c r="A346" s="191">
        <v>327</v>
      </c>
      <c r="B346" s="39" t="s">
        <v>956</v>
      </c>
      <c r="C346" s="210" t="s">
        <v>21</v>
      </c>
      <c r="D346" s="210" t="s">
        <v>21</v>
      </c>
      <c r="E346" s="210" t="s">
        <v>941</v>
      </c>
      <c r="F346" s="210" t="s">
        <v>957</v>
      </c>
      <c r="G346" s="39" t="s">
        <v>903</v>
      </c>
      <c r="H346" s="215">
        <v>3.802</v>
      </c>
      <c r="I346" s="21" t="s">
        <v>40</v>
      </c>
      <c r="J346" s="129">
        <v>21</v>
      </c>
      <c r="K346" s="210"/>
      <c r="L346" s="22"/>
      <c r="M346" s="128">
        <v>79701.17</v>
      </c>
      <c r="N346" s="22" t="s">
        <v>23</v>
      </c>
      <c r="O346" s="22"/>
      <c r="P346" s="22"/>
      <c r="Q346" s="195"/>
      <c r="R346" s="207"/>
    </row>
    <row r="347" spans="1:18" s="53" customFormat="1" ht="33.75" customHeight="1">
      <c r="A347" s="191">
        <v>328</v>
      </c>
      <c r="B347" s="39" t="s">
        <v>958</v>
      </c>
      <c r="C347" s="210" t="s">
        <v>21</v>
      </c>
      <c r="D347" s="210" t="s">
        <v>21</v>
      </c>
      <c r="E347" s="210" t="s">
        <v>941</v>
      </c>
      <c r="F347" s="210" t="s">
        <v>959</v>
      </c>
      <c r="G347" s="39" t="s">
        <v>903</v>
      </c>
      <c r="H347" s="215">
        <v>2.32</v>
      </c>
      <c r="I347" s="21" t="s">
        <v>40</v>
      </c>
      <c r="J347" s="129">
        <v>21</v>
      </c>
      <c r="K347" s="210"/>
      <c r="L347" s="22"/>
      <c r="M347" s="128">
        <v>47177.82</v>
      </c>
      <c r="N347" s="22" t="s">
        <v>23</v>
      </c>
      <c r="O347" s="22"/>
      <c r="P347" s="22"/>
      <c r="Q347" s="195"/>
      <c r="R347" s="207"/>
    </row>
    <row r="348" spans="1:18" s="53" customFormat="1" ht="33.75" customHeight="1">
      <c r="A348" s="191">
        <v>329</v>
      </c>
      <c r="B348" s="39" t="s">
        <v>960</v>
      </c>
      <c r="C348" s="210" t="s">
        <v>21</v>
      </c>
      <c r="D348" s="210" t="s">
        <v>21</v>
      </c>
      <c r="E348" s="210" t="s">
        <v>961</v>
      </c>
      <c r="F348" s="210" t="s">
        <v>962</v>
      </c>
      <c r="G348" s="39" t="s">
        <v>903</v>
      </c>
      <c r="H348" s="215">
        <v>1.79</v>
      </c>
      <c r="I348" s="21" t="s">
        <v>40</v>
      </c>
      <c r="J348" s="129">
        <v>21</v>
      </c>
      <c r="K348" s="210"/>
      <c r="L348" s="22"/>
      <c r="M348" s="128">
        <v>38798.95</v>
      </c>
      <c r="N348" s="22" t="s">
        <v>23</v>
      </c>
      <c r="O348" s="22"/>
      <c r="P348" s="22"/>
      <c r="Q348" s="195"/>
      <c r="R348" s="207"/>
    </row>
    <row r="349" spans="1:18" s="53" customFormat="1" ht="33.75" customHeight="1">
      <c r="A349" s="191">
        <v>330</v>
      </c>
      <c r="B349" s="39" t="s">
        <v>963</v>
      </c>
      <c r="C349" s="210" t="s">
        <v>21</v>
      </c>
      <c r="D349" s="210" t="s">
        <v>21</v>
      </c>
      <c r="E349" s="210" t="s">
        <v>961</v>
      </c>
      <c r="F349" s="210" t="s">
        <v>964</v>
      </c>
      <c r="G349" s="39" t="s">
        <v>903</v>
      </c>
      <c r="H349" s="215">
        <v>1.135</v>
      </c>
      <c r="I349" s="21" t="s">
        <v>40</v>
      </c>
      <c r="J349" s="129">
        <v>21</v>
      </c>
      <c r="K349" s="210"/>
      <c r="L349" s="22"/>
      <c r="M349" s="128">
        <v>28443.94</v>
      </c>
      <c r="N349" s="22" t="s">
        <v>23</v>
      </c>
      <c r="O349" s="22"/>
      <c r="P349" s="22"/>
      <c r="Q349" s="195"/>
      <c r="R349" s="207"/>
    </row>
    <row r="350" spans="1:18" s="53" customFormat="1" ht="33.75" customHeight="1">
      <c r="A350" s="191">
        <v>331</v>
      </c>
      <c r="B350" s="39" t="s">
        <v>965</v>
      </c>
      <c r="C350" s="210" t="s">
        <v>21</v>
      </c>
      <c r="D350" s="210" t="s">
        <v>21</v>
      </c>
      <c r="E350" s="210" t="s">
        <v>961</v>
      </c>
      <c r="F350" s="210" t="s">
        <v>966</v>
      </c>
      <c r="G350" s="39" t="s">
        <v>903</v>
      </c>
      <c r="H350" s="215">
        <v>3.485</v>
      </c>
      <c r="I350" s="21" t="s">
        <v>40</v>
      </c>
      <c r="J350" s="129">
        <v>21</v>
      </c>
      <c r="K350" s="210"/>
      <c r="L350" s="22"/>
      <c r="M350" s="128">
        <v>65595.53</v>
      </c>
      <c r="N350" s="22" t="s">
        <v>23</v>
      </c>
      <c r="O350" s="22"/>
      <c r="P350" s="22"/>
      <c r="Q350" s="195"/>
      <c r="R350" s="207"/>
    </row>
    <row r="351" spans="1:18" s="53" customFormat="1" ht="33.75" customHeight="1">
      <c r="A351" s="191">
        <v>332</v>
      </c>
      <c r="B351" s="39" t="s">
        <v>967</v>
      </c>
      <c r="C351" s="210" t="s">
        <v>21</v>
      </c>
      <c r="D351" s="210" t="s">
        <v>21</v>
      </c>
      <c r="E351" s="210" t="s">
        <v>961</v>
      </c>
      <c r="F351" s="210" t="s">
        <v>950</v>
      </c>
      <c r="G351" s="39" t="s">
        <v>903</v>
      </c>
      <c r="H351" s="215">
        <v>4.4</v>
      </c>
      <c r="I351" s="21" t="s">
        <v>40</v>
      </c>
      <c r="J351" s="129">
        <v>30</v>
      </c>
      <c r="K351" s="210"/>
      <c r="L351" s="22"/>
      <c r="M351" s="128">
        <v>80060.93</v>
      </c>
      <c r="N351" s="22" t="s">
        <v>23</v>
      </c>
      <c r="O351" s="22"/>
      <c r="P351" s="22"/>
      <c r="Q351" s="195"/>
      <c r="R351" s="207"/>
    </row>
    <row r="352" spans="1:18" s="53" customFormat="1" ht="33.75" customHeight="1">
      <c r="A352" s="191">
        <v>333</v>
      </c>
      <c r="B352" s="39" t="s">
        <v>968</v>
      </c>
      <c r="C352" s="210" t="s">
        <v>21</v>
      </c>
      <c r="D352" s="210" t="s">
        <v>21</v>
      </c>
      <c r="E352" s="210" t="s">
        <v>961</v>
      </c>
      <c r="F352" s="210" t="s">
        <v>969</v>
      </c>
      <c r="G352" s="39" t="s">
        <v>903</v>
      </c>
      <c r="H352" s="215">
        <v>4.13</v>
      </c>
      <c r="I352" s="21" t="s">
        <v>40</v>
      </c>
      <c r="J352" s="129">
        <v>30</v>
      </c>
      <c r="K352" s="210"/>
      <c r="L352" s="22"/>
      <c r="M352" s="128">
        <v>75792.45</v>
      </c>
      <c r="N352" s="22" t="s">
        <v>23</v>
      </c>
      <c r="O352" s="22"/>
      <c r="P352" s="22"/>
      <c r="Q352" s="195"/>
      <c r="R352" s="207"/>
    </row>
    <row r="353" spans="1:18" s="53" customFormat="1" ht="33.75" customHeight="1">
      <c r="A353" s="191">
        <v>334</v>
      </c>
      <c r="B353" s="39" t="s">
        <v>1076</v>
      </c>
      <c r="C353" s="210" t="s">
        <v>1011</v>
      </c>
      <c r="D353" s="210" t="s">
        <v>1011</v>
      </c>
      <c r="E353" s="210" t="s">
        <v>961</v>
      </c>
      <c r="F353" s="210" t="s">
        <v>1077</v>
      </c>
      <c r="G353" s="39" t="s">
        <v>116</v>
      </c>
      <c r="H353" s="215">
        <v>1.61</v>
      </c>
      <c r="I353" s="21" t="s">
        <v>40</v>
      </c>
      <c r="J353" s="129">
        <v>21</v>
      </c>
      <c r="K353" s="210">
        <v>92</v>
      </c>
      <c r="L353" s="22">
        <v>40</v>
      </c>
      <c r="M353" s="128">
        <v>34463.83</v>
      </c>
      <c r="N353" s="22" t="s">
        <v>23</v>
      </c>
      <c r="O353" s="22"/>
      <c r="P353" s="22"/>
      <c r="Q353" s="195"/>
      <c r="R353" s="207"/>
    </row>
    <row r="354" spans="1:18" s="53" customFormat="1" ht="33.75" customHeight="1">
      <c r="A354" s="191">
        <v>335</v>
      </c>
      <c r="B354" s="39" t="s">
        <v>1078</v>
      </c>
      <c r="C354" s="210" t="s">
        <v>1011</v>
      </c>
      <c r="D354" s="210" t="s">
        <v>1011</v>
      </c>
      <c r="E354" s="210" t="s">
        <v>961</v>
      </c>
      <c r="F354" s="210" t="s">
        <v>1079</v>
      </c>
      <c r="G354" s="39" t="s">
        <v>116</v>
      </c>
      <c r="H354" s="215">
        <v>5.62</v>
      </c>
      <c r="I354" s="21" t="s">
        <v>40</v>
      </c>
      <c r="J354" s="129">
        <v>42</v>
      </c>
      <c r="K354" s="210">
        <v>155</v>
      </c>
      <c r="L354" s="22">
        <v>420.91</v>
      </c>
      <c r="M354" s="128">
        <v>71515.43</v>
      </c>
      <c r="N354" s="22" t="s">
        <v>23</v>
      </c>
      <c r="O354" s="22"/>
      <c r="P354" s="22"/>
      <c r="Q354" s="195"/>
      <c r="R354" s="207"/>
    </row>
    <row r="355" spans="1:18" s="53" customFormat="1" ht="33.75" customHeight="1">
      <c r="A355" s="191">
        <v>336</v>
      </c>
      <c r="B355" s="39" t="s">
        <v>1080</v>
      </c>
      <c r="C355" s="210" t="s">
        <v>1011</v>
      </c>
      <c r="D355" s="210" t="s">
        <v>1011</v>
      </c>
      <c r="E355" s="210" t="s">
        <v>961</v>
      </c>
      <c r="F355" s="210" t="s">
        <v>1081</v>
      </c>
      <c r="G355" s="39" t="s">
        <v>116</v>
      </c>
      <c r="H355" s="215">
        <v>1.19</v>
      </c>
      <c r="I355" s="21" t="s">
        <v>40</v>
      </c>
      <c r="J355" s="129">
        <v>15</v>
      </c>
      <c r="K355" s="210">
        <v>98</v>
      </c>
      <c r="L355" s="22">
        <v>69</v>
      </c>
      <c r="M355" s="128">
        <v>21756.05</v>
      </c>
      <c r="N355" s="22" t="s">
        <v>23</v>
      </c>
      <c r="O355" s="22"/>
      <c r="P355" s="22"/>
      <c r="Q355" s="195"/>
      <c r="R355" s="207"/>
    </row>
    <row r="356" spans="1:18" s="53" customFormat="1" ht="33.75" customHeight="1">
      <c r="A356" s="191">
        <v>337</v>
      </c>
      <c r="B356" s="39" t="s">
        <v>1082</v>
      </c>
      <c r="C356" s="210" t="s">
        <v>1011</v>
      </c>
      <c r="D356" s="210" t="s">
        <v>1011</v>
      </c>
      <c r="E356" s="210" t="s">
        <v>961</v>
      </c>
      <c r="F356" s="210" t="s">
        <v>1083</v>
      </c>
      <c r="G356" s="39" t="s">
        <v>116</v>
      </c>
      <c r="H356" s="215">
        <v>0.92</v>
      </c>
      <c r="I356" s="21" t="s">
        <v>40</v>
      </c>
      <c r="J356" s="129">
        <v>15</v>
      </c>
      <c r="K356" s="210">
        <v>13</v>
      </c>
      <c r="L356" s="22">
        <v>14.05</v>
      </c>
      <c r="M356" s="128">
        <v>18544.91</v>
      </c>
      <c r="N356" s="22" t="s">
        <v>23</v>
      </c>
      <c r="O356" s="22"/>
      <c r="P356" s="22"/>
      <c r="Q356" s="195"/>
      <c r="R356" s="207"/>
    </row>
    <row r="357" spans="1:18" s="53" customFormat="1" ht="33.75" customHeight="1">
      <c r="A357" s="191">
        <v>338</v>
      </c>
      <c r="B357" s="39" t="s">
        <v>1084</v>
      </c>
      <c r="C357" s="210" t="s">
        <v>1011</v>
      </c>
      <c r="D357" s="210" t="s">
        <v>1011</v>
      </c>
      <c r="E357" s="210" t="s">
        <v>961</v>
      </c>
      <c r="F357" s="210" t="s">
        <v>1083</v>
      </c>
      <c r="G357" s="39" t="s">
        <v>116</v>
      </c>
      <c r="H357" s="215">
        <v>0.916</v>
      </c>
      <c r="I357" s="21" t="s">
        <v>40</v>
      </c>
      <c r="J357" s="129">
        <v>15</v>
      </c>
      <c r="K357" s="210">
        <v>12</v>
      </c>
      <c r="L357" s="22">
        <v>11.98</v>
      </c>
      <c r="M357" s="128">
        <v>18468.1</v>
      </c>
      <c r="N357" s="22" t="s">
        <v>23</v>
      </c>
      <c r="O357" s="22"/>
      <c r="P357" s="22"/>
      <c r="Q357" s="195"/>
      <c r="R357" s="207"/>
    </row>
    <row r="358" spans="1:18" s="53" customFormat="1" ht="33.75" customHeight="1">
      <c r="A358" s="191">
        <v>339</v>
      </c>
      <c r="B358" s="39" t="s">
        <v>1085</v>
      </c>
      <c r="C358" s="210" t="s">
        <v>1011</v>
      </c>
      <c r="D358" s="210" t="s">
        <v>1011</v>
      </c>
      <c r="E358" s="210" t="s">
        <v>961</v>
      </c>
      <c r="F358" s="210" t="s">
        <v>1083</v>
      </c>
      <c r="G358" s="39" t="s">
        <v>116</v>
      </c>
      <c r="H358" s="215">
        <v>0.845</v>
      </c>
      <c r="I358" s="21" t="s">
        <v>40</v>
      </c>
      <c r="J358" s="129">
        <v>15</v>
      </c>
      <c r="K358" s="210">
        <v>140</v>
      </c>
      <c r="L358" s="22">
        <v>62.98</v>
      </c>
      <c r="M358" s="128">
        <v>16579.33</v>
      </c>
      <c r="N358" s="22" t="s">
        <v>23</v>
      </c>
      <c r="O358" s="22"/>
      <c r="P358" s="22"/>
      <c r="Q358" s="195"/>
      <c r="R358" s="207"/>
    </row>
    <row r="359" spans="1:18" s="53" customFormat="1" ht="33.75" customHeight="1">
      <c r="A359" s="191">
        <v>340</v>
      </c>
      <c r="B359" s="39" t="s">
        <v>1086</v>
      </c>
      <c r="C359" s="210" t="s">
        <v>1011</v>
      </c>
      <c r="D359" s="210" t="s">
        <v>1011</v>
      </c>
      <c r="E359" s="210" t="s">
        <v>961</v>
      </c>
      <c r="F359" s="210" t="s">
        <v>1087</v>
      </c>
      <c r="G359" s="39" t="s">
        <v>116</v>
      </c>
      <c r="H359" s="215">
        <v>2.512</v>
      </c>
      <c r="I359" s="21" t="s">
        <v>40</v>
      </c>
      <c r="J359" s="129">
        <v>30</v>
      </c>
      <c r="K359" s="210">
        <v>145</v>
      </c>
      <c r="L359" s="22">
        <v>42.15</v>
      </c>
      <c r="M359" s="128">
        <v>55362.22</v>
      </c>
      <c r="N359" s="22" t="s">
        <v>23</v>
      </c>
      <c r="O359" s="22"/>
      <c r="P359" s="22"/>
      <c r="Q359" s="195"/>
      <c r="R359" s="207"/>
    </row>
    <row r="360" spans="1:18" s="53" customFormat="1" ht="33.75" customHeight="1">
      <c r="A360" s="191">
        <v>341</v>
      </c>
      <c r="B360" s="39" t="s">
        <v>1088</v>
      </c>
      <c r="C360" s="210" t="s">
        <v>1011</v>
      </c>
      <c r="D360" s="210" t="s">
        <v>1011</v>
      </c>
      <c r="E360" s="210" t="s">
        <v>961</v>
      </c>
      <c r="F360" s="210" t="s">
        <v>1087</v>
      </c>
      <c r="G360" s="39" t="s">
        <v>116</v>
      </c>
      <c r="H360" s="215">
        <v>0.76</v>
      </c>
      <c r="I360" s="21" t="s">
        <v>40</v>
      </c>
      <c r="J360" s="129">
        <v>15</v>
      </c>
      <c r="K360" s="210">
        <v>10</v>
      </c>
      <c r="L360" s="22">
        <v>17.2</v>
      </c>
      <c r="M360" s="128">
        <v>17993.17</v>
      </c>
      <c r="N360" s="22" t="s">
        <v>23</v>
      </c>
      <c r="O360" s="22"/>
      <c r="P360" s="22"/>
      <c r="Q360" s="195"/>
      <c r="R360" s="207"/>
    </row>
    <row r="361" spans="1:18" s="53" customFormat="1" ht="33.75" customHeight="1">
      <c r="A361" s="191">
        <v>342</v>
      </c>
      <c r="B361" s="39" t="s">
        <v>1089</v>
      </c>
      <c r="C361" s="210" t="s">
        <v>21</v>
      </c>
      <c r="D361" s="210" t="s">
        <v>21</v>
      </c>
      <c r="E361" s="210" t="s">
        <v>1090</v>
      </c>
      <c r="F361" s="210" t="s">
        <v>1091</v>
      </c>
      <c r="G361" s="39" t="s">
        <v>116</v>
      </c>
      <c r="H361" s="215">
        <v>1.56</v>
      </c>
      <c r="I361" s="21" t="s">
        <v>40</v>
      </c>
      <c r="J361" s="129">
        <v>21</v>
      </c>
      <c r="K361" s="210">
        <v>124</v>
      </c>
      <c r="L361" s="22">
        <v>79.37</v>
      </c>
      <c r="M361" s="128">
        <v>26306.97</v>
      </c>
      <c r="N361" s="22" t="s">
        <v>23</v>
      </c>
      <c r="O361" s="22"/>
      <c r="P361" s="22"/>
      <c r="Q361" s="195"/>
      <c r="R361" s="207"/>
    </row>
    <row r="362" spans="1:18" s="53" customFormat="1" ht="33.75" customHeight="1">
      <c r="A362" s="191">
        <v>343</v>
      </c>
      <c r="B362" s="39" t="s">
        <v>1092</v>
      </c>
      <c r="C362" s="210" t="s">
        <v>21</v>
      </c>
      <c r="D362" s="210" t="s">
        <v>21</v>
      </c>
      <c r="E362" s="210" t="s">
        <v>1090</v>
      </c>
      <c r="F362" s="210" t="s">
        <v>1093</v>
      </c>
      <c r="G362" s="39" t="s">
        <v>116</v>
      </c>
      <c r="H362" s="215">
        <v>1.07</v>
      </c>
      <c r="I362" s="21" t="s">
        <v>40</v>
      </c>
      <c r="J362" s="129">
        <v>15</v>
      </c>
      <c r="K362" s="210">
        <v>167</v>
      </c>
      <c r="L362" s="22">
        <v>174.22</v>
      </c>
      <c r="M362" s="128">
        <v>24973.8</v>
      </c>
      <c r="N362" s="22" t="s">
        <v>23</v>
      </c>
      <c r="O362" s="22"/>
      <c r="P362" s="22"/>
      <c r="Q362" s="195"/>
      <c r="R362" s="207"/>
    </row>
    <row r="363" spans="1:18" s="53" customFormat="1" ht="33.75" customHeight="1">
      <c r="A363" s="191">
        <v>344</v>
      </c>
      <c r="B363" s="39" t="s">
        <v>1094</v>
      </c>
      <c r="C363" s="210" t="s">
        <v>21</v>
      </c>
      <c r="D363" s="210" t="s">
        <v>21</v>
      </c>
      <c r="E363" s="210" t="s">
        <v>1090</v>
      </c>
      <c r="F363" s="210" t="s">
        <v>1093</v>
      </c>
      <c r="G363" s="39" t="s">
        <v>116</v>
      </c>
      <c r="H363" s="215">
        <v>2.87</v>
      </c>
      <c r="I363" s="21" t="s">
        <v>40</v>
      </c>
      <c r="J363" s="129">
        <v>30</v>
      </c>
      <c r="K363" s="210">
        <v>37</v>
      </c>
      <c r="L363" s="22">
        <v>82.12</v>
      </c>
      <c r="M363" s="128">
        <v>51229</v>
      </c>
      <c r="N363" s="22" t="s">
        <v>23</v>
      </c>
      <c r="O363" s="22"/>
      <c r="P363" s="22"/>
      <c r="Q363" s="195"/>
      <c r="R363" s="207"/>
    </row>
    <row r="364" spans="1:18" s="53" customFormat="1" ht="33.75" customHeight="1">
      <c r="A364" s="191">
        <v>345</v>
      </c>
      <c r="B364" s="39" t="s">
        <v>1095</v>
      </c>
      <c r="C364" s="210" t="s">
        <v>21</v>
      </c>
      <c r="D364" s="210" t="s">
        <v>21</v>
      </c>
      <c r="E364" s="210" t="s">
        <v>1090</v>
      </c>
      <c r="F364" s="210" t="s">
        <v>1096</v>
      </c>
      <c r="G364" s="39" t="s">
        <v>116</v>
      </c>
      <c r="H364" s="215">
        <v>0.79</v>
      </c>
      <c r="I364" s="21" t="s">
        <v>40</v>
      </c>
      <c r="J364" s="129">
        <v>15</v>
      </c>
      <c r="K364" s="210">
        <v>16</v>
      </c>
      <c r="L364" s="22">
        <v>40.42</v>
      </c>
      <c r="M364" s="128">
        <v>15557.44</v>
      </c>
      <c r="N364" s="22" t="s">
        <v>23</v>
      </c>
      <c r="O364" s="22"/>
      <c r="P364" s="22"/>
      <c r="Q364" s="195"/>
      <c r="R364" s="207"/>
    </row>
    <row r="365" spans="1:18" s="53" customFormat="1" ht="33.75" customHeight="1">
      <c r="A365" s="191">
        <v>346</v>
      </c>
      <c r="B365" s="39" t="s">
        <v>1097</v>
      </c>
      <c r="C365" s="210" t="s">
        <v>21</v>
      </c>
      <c r="D365" s="210" t="s">
        <v>21</v>
      </c>
      <c r="E365" s="210" t="s">
        <v>1090</v>
      </c>
      <c r="F365" s="210" t="s">
        <v>1098</v>
      </c>
      <c r="G365" s="39" t="s">
        <v>116</v>
      </c>
      <c r="H365" s="215">
        <v>1.74</v>
      </c>
      <c r="I365" s="21" t="s">
        <v>40</v>
      </c>
      <c r="J365" s="129">
        <v>21</v>
      </c>
      <c r="K365" s="210">
        <v>39</v>
      </c>
      <c r="L365" s="22">
        <v>84.71</v>
      </c>
      <c r="M365" s="128">
        <v>31404.93</v>
      </c>
      <c r="N365" s="22" t="s">
        <v>23</v>
      </c>
      <c r="O365" s="22"/>
      <c r="P365" s="22"/>
      <c r="Q365" s="195"/>
      <c r="R365" s="207"/>
    </row>
    <row r="366" spans="1:18" s="53" customFormat="1" ht="33.75" customHeight="1">
      <c r="A366" s="191">
        <v>347</v>
      </c>
      <c r="B366" s="39" t="s">
        <v>1099</v>
      </c>
      <c r="C366" s="210" t="s">
        <v>21</v>
      </c>
      <c r="D366" s="210" t="s">
        <v>21</v>
      </c>
      <c r="E366" s="210" t="s">
        <v>1090</v>
      </c>
      <c r="F366" s="210" t="s">
        <v>1093</v>
      </c>
      <c r="G366" s="39" t="s">
        <v>116</v>
      </c>
      <c r="H366" s="215">
        <v>1.4</v>
      </c>
      <c r="I366" s="21" t="s">
        <v>40</v>
      </c>
      <c r="J366" s="129">
        <v>21</v>
      </c>
      <c r="K366" s="210">
        <v>90</v>
      </c>
      <c r="L366" s="22">
        <v>92.93</v>
      </c>
      <c r="M366" s="128">
        <v>26891.13</v>
      </c>
      <c r="N366" s="22" t="s">
        <v>23</v>
      </c>
      <c r="O366" s="22"/>
      <c r="P366" s="22"/>
      <c r="Q366" s="195"/>
      <c r="R366" s="207"/>
    </row>
    <row r="367" spans="1:18" s="53" customFormat="1" ht="33.75" customHeight="1">
      <c r="A367" s="191">
        <v>348</v>
      </c>
      <c r="B367" s="39" t="s">
        <v>1100</v>
      </c>
      <c r="C367" s="210" t="s">
        <v>21</v>
      </c>
      <c r="D367" s="210" t="s">
        <v>21</v>
      </c>
      <c r="E367" s="210" t="s">
        <v>1090</v>
      </c>
      <c r="F367" s="210" t="s">
        <v>1091</v>
      </c>
      <c r="G367" s="39" t="s">
        <v>116</v>
      </c>
      <c r="H367" s="215">
        <v>1.5</v>
      </c>
      <c r="I367" s="21" t="s">
        <v>40</v>
      </c>
      <c r="J367" s="129">
        <v>21</v>
      </c>
      <c r="K367" s="210">
        <v>105</v>
      </c>
      <c r="L367" s="22">
        <v>79.96</v>
      </c>
      <c r="M367" s="128">
        <v>28749.11</v>
      </c>
      <c r="N367" s="22" t="s">
        <v>23</v>
      </c>
      <c r="O367" s="22"/>
      <c r="P367" s="22"/>
      <c r="Q367" s="195"/>
      <c r="R367" s="207"/>
    </row>
    <row r="368" spans="1:18" s="53" customFormat="1" ht="33.75" customHeight="1">
      <c r="A368" s="191">
        <v>349</v>
      </c>
      <c r="B368" s="39" t="s">
        <v>1101</v>
      </c>
      <c r="C368" s="210" t="s">
        <v>21</v>
      </c>
      <c r="D368" s="210" t="s">
        <v>21</v>
      </c>
      <c r="E368" s="210" t="s">
        <v>1090</v>
      </c>
      <c r="F368" s="210" t="s">
        <v>1102</v>
      </c>
      <c r="G368" s="39" t="s">
        <v>116</v>
      </c>
      <c r="H368" s="215">
        <v>0.912</v>
      </c>
      <c r="I368" s="21" t="s">
        <v>40</v>
      </c>
      <c r="J368" s="129">
        <v>15</v>
      </c>
      <c r="K368" s="210">
        <v>145</v>
      </c>
      <c r="L368" s="22">
        <v>38.86</v>
      </c>
      <c r="M368" s="128">
        <v>15744.74</v>
      </c>
      <c r="N368" s="22" t="s">
        <v>23</v>
      </c>
      <c r="O368" s="22"/>
      <c r="P368" s="22"/>
      <c r="Q368" s="195"/>
      <c r="R368" s="207"/>
    </row>
    <row r="369" spans="1:18" s="53" customFormat="1" ht="33.75" customHeight="1">
      <c r="A369" s="191">
        <v>350</v>
      </c>
      <c r="B369" s="39" t="s">
        <v>1103</v>
      </c>
      <c r="C369" s="210" t="s">
        <v>21</v>
      </c>
      <c r="D369" s="210" t="s">
        <v>21</v>
      </c>
      <c r="E369" s="210" t="s">
        <v>1090</v>
      </c>
      <c r="F369" s="210" t="s">
        <v>1096</v>
      </c>
      <c r="G369" s="39" t="s">
        <v>116</v>
      </c>
      <c r="H369" s="215">
        <v>1.06</v>
      </c>
      <c r="I369" s="21" t="s">
        <v>40</v>
      </c>
      <c r="J369" s="129">
        <v>15</v>
      </c>
      <c r="K369" s="210">
        <v>125</v>
      </c>
      <c r="L369" s="22">
        <v>32</v>
      </c>
      <c r="M369" s="128">
        <v>18157.1</v>
      </c>
      <c r="N369" s="22" t="s">
        <v>23</v>
      </c>
      <c r="O369" s="22"/>
      <c r="P369" s="22"/>
      <c r="Q369" s="195"/>
      <c r="R369" s="207"/>
    </row>
    <row r="370" spans="1:18" s="53" customFormat="1" ht="33.75" customHeight="1">
      <c r="A370" s="191">
        <v>351</v>
      </c>
      <c r="B370" s="39" t="s">
        <v>1104</v>
      </c>
      <c r="C370" s="210" t="s">
        <v>21</v>
      </c>
      <c r="D370" s="210" t="s">
        <v>21</v>
      </c>
      <c r="E370" s="210" t="s">
        <v>1090</v>
      </c>
      <c r="F370" s="210" t="s">
        <v>1105</v>
      </c>
      <c r="G370" s="39" t="s">
        <v>116</v>
      </c>
      <c r="H370" s="215">
        <v>1.16</v>
      </c>
      <c r="I370" s="21" t="s">
        <v>40</v>
      </c>
      <c r="J370" s="129">
        <v>15</v>
      </c>
      <c r="K370" s="210">
        <v>110</v>
      </c>
      <c r="L370" s="22">
        <v>40</v>
      </c>
      <c r="M370" s="128">
        <v>22431.97</v>
      </c>
      <c r="N370" s="22" t="s">
        <v>23</v>
      </c>
      <c r="O370" s="22"/>
      <c r="P370" s="22"/>
      <c r="Q370" s="195"/>
      <c r="R370" s="207"/>
    </row>
    <row r="371" spans="1:18" s="53" customFormat="1" ht="33.75" customHeight="1">
      <c r="A371" s="191">
        <v>352</v>
      </c>
      <c r="B371" s="39" t="s">
        <v>1106</v>
      </c>
      <c r="C371" s="210" t="s">
        <v>21</v>
      </c>
      <c r="D371" s="210" t="s">
        <v>21</v>
      </c>
      <c r="E371" s="210" t="s">
        <v>1090</v>
      </c>
      <c r="F371" s="210" t="s">
        <v>1105</v>
      </c>
      <c r="G371" s="39" t="s">
        <v>116</v>
      </c>
      <c r="H371" s="215">
        <v>1.08</v>
      </c>
      <c r="I371" s="21" t="s">
        <v>40</v>
      </c>
      <c r="J371" s="129">
        <v>15</v>
      </c>
      <c r="K371" s="210">
        <v>80</v>
      </c>
      <c r="L371" s="22">
        <v>32</v>
      </c>
      <c r="M371" s="128">
        <v>18483.1</v>
      </c>
      <c r="N371" s="22" t="s">
        <v>23</v>
      </c>
      <c r="O371" s="22"/>
      <c r="P371" s="22"/>
      <c r="Q371" s="195"/>
      <c r="R371" s="207"/>
    </row>
    <row r="372" spans="1:18" s="53" customFormat="1" ht="33.75" customHeight="1">
      <c r="A372" s="191">
        <v>353</v>
      </c>
      <c r="B372" s="39" t="s">
        <v>1107</v>
      </c>
      <c r="C372" s="210" t="s">
        <v>21</v>
      </c>
      <c r="D372" s="210" t="s">
        <v>21</v>
      </c>
      <c r="E372" s="210" t="s">
        <v>1090</v>
      </c>
      <c r="F372" s="210" t="s">
        <v>1105</v>
      </c>
      <c r="G372" s="39" t="s">
        <v>116</v>
      </c>
      <c r="H372" s="215">
        <v>1.64</v>
      </c>
      <c r="I372" s="21" t="s">
        <v>40</v>
      </c>
      <c r="J372" s="129">
        <v>21</v>
      </c>
      <c r="K372" s="210">
        <v>140</v>
      </c>
      <c r="L372" s="22">
        <v>50</v>
      </c>
      <c r="M372" s="128">
        <v>31350.29</v>
      </c>
      <c r="N372" s="22" t="s">
        <v>23</v>
      </c>
      <c r="O372" s="22"/>
      <c r="P372" s="22"/>
      <c r="Q372" s="195"/>
      <c r="R372" s="207"/>
    </row>
    <row r="373" spans="1:18" s="53" customFormat="1" ht="33.75" customHeight="1">
      <c r="A373" s="191">
        <v>354</v>
      </c>
      <c r="B373" s="39" t="s">
        <v>1108</v>
      </c>
      <c r="C373" s="210" t="s">
        <v>21</v>
      </c>
      <c r="D373" s="210" t="s">
        <v>21</v>
      </c>
      <c r="E373" s="210" t="s">
        <v>1090</v>
      </c>
      <c r="F373" s="210" t="s">
        <v>1109</v>
      </c>
      <c r="G373" s="39" t="s">
        <v>116</v>
      </c>
      <c r="H373" s="215">
        <v>1.106</v>
      </c>
      <c r="I373" s="21" t="s">
        <v>40</v>
      </c>
      <c r="J373" s="129">
        <v>15</v>
      </c>
      <c r="K373" s="210">
        <v>70</v>
      </c>
      <c r="L373" s="22">
        <v>30</v>
      </c>
      <c r="M373" s="128">
        <v>18906.89</v>
      </c>
      <c r="N373" s="22" t="s">
        <v>23</v>
      </c>
      <c r="O373" s="22"/>
      <c r="P373" s="22"/>
      <c r="Q373" s="195"/>
      <c r="R373" s="207"/>
    </row>
    <row r="374" spans="1:18" s="53" customFormat="1" ht="33.75" customHeight="1">
      <c r="A374" s="191">
        <v>355</v>
      </c>
      <c r="B374" s="39" t="s">
        <v>1110</v>
      </c>
      <c r="C374" s="210" t="s">
        <v>21</v>
      </c>
      <c r="D374" s="210" t="s">
        <v>21</v>
      </c>
      <c r="E374" s="210" t="s">
        <v>1090</v>
      </c>
      <c r="F374" s="210" t="s">
        <v>1109</v>
      </c>
      <c r="G374" s="39" t="s">
        <v>116</v>
      </c>
      <c r="H374" s="215">
        <v>1.93</v>
      </c>
      <c r="I374" s="21" t="s">
        <v>40</v>
      </c>
      <c r="J374" s="129">
        <v>30</v>
      </c>
      <c r="K374" s="210">
        <v>210</v>
      </c>
      <c r="L374" s="22">
        <v>60</v>
      </c>
      <c r="M374" s="128">
        <v>32337.87</v>
      </c>
      <c r="N374" s="22" t="s">
        <v>23</v>
      </c>
      <c r="O374" s="22"/>
      <c r="P374" s="22"/>
      <c r="Q374" s="195"/>
      <c r="R374" s="207"/>
    </row>
    <row r="375" spans="1:18" s="53" customFormat="1" ht="33.75" customHeight="1">
      <c r="A375" s="191">
        <v>356</v>
      </c>
      <c r="B375" s="39" t="s">
        <v>1111</v>
      </c>
      <c r="C375" s="210" t="s">
        <v>21</v>
      </c>
      <c r="D375" s="210" t="s">
        <v>21</v>
      </c>
      <c r="E375" s="210" t="s">
        <v>1090</v>
      </c>
      <c r="F375" s="210" t="s">
        <v>1109</v>
      </c>
      <c r="G375" s="39" t="s">
        <v>116</v>
      </c>
      <c r="H375" s="215">
        <v>2.385</v>
      </c>
      <c r="I375" s="21" t="s">
        <v>40</v>
      </c>
      <c r="J375" s="129">
        <v>30</v>
      </c>
      <c r="K375" s="210">
        <v>166</v>
      </c>
      <c r="L375" s="22">
        <v>31.32</v>
      </c>
      <c r="M375" s="128">
        <v>39754.26</v>
      </c>
      <c r="N375" s="22" t="s">
        <v>23</v>
      </c>
      <c r="O375" s="22"/>
      <c r="P375" s="22"/>
      <c r="Q375" s="195"/>
      <c r="R375" s="207"/>
    </row>
    <row r="376" spans="1:18" s="13" customFormat="1" ht="30" customHeight="1">
      <c r="A376" s="8" t="s">
        <v>59</v>
      </c>
      <c r="B376" s="9" t="s">
        <v>43</v>
      </c>
      <c r="C376" s="10"/>
      <c r="D376" s="8"/>
      <c r="E376" s="10"/>
      <c r="F376" s="10"/>
      <c r="G376" s="10"/>
      <c r="H376" s="74"/>
      <c r="I376" s="21" t="s">
        <v>40</v>
      </c>
      <c r="J376" s="11"/>
      <c r="K376" s="11">
        <f>SUM(K377:K383)</f>
        <v>1304</v>
      </c>
      <c r="L376" s="11">
        <f>SUM(L377:L383)</f>
        <v>827.24</v>
      </c>
      <c r="M376" s="12">
        <f>SUM(M377:M383)</f>
        <v>5141400</v>
      </c>
      <c r="N376" s="8"/>
      <c r="O376" s="8"/>
      <c r="P376" s="8"/>
      <c r="Q376" s="132"/>
      <c r="R376" s="8"/>
    </row>
    <row r="377" spans="1:18" s="53" customFormat="1" ht="50.25" customHeight="1">
      <c r="A377" s="191">
        <v>1</v>
      </c>
      <c r="B377" s="20" t="s">
        <v>46</v>
      </c>
      <c r="C377" s="23" t="s">
        <v>44</v>
      </c>
      <c r="D377" s="23" t="s">
        <v>44</v>
      </c>
      <c r="E377" s="23" t="s">
        <v>47</v>
      </c>
      <c r="F377" s="20" t="s">
        <v>48</v>
      </c>
      <c r="G377" s="20" t="s">
        <v>49</v>
      </c>
      <c r="H377" s="50">
        <v>0.4</v>
      </c>
      <c r="I377" s="23" t="s">
        <v>22</v>
      </c>
      <c r="J377" s="23">
        <v>75</v>
      </c>
      <c r="K377" s="23">
        <v>50</v>
      </c>
      <c r="L377" s="23">
        <v>60</v>
      </c>
      <c r="M377" s="19">
        <v>303605</v>
      </c>
      <c r="N377" s="15" t="s">
        <v>45</v>
      </c>
      <c r="O377" s="15"/>
      <c r="P377" s="15"/>
      <c r="Q377" s="305" t="s">
        <v>180</v>
      </c>
      <c r="R377" s="306"/>
    </row>
    <row r="378" spans="1:18" s="53" customFormat="1" ht="50.25" customHeight="1">
      <c r="A378" s="191">
        <v>2</v>
      </c>
      <c r="B378" s="20" t="s">
        <v>50</v>
      </c>
      <c r="C378" s="23" t="s">
        <v>44</v>
      </c>
      <c r="D378" s="23" t="s">
        <v>44</v>
      </c>
      <c r="E378" s="23" t="s">
        <v>47</v>
      </c>
      <c r="F378" s="20" t="s">
        <v>51</v>
      </c>
      <c r="G378" s="20" t="s">
        <v>52</v>
      </c>
      <c r="H378" s="50">
        <v>0.99</v>
      </c>
      <c r="I378" s="23" t="s">
        <v>22</v>
      </c>
      <c r="J378" s="23">
        <v>75</v>
      </c>
      <c r="K378" s="23">
        <v>150</v>
      </c>
      <c r="L378" s="23">
        <v>70</v>
      </c>
      <c r="M378" s="19">
        <v>649022</v>
      </c>
      <c r="N378" s="15" t="s">
        <v>45</v>
      </c>
      <c r="O378" s="15"/>
      <c r="P378" s="15"/>
      <c r="Q378" s="305"/>
      <c r="R378" s="306"/>
    </row>
    <row r="379" spans="1:18" s="53" customFormat="1" ht="50.25" customHeight="1">
      <c r="A379" s="191">
        <v>3</v>
      </c>
      <c r="B379" s="20" t="s">
        <v>53</v>
      </c>
      <c r="C379" s="23" t="s">
        <v>44</v>
      </c>
      <c r="D379" s="23" t="s">
        <v>44</v>
      </c>
      <c r="E379" s="23" t="s">
        <v>47</v>
      </c>
      <c r="F379" s="20" t="s">
        <v>54</v>
      </c>
      <c r="G379" s="20" t="s">
        <v>52</v>
      </c>
      <c r="H379" s="50">
        <v>1</v>
      </c>
      <c r="I379" s="23" t="s">
        <v>22</v>
      </c>
      <c r="J379" s="23">
        <v>70</v>
      </c>
      <c r="K379" s="23">
        <v>350</v>
      </c>
      <c r="L379" s="23">
        <v>30</v>
      </c>
      <c r="M379" s="19">
        <v>654365</v>
      </c>
      <c r="N379" s="15" t="s">
        <v>45</v>
      </c>
      <c r="O379" s="15"/>
      <c r="P379" s="15"/>
      <c r="Q379" s="305"/>
      <c r="R379" s="306"/>
    </row>
    <row r="380" spans="1:18" s="53" customFormat="1" ht="50.25" customHeight="1">
      <c r="A380" s="191">
        <v>4</v>
      </c>
      <c r="B380" s="20" t="s">
        <v>55</v>
      </c>
      <c r="C380" s="23" t="s">
        <v>44</v>
      </c>
      <c r="D380" s="23" t="s">
        <v>44</v>
      </c>
      <c r="E380" s="23" t="s">
        <v>47</v>
      </c>
      <c r="F380" s="20" t="s">
        <v>56</v>
      </c>
      <c r="G380" s="20" t="s">
        <v>52</v>
      </c>
      <c r="H380" s="50">
        <v>1.3</v>
      </c>
      <c r="I380" s="23" t="s">
        <v>22</v>
      </c>
      <c r="J380" s="23">
        <v>60</v>
      </c>
      <c r="K380" s="23">
        <v>350</v>
      </c>
      <c r="L380" s="23">
        <v>20</v>
      </c>
      <c r="M380" s="19">
        <v>766103</v>
      </c>
      <c r="N380" s="15" t="s">
        <v>45</v>
      </c>
      <c r="O380" s="15"/>
      <c r="P380" s="15"/>
      <c r="Q380" s="305"/>
      <c r="R380" s="306"/>
    </row>
    <row r="381" spans="1:18" s="53" customFormat="1" ht="50.25" customHeight="1">
      <c r="A381" s="191">
        <v>5</v>
      </c>
      <c r="B381" s="20" t="s">
        <v>57</v>
      </c>
      <c r="C381" s="23" t="s">
        <v>44</v>
      </c>
      <c r="D381" s="23" t="s">
        <v>44</v>
      </c>
      <c r="E381" s="23" t="s">
        <v>47</v>
      </c>
      <c r="F381" s="20" t="s">
        <v>58</v>
      </c>
      <c r="G381" s="20" t="s">
        <v>52</v>
      </c>
      <c r="H381" s="50">
        <v>0.6</v>
      </c>
      <c r="I381" s="23" t="s">
        <v>22</v>
      </c>
      <c r="J381" s="23">
        <v>45</v>
      </c>
      <c r="K381" s="23">
        <v>38</v>
      </c>
      <c r="L381" s="23">
        <v>30</v>
      </c>
      <c r="M381" s="19">
        <v>362876</v>
      </c>
      <c r="N381" s="15" t="s">
        <v>45</v>
      </c>
      <c r="O381" s="15"/>
      <c r="P381" s="15"/>
      <c r="Q381" s="305"/>
      <c r="R381" s="306"/>
    </row>
    <row r="382" spans="1:18" s="53" customFormat="1" ht="50.25" customHeight="1">
      <c r="A382" s="191">
        <v>6</v>
      </c>
      <c r="B382" s="20" t="s">
        <v>718</v>
      </c>
      <c r="C382" s="21" t="s">
        <v>44</v>
      </c>
      <c r="D382" s="21" t="s">
        <v>44</v>
      </c>
      <c r="E382" s="21" t="s">
        <v>719</v>
      </c>
      <c r="F382" s="21" t="s">
        <v>720</v>
      </c>
      <c r="G382" s="31" t="s">
        <v>93</v>
      </c>
      <c r="H382" s="21">
        <v>0.35</v>
      </c>
      <c r="I382" s="21" t="s">
        <v>40</v>
      </c>
      <c r="J382" s="105">
        <v>8</v>
      </c>
      <c r="K382" s="21">
        <v>16</v>
      </c>
      <c r="L382" s="21">
        <v>117.24</v>
      </c>
      <c r="M382" s="41">
        <v>75753</v>
      </c>
      <c r="N382" s="33" t="s">
        <v>45</v>
      </c>
      <c r="O382" s="15"/>
      <c r="P382" s="15"/>
      <c r="Q382" s="196"/>
      <c r="R382" s="206"/>
    </row>
    <row r="383" spans="1:18" s="53" customFormat="1" ht="50.25" customHeight="1">
      <c r="A383" s="191">
        <v>7</v>
      </c>
      <c r="B383" s="20" t="s">
        <v>721</v>
      </c>
      <c r="C383" s="21" t="s">
        <v>44</v>
      </c>
      <c r="D383" s="21" t="s">
        <v>722</v>
      </c>
      <c r="E383" s="21" t="s">
        <v>723</v>
      </c>
      <c r="F383" s="21" t="s">
        <v>724</v>
      </c>
      <c r="G383" s="31" t="s">
        <v>725</v>
      </c>
      <c r="H383" s="21">
        <v>1.6</v>
      </c>
      <c r="I383" s="21" t="s">
        <v>40</v>
      </c>
      <c r="J383" s="105">
        <v>90</v>
      </c>
      <c r="K383" s="21">
        <v>350</v>
      </c>
      <c r="L383" s="21">
        <v>500</v>
      </c>
      <c r="M383" s="41">
        <v>2329676</v>
      </c>
      <c r="N383" s="33" t="s">
        <v>45</v>
      </c>
      <c r="O383" s="15"/>
      <c r="P383" s="15"/>
      <c r="Q383" s="196"/>
      <c r="R383" s="206"/>
    </row>
    <row r="384" spans="1:18" s="13" customFormat="1" ht="30" customHeight="1">
      <c r="A384" s="8" t="s">
        <v>105</v>
      </c>
      <c r="B384" s="9" t="s">
        <v>60</v>
      </c>
      <c r="C384" s="10"/>
      <c r="D384" s="8"/>
      <c r="E384" s="10"/>
      <c r="F384" s="10"/>
      <c r="G384" s="10"/>
      <c r="H384" s="74"/>
      <c r="I384" s="8"/>
      <c r="J384" s="11"/>
      <c r="K384" s="11">
        <f>SUM(K385:K401)</f>
        <v>2876</v>
      </c>
      <c r="L384" s="11">
        <f>SUM(L385:L401)</f>
        <v>23052</v>
      </c>
      <c r="M384" s="12">
        <f>SUM(M385:M401)</f>
        <v>12857216.07</v>
      </c>
      <c r="N384" s="8"/>
      <c r="O384" s="8"/>
      <c r="P384" s="8"/>
      <c r="Q384" s="132"/>
      <c r="R384" s="8"/>
    </row>
    <row r="385" spans="1:18" s="53" customFormat="1" ht="57.6" customHeight="1">
      <c r="A385" s="191">
        <v>1</v>
      </c>
      <c r="B385" s="35" t="s">
        <v>61</v>
      </c>
      <c r="C385" s="23" t="s">
        <v>62</v>
      </c>
      <c r="D385" s="23" t="s">
        <v>63</v>
      </c>
      <c r="E385" s="23" t="s">
        <v>64</v>
      </c>
      <c r="F385" s="23" t="s">
        <v>65</v>
      </c>
      <c r="G385" s="20" t="s">
        <v>66</v>
      </c>
      <c r="H385" s="50">
        <v>4</v>
      </c>
      <c r="I385" s="23" t="s">
        <v>22</v>
      </c>
      <c r="J385" s="191">
        <v>20</v>
      </c>
      <c r="K385" s="191">
        <v>40</v>
      </c>
      <c r="L385" s="191">
        <v>200</v>
      </c>
      <c r="M385" s="14">
        <v>555788</v>
      </c>
      <c r="N385" s="15" t="s">
        <v>67</v>
      </c>
      <c r="O385" s="15"/>
      <c r="P385" s="15"/>
      <c r="Q385" s="301" t="s">
        <v>181</v>
      </c>
      <c r="R385" s="304"/>
    </row>
    <row r="386" spans="1:19" s="53" customFormat="1" ht="57.6" customHeight="1">
      <c r="A386" s="191">
        <v>2</v>
      </c>
      <c r="B386" s="35" t="s">
        <v>76</v>
      </c>
      <c r="C386" s="23" t="s">
        <v>62</v>
      </c>
      <c r="D386" s="23" t="s">
        <v>63</v>
      </c>
      <c r="E386" s="23" t="s">
        <v>64</v>
      </c>
      <c r="F386" s="23" t="s">
        <v>77</v>
      </c>
      <c r="G386" s="20" t="s">
        <v>68</v>
      </c>
      <c r="H386" s="50">
        <v>1.5</v>
      </c>
      <c r="I386" s="23" t="s">
        <v>22</v>
      </c>
      <c r="J386" s="191">
        <v>30</v>
      </c>
      <c r="K386" s="191">
        <v>200</v>
      </c>
      <c r="L386" s="191">
        <v>1000</v>
      </c>
      <c r="M386" s="14">
        <v>527893</v>
      </c>
      <c r="N386" s="15" t="s">
        <v>67</v>
      </c>
      <c r="O386" s="15"/>
      <c r="P386" s="15"/>
      <c r="Q386" s="302"/>
      <c r="R386" s="304"/>
      <c r="S386" s="79"/>
    </row>
    <row r="387" spans="1:19" s="53" customFormat="1" ht="57.6" customHeight="1">
      <c r="A387" s="191">
        <v>3</v>
      </c>
      <c r="B387" s="35" t="s">
        <v>78</v>
      </c>
      <c r="C387" s="23" t="s">
        <v>62</v>
      </c>
      <c r="D387" s="23" t="s">
        <v>63</v>
      </c>
      <c r="E387" s="23" t="s">
        <v>64</v>
      </c>
      <c r="F387" s="23" t="s">
        <v>79</v>
      </c>
      <c r="G387" s="20" t="s">
        <v>68</v>
      </c>
      <c r="H387" s="50">
        <v>6.5</v>
      </c>
      <c r="I387" s="23" t="s">
        <v>22</v>
      </c>
      <c r="J387" s="191">
        <v>30</v>
      </c>
      <c r="K387" s="191">
        <v>180</v>
      </c>
      <c r="L387" s="191">
        <v>4000</v>
      </c>
      <c r="M387" s="14">
        <v>596939</v>
      </c>
      <c r="N387" s="15" t="s">
        <v>67</v>
      </c>
      <c r="O387" s="15"/>
      <c r="P387" s="15"/>
      <c r="Q387" s="302"/>
      <c r="R387" s="304"/>
      <c r="S387" s="79"/>
    </row>
    <row r="388" spans="1:19" s="53" customFormat="1" ht="57.6" customHeight="1">
      <c r="A388" s="191">
        <v>4</v>
      </c>
      <c r="B388" s="35" t="s">
        <v>80</v>
      </c>
      <c r="C388" s="23" t="s">
        <v>62</v>
      </c>
      <c r="D388" s="23" t="s">
        <v>63</v>
      </c>
      <c r="E388" s="23" t="s">
        <v>64</v>
      </c>
      <c r="F388" s="23" t="s">
        <v>81</v>
      </c>
      <c r="G388" s="20" t="s">
        <v>68</v>
      </c>
      <c r="H388" s="50">
        <v>8.5</v>
      </c>
      <c r="I388" s="23" t="s">
        <v>22</v>
      </c>
      <c r="J388" s="191">
        <v>30</v>
      </c>
      <c r="K388" s="191">
        <v>120</v>
      </c>
      <c r="L388" s="191">
        <v>3000</v>
      </c>
      <c r="M388" s="14">
        <v>706043</v>
      </c>
      <c r="N388" s="15" t="s">
        <v>67</v>
      </c>
      <c r="O388" s="15"/>
      <c r="P388" s="15"/>
      <c r="Q388" s="302"/>
      <c r="R388" s="304"/>
      <c r="S388" s="79"/>
    </row>
    <row r="389" spans="1:19" s="53" customFormat="1" ht="57.6" customHeight="1">
      <c r="A389" s="191">
        <v>5</v>
      </c>
      <c r="B389" s="35" t="s">
        <v>82</v>
      </c>
      <c r="C389" s="23" t="s">
        <v>62</v>
      </c>
      <c r="D389" s="23" t="s">
        <v>63</v>
      </c>
      <c r="E389" s="23" t="s">
        <v>64</v>
      </c>
      <c r="F389" s="23" t="s">
        <v>83</v>
      </c>
      <c r="G389" s="20" t="s">
        <v>68</v>
      </c>
      <c r="H389" s="50">
        <v>3.5</v>
      </c>
      <c r="I389" s="23" t="s">
        <v>22</v>
      </c>
      <c r="J389" s="191">
        <v>30</v>
      </c>
      <c r="K389" s="191">
        <v>150</v>
      </c>
      <c r="L389" s="191">
        <v>2000</v>
      </c>
      <c r="M389" s="14">
        <v>776774</v>
      </c>
      <c r="N389" s="15" t="s">
        <v>67</v>
      </c>
      <c r="O389" s="15"/>
      <c r="P389" s="15"/>
      <c r="Q389" s="303"/>
      <c r="R389" s="304"/>
      <c r="S389" s="79"/>
    </row>
    <row r="390" spans="1:19" s="53" customFormat="1" ht="57.6" customHeight="1">
      <c r="A390" s="191">
        <v>6</v>
      </c>
      <c r="B390" s="35" t="s">
        <v>100</v>
      </c>
      <c r="C390" s="23" t="s">
        <v>62</v>
      </c>
      <c r="D390" s="23" t="s">
        <v>63</v>
      </c>
      <c r="E390" s="21" t="s">
        <v>64</v>
      </c>
      <c r="F390" s="60" t="s">
        <v>101</v>
      </c>
      <c r="G390" s="60" t="s">
        <v>102</v>
      </c>
      <c r="H390" s="50">
        <v>8.2</v>
      </c>
      <c r="I390" s="23" t="s">
        <v>22</v>
      </c>
      <c r="J390" s="191">
        <v>30</v>
      </c>
      <c r="K390" s="191"/>
      <c r="L390" s="37">
        <v>3000</v>
      </c>
      <c r="M390" s="14">
        <v>769713.46</v>
      </c>
      <c r="N390" s="15" t="s">
        <v>67</v>
      </c>
      <c r="O390" s="15"/>
      <c r="P390" s="15"/>
      <c r="Q390" s="301" t="s">
        <v>182</v>
      </c>
      <c r="R390" s="304"/>
      <c r="S390" s="79"/>
    </row>
    <row r="391" spans="1:19" s="53" customFormat="1" ht="57.6" customHeight="1">
      <c r="A391" s="191">
        <v>7</v>
      </c>
      <c r="B391" s="35" t="s">
        <v>103</v>
      </c>
      <c r="C391" s="23" t="s">
        <v>62</v>
      </c>
      <c r="D391" s="23" t="s">
        <v>63</v>
      </c>
      <c r="E391" s="21" t="s">
        <v>64</v>
      </c>
      <c r="F391" s="60" t="s">
        <v>104</v>
      </c>
      <c r="G391" s="60" t="s">
        <v>102</v>
      </c>
      <c r="H391" s="50">
        <v>5</v>
      </c>
      <c r="I391" s="23" t="s">
        <v>22</v>
      </c>
      <c r="J391" s="191">
        <v>30</v>
      </c>
      <c r="K391" s="191"/>
      <c r="L391" s="37">
        <v>800</v>
      </c>
      <c r="M391" s="14">
        <v>487871</v>
      </c>
      <c r="N391" s="15" t="s">
        <v>67</v>
      </c>
      <c r="O391" s="15"/>
      <c r="P391" s="15"/>
      <c r="Q391" s="303"/>
      <c r="R391" s="304"/>
      <c r="S391" s="79"/>
    </row>
    <row r="392" spans="1:19" s="53" customFormat="1" ht="57.6" customHeight="1">
      <c r="A392" s="191">
        <v>8</v>
      </c>
      <c r="B392" s="34" t="s">
        <v>72</v>
      </c>
      <c r="C392" s="70" t="s">
        <v>62</v>
      </c>
      <c r="D392" s="70" t="s">
        <v>63</v>
      </c>
      <c r="E392" s="21" t="s">
        <v>71</v>
      </c>
      <c r="F392" s="23" t="s">
        <v>71</v>
      </c>
      <c r="G392" s="20" t="s">
        <v>70</v>
      </c>
      <c r="H392" s="50">
        <v>1</v>
      </c>
      <c r="I392" s="23" t="s">
        <v>22</v>
      </c>
      <c r="J392" s="191">
        <v>21</v>
      </c>
      <c r="K392" s="191">
        <v>400</v>
      </c>
      <c r="L392" s="191">
        <v>4000</v>
      </c>
      <c r="M392" s="14">
        <v>211153</v>
      </c>
      <c r="N392" s="15" t="s">
        <v>67</v>
      </c>
      <c r="O392" s="15"/>
      <c r="P392" s="15"/>
      <c r="Q392" s="208"/>
      <c r="R392" s="304"/>
      <c r="S392" s="79"/>
    </row>
    <row r="393" spans="1:18" s="53" customFormat="1" ht="57.6" customHeight="1">
      <c r="A393" s="191">
        <v>9</v>
      </c>
      <c r="B393" s="34" t="s">
        <v>73</v>
      </c>
      <c r="C393" s="70" t="s">
        <v>62</v>
      </c>
      <c r="D393" s="70" t="s">
        <v>63</v>
      </c>
      <c r="E393" s="23" t="s">
        <v>71</v>
      </c>
      <c r="F393" s="23" t="s">
        <v>74</v>
      </c>
      <c r="G393" s="20" t="s">
        <v>75</v>
      </c>
      <c r="H393" s="50">
        <v>0.1</v>
      </c>
      <c r="I393" s="23" t="s">
        <v>22</v>
      </c>
      <c r="J393" s="191">
        <v>21</v>
      </c>
      <c r="K393" s="191">
        <v>40</v>
      </c>
      <c r="L393" s="191">
        <v>80</v>
      </c>
      <c r="M393" s="14">
        <v>152677</v>
      </c>
      <c r="N393" s="15" t="s">
        <v>67</v>
      </c>
      <c r="O393" s="15"/>
      <c r="P393" s="15"/>
      <c r="Q393" s="131" t="s">
        <v>181</v>
      </c>
      <c r="R393" s="304"/>
    </row>
    <row r="394" spans="1:18" s="53" customFormat="1" ht="57.6" customHeight="1">
      <c r="A394" s="191">
        <v>10</v>
      </c>
      <c r="B394" s="20" t="s">
        <v>87</v>
      </c>
      <c r="C394" s="23" t="s">
        <v>62</v>
      </c>
      <c r="D394" s="23" t="s">
        <v>84</v>
      </c>
      <c r="E394" s="23" t="s">
        <v>88</v>
      </c>
      <c r="F394" s="23" t="s">
        <v>89</v>
      </c>
      <c r="G394" s="20" t="s">
        <v>34</v>
      </c>
      <c r="H394" s="50">
        <v>0.5</v>
      </c>
      <c r="I394" s="23" t="s">
        <v>22</v>
      </c>
      <c r="J394" s="191">
        <v>30</v>
      </c>
      <c r="K394" s="191">
        <v>60</v>
      </c>
      <c r="L394" s="191">
        <v>60</v>
      </c>
      <c r="M394" s="14">
        <v>663329.85</v>
      </c>
      <c r="N394" s="15" t="s">
        <v>67</v>
      </c>
      <c r="O394" s="15"/>
      <c r="P394" s="15"/>
      <c r="Q394" s="194"/>
      <c r="R394" s="207"/>
    </row>
    <row r="395" spans="1:18" s="53" customFormat="1" ht="57.6" customHeight="1">
      <c r="A395" s="210">
        <v>11</v>
      </c>
      <c r="B395" s="31" t="s">
        <v>90</v>
      </c>
      <c r="C395" s="21" t="s">
        <v>62</v>
      </c>
      <c r="D395" s="21" t="s">
        <v>84</v>
      </c>
      <c r="E395" s="21" t="s">
        <v>84</v>
      </c>
      <c r="F395" s="184" t="s">
        <v>91</v>
      </c>
      <c r="G395" s="39" t="s">
        <v>92</v>
      </c>
      <c r="H395" s="49">
        <v>1</v>
      </c>
      <c r="I395" s="21" t="s">
        <v>22</v>
      </c>
      <c r="J395" s="185">
        <v>30</v>
      </c>
      <c r="K395" s="210">
        <f>250</f>
        <v>250</v>
      </c>
      <c r="L395" s="210">
        <f>460</f>
        <v>460</v>
      </c>
      <c r="M395" s="18">
        <v>1414531</v>
      </c>
      <c r="N395" s="15" t="s">
        <v>67</v>
      </c>
      <c r="O395" s="15"/>
      <c r="P395" s="15"/>
      <c r="Q395" s="131" t="s">
        <v>180</v>
      </c>
      <c r="R395" s="106" t="s">
        <v>41</v>
      </c>
    </row>
    <row r="396" spans="1:18" s="53" customFormat="1" ht="49.5" customHeight="1">
      <c r="A396" s="210">
        <v>12</v>
      </c>
      <c r="B396" s="31" t="s">
        <v>94</v>
      </c>
      <c r="C396" s="21" t="s">
        <v>62</v>
      </c>
      <c r="D396" s="21" t="s">
        <v>95</v>
      </c>
      <c r="E396" s="21" t="s">
        <v>95</v>
      </c>
      <c r="F396" s="184" t="s">
        <v>96</v>
      </c>
      <c r="G396" s="39" t="s">
        <v>93</v>
      </c>
      <c r="H396" s="49">
        <v>1</v>
      </c>
      <c r="I396" s="21" t="s">
        <v>22</v>
      </c>
      <c r="J396" s="185">
        <v>35</v>
      </c>
      <c r="K396" s="210">
        <v>460</v>
      </c>
      <c r="L396" s="129">
        <v>250</v>
      </c>
      <c r="M396" s="18">
        <v>170840</v>
      </c>
      <c r="N396" s="15" t="s">
        <v>67</v>
      </c>
      <c r="O396" s="15"/>
      <c r="P396" s="15"/>
      <c r="Q396" s="301" t="s">
        <v>180</v>
      </c>
      <c r="R396" s="295" t="s">
        <v>41</v>
      </c>
    </row>
    <row r="397" spans="1:18" s="53" customFormat="1" ht="49.5" customHeight="1">
      <c r="A397" s="210">
        <v>13</v>
      </c>
      <c r="B397" s="31" t="s">
        <v>97</v>
      </c>
      <c r="C397" s="21" t="s">
        <v>62</v>
      </c>
      <c r="D397" s="21" t="s">
        <v>95</v>
      </c>
      <c r="E397" s="21" t="s">
        <v>95</v>
      </c>
      <c r="F397" s="184" t="s">
        <v>98</v>
      </c>
      <c r="G397" s="39" t="s">
        <v>93</v>
      </c>
      <c r="H397" s="49">
        <v>0.4</v>
      </c>
      <c r="I397" s="21" t="s">
        <v>22</v>
      </c>
      <c r="J397" s="185">
        <v>35</v>
      </c>
      <c r="K397" s="210">
        <v>440</v>
      </c>
      <c r="L397" s="129">
        <v>265</v>
      </c>
      <c r="M397" s="18">
        <v>122648</v>
      </c>
      <c r="N397" s="15" t="s">
        <v>67</v>
      </c>
      <c r="O397" s="15"/>
      <c r="P397" s="15"/>
      <c r="Q397" s="302"/>
      <c r="R397" s="297"/>
    </row>
    <row r="398" spans="1:18" s="53" customFormat="1" ht="78.75" customHeight="1">
      <c r="A398" s="210">
        <v>14</v>
      </c>
      <c r="B398" s="86" t="s">
        <v>185</v>
      </c>
      <c r="C398" s="210" t="s">
        <v>62</v>
      </c>
      <c r="D398" s="210" t="s">
        <v>84</v>
      </c>
      <c r="E398" s="210" t="s">
        <v>186</v>
      </c>
      <c r="F398" s="86" t="s">
        <v>187</v>
      </c>
      <c r="G398" s="86" t="s">
        <v>85</v>
      </c>
      <c r="H398" s="51"/>
      <c r="I398" s="21" t="s">
        <v>22</v>
      </c>
      <c r="J398" s="210">
        <v>30</v>
      </c>
      <c r="K398" s="210">
        <v>156</v>
      </c>
      <c r="L398" s="210">
        <v>937</v>
      </c>
      <c r="M398" s="18">
        <v>436753</v>
      </c>
      <c r="N398" s="210" t="s">
        <v>67</v>
      </c>
      <c r="O398" s="210"/>
      <c r="P398" s="210"/>
      <c r="Q398" s="133" t="s">
        <v>188</v>
      </c>
      <c r="R398" s="206"/>
    </row>
    <row r="399" spans="1:18" s="53" customFormat="1" ht="78.75" customHeight="1">
      <c r="A399" s="210">
        <v>15</v>
      </c>
      <c r="B399" s="86" t="s">
        <v>760</v>
      </c>
      <c r="C399" s="21" t="s">
        <v>62</v>
      </c>
      <c r="D399" s="21" t="s">
        <v>63</v>
      </c>
      <c r="E399" s="21" t="s">
        <v>64</v>
      </c>
      <c r="F399" s="21" t="s">
        <v>761</v>
      </c>
      <c r="G399" s="31" t="s">
        <v>68</v>
      </c>
      <c r="H399" s="49">
        <v>6.5</v>
      </c>
      <c r="I399" s="21" t="s">
        <v>22</v>
      </c>
      <c r="J399" s="210">
        <v>30</v>
      </c>
      <c r="K399" s="210">
        <v>80</v>
      </c>
      <c r="L399" s="210">
        <v>3000</v>
      </c>
      <c r="M399" s="18">
        <v>756933</v>
      </c>
      <c r="N399" s="15" t="s">
        <v>67</v>
      </c>
      <c r="O399" s="210"/>
      <c r="P399" s="210"/>
      <c r="Q399" s="133"/>
      <c r="R399" s="206"/>
    </row>
    <row r="400" spans="1:18" s="53" customFormat="1" ht="78.75" customHeight="1">
      <c r="A400" s="191">
        <v>16</v>
      </c>
      <c r="B400" s="29" t="s">
        <v>762</v>
      </c>
      <c r="C400" s="191" t="s">
        <v>62</v>
      </c>
      <c r="D400" s="191" t="s">
        <v>63</v>
      </c>
      <c r="E400" s="191" t="s">
        <v>64</v>
      </c>
      <c r="F400" s="29" t="s">
        <v>763</v>
      </c>
      <c r="G400" s="29" t="s">
        <v>93</v>
      </c>
      <c r="H400" s="58">
        <v>2</v>
      </c>
      <c r="I400" s="23" t="s">
        <v>40</v>
      </c>
      <c r="J400" s="108">
        <v>1.5</v>
      </c>
      <c r="K400" s="191">
        <v>200</v>
      </c>
      <c r="L400" s="15"/>
      <c r="M400" s="66">
        <v>2627915.12</v>
      </c>
      <c r="N400" s="191" t="s">
        <v>67</v>
      </c>
      <c r="O400" s="210"/>
      <c r="P400" s="210"/>
      <c r="Q400" s="133"/>
      <c r="R400" s="206"/>
    </row>
    <row r="401" spans="1:18" s="53" customFormat="1" ht="78.75" customHeight="1">
      <c r="A401" s="191">
        <v>17</v>
      </c>
      <c r="B401" s="29" t="s">
        <v>764</v>
      </c>
      <c r="C401" s="191" t="s">
        <v>62</v>
      </c>
      <c r="D401" s="191" t="s">
        <v>765</v>
      </c>
      <c r="E401" s="191" t="s">
        <v>64</v>
      </c>
      <c r="F401" s="29" t="s">
        <v>766</v>
      </c>
      <c r="G401" s="29" t="s">
        <v>93</v>
      </c>
      <c r="H401" s="58">
        <v>9</v>
      </c>
      <c r="I401" s="23" t="s">
        <v>40</v>
      </c>
      <c r="J401" s="108">
        <v>1.5</v>
      </c>
      <c r="K401" s="191">
        <v>100</v>
      </c>
      <c r="L401" s="15"/>
      <c r="M401" s="66">
        <v>1879414.64</v>
      </c>
      <c r="N401" s="191" t="s">
        <v>67</v>
      </c>
      <c r="O401" s="210"/>
      <c r="P401" s="210"/>
      <c r="Q401" s="133"/>
      <c r="R401" s="206"/>
    </row>
    <row r="402" spans="1:18" s="40" customFormat="1" ht="30" customHeight="1">
      <c r="A402" s="8" t="s">
        <v>123</v>
      </c>
      <c r="B402" s="9" t="s">
        <v>106</v>
      </c>
      <c r="C402" s="10"/>
      <c r="D402" s="8"/>
      <c r="E402" s="10"/>
      <c r="F402" s="10"/>
      <c r="G402" s="10"/>
      <c r="H402" s="74"/>
      <c r="I402" s="8"/>
      <c r="J402" s="11"/>
      <c r="K402" s="11">
        <f>SUM(K403:K464)</f>
        <v>20908</v>
      </c>
      <c r="L402" s="11">
        <f>SUM(L403:L464)</f>
        <v>8870</v>
      </c>
      <c r="M402" s="12">
        <f>SUM(M403:M464)</f>
        <v>13212656.239999995</v>
      </c>
      <c r="N402" s="8"/>
      <c r="O402" s="8"/>
      <c r="P402" s="8"/>
      <c r="Q402" s="132"/>
      <c r="R402" s="8"/>
    </row>
    <row r="403" spans="1:18" s="53" customFormat="1" ht="45.75" customHeight="1">
      <c r="A403" s="191">
        <v>1</v>
      </c>
      <c r="B403" s="20" t="s">
        <v>112</v>
      </c>
      <c r="C403" s="23" t="s">
        <v>107</v>
      </c>
      <c r="D403" s="23" t="s">
        <v>109</v>
      </c>
      <c r="E403" s="23" t="s">
        <v>110</v>
      </c>
      <c r="F403" s="20" t="s">
        <v>113</v>
      </c>
      <c r="G403" s="61" t="s">
        <v>34</v>
      </c>
      <c r="H403" s="50">
        <v>0.7</v>
      </c>
      <c r="I403" s="23" t="s">
        <v>22</v>
      </c>
      <c r="J403" s="26">
        <v>30</v>
      </c>
      <c r="K403" s="23">
        <v>50</v>
      </c>
      <c r="L403" s="23">
        <v>100</v>
      </c>
      <c r="M403" s="52">
        <v>587522</v>
      </c>
      <c r="N403" s="15" t="s">
        <v>45</v>
      </c>
      <c r="O403" s="15"/>
      <c r="P403" s="15"/>
      <c r="Q403" s="305"/>
      <c r="R403" s="310"/>
    </row>
    <row r="404" spans="1:18" s="53" customFormat="1" ht="54.75" customHeight="1">
      <c r="A404" s="23">
        <v>2</v>
      </c>
      <c r="B404" s="20" t="s">
        <v>114</v>
      </c>
      <c r="C404" s="23" t="s">
        <v>107</v>
      </c>
      <c r="D404" s="23" t="s">
        <v>109</v>
      </c>
      <c r="E404" s="23" t="s">
        <v>110</v>
      </c>
      <c r="F404" s="20" t="s">
        <v>115</v>
      </c>
      <c r="G404" s="61" t="s">
        <v>34</v>
      </c>
      <c r="H404" s="50">
        <v>0.7</v>
      </c>
      <c r="I404" s="23" t="s">
        <v>22</v>
      </c>
      <c r="J404" s="26">
        <v>30</v>
      </c>
      <c r="K404" s="23">
        <v>10</v>
      </c>
      <c r="L404" s="23">
        <v>50</v>
      </c>
      <c r="M404" s="52">
        <v>587522</v>
      </c>
      <c r="N404" s="15" t="s">
        <v>45</v>
      </c>
      <c r="O404" s="15"/>
      <c r="P404" s="15"/>
      <c r="Q404" s="305"/>
      <c r="R404" s="310"/>
    </row>
    <row r="405" spans="1:18" s="53" customFormat="1" ht="53.25" customHeight="1">
      <c r="A405" s="191">
        <v>3</v>
      </c>
      <c r="B405" s="31" t="s">
        <v>210</v>
      </c>
      <c r="C405" s="21" t="s">
        <v>107</v>
      </c>
      <c r="D405" s="21" t="s">
        <v>122</v>
      </c>
      <c r="E405" s="21" t="s">
        <v>117</v>
      </c>
      <c r="F405" s="21" t="s">
        <v>211</v>
      </c>
      <c r="G405" s="31" t="s">
        <v>212</v>
      </c>
      <c r="H405" s="49">
        <v>0.6</v>
      </c>
      <c r="I405" s="21" t="s">
        <v>22</v>
      </c>
      <c r="J405" s="210">
        <v>30</v>
      </c>
      <c r="K405" s="32">
        <v>780</v>
      </c>
      <c r="L405" s="32">
        <v>150</v>
      </c>
      <c r="M405" s="112">
        <v>18243</v>
      </c>
      <c r="N405" s="22" t="s">
        <v>45</v>
      </c>
      <c r="O405" s="22"/>
      <c r="P405" s="22"/>
      <c r="Q405" s="311"/>
      <c r="R405" s="296"/>
    </row>
    <row r="406" spans="1:18" s="53" customFormat="1" ht="31.5">
      <c r="A406" s="313">
        <v>4</v>
      </c>
      <c r="B406" s="315" t="s">
        <v>218</v>
      </c>
      <c r="C406" s="313" t="s">
        <v>107</v>
      </c>
      <c r="D406" s="313" t="s">
        <v>121</v>
      </c>
      <c r="E406" s="313" t="s">
        <v>219</v>
      </c>
      <c r="F406" s="313" t="s">
        <v>219</v>
      </c>
      <c r="G406" s="31" t="s">
        <v>119</v>
      </c>
      <c r="H406" s="49">
        <v>4.5</v>
      </c>
      <c r="I406" s="21" t="s">
        <v>22</v>
      </c>
      <c r="J406" s="210">
        <v>30</v>
      </c>
      <c r="K406" s="313">
        <v>2500</v>
      </c>
      <c r="L406" s="313">
        <v>118</v>
      </c>
      <c r="M406" s="317">
        <v>162519</v>
      </c>
      <c r="N406" s="286" t="s">
        <v>45</v>
      </c>
      <c r="O406" s="22"/>
      <c r="P406" s="22"/>
      <c r="Q406" s="311"/>
      <c r="R406" s="296"/>
    </row>
    <row r="407" spans="1:18" s="53" customFormat="1" ht="57.75" customHeight="1">
      <c r="A407" s="314"/>
      <c r="B407" s="316"/>
      <c r="C407" s="314"/>
      <c r="D407" s="314"/>
      <c r="E407" s="314"/>
      <c r="F407" s="314"/>
      <c r="G407" s="31" t="s">
        <v>120</v>
      </c>
      <c r="H407" s="49">
        <v>0.28</v>
      </c>
      <c r="I407" s="21" t="s">
        <v>22</v>
      </c>
      <c r="J407" s="210">
        <v>30</v>
      </c>
      <c r="K407" s="314"/>
      <c r="L407" s="314"/>
      <c r="M407" s="318"/>
      <c r="N407" s="288"/>
      <c r="O407" s="22"/>
      <c r="P407" s="22"/>
      <c r="Q407" s="311"/>
      <c r="R407" s="296"/>
    </row>
    <row r="408" spans="1:18" s="53" customFormat="1" ht="47.25">
      <c r="A408" s="21">
        <v>5</v>
      </c>
      <c r="B408" s="31" t="s">
        <v>220</v>
      </c>
      <c r="C408" s="21" t="s">
        <v>107</v>
      </c>
      <c r="D408" s="21" t="s">
        <v>221</v>
      </c>
      <c r="E408" s="21" t="s">
        <v>222</v>
      </c>
      <c r="F408" s="21" t="s">
        <v>223</v>
      </c>
      <c r="G408" s="31" t="s">
        <v>119</v>
      </c>
      <c r="H408" s="49">
        <v>2.5</v>
      </c>
      <c r="I408" s="21" t="s">
        <v>22</v>
      </c>
      <c r="J408" s="210">
        <v>30</v>
      </c>
      <c r="K408" s="21">
        <v>100</v>
      </c>
      <c r="L408" s="21">
        <v>42</v>
      </c>
      <c r="M408" s="112">
        <v>110464</v>
      </c>
      <c r="N408" s="22" t="s">
        <v>45</v>
      </c>
      <c r="O408" s="22"/>
      <c r="P408" s="22"/>
      <c r="Q408" s="311"/>
      <c r="R408" s="296"/>
    </row>
    <row r="409" spans="1:18" s="53" customFormat="1" ht="63">
      <c r="A409" s="21">
        <v>6</v>
      </c>
      <c r="B409" s="31" t="s">
        <v>224</v>
      </c>
      <c r="C409" s="21" t="s">
        <v>107</v>
      </c>
      <c r="D409" s="21" t="s">
        <v>109</v>
      </c>
      <c r="E409" s="21" t="s">
        <v>111</v>
      </c>
      <c r="F409" s="21" t="s">
        <v>225</v>
      </c>
      <c r="G409" s="31" t="s">
        <v>108</v>
      </c>
      <c r="H409" s="49">
        <v>1</v>
      </c>
      <c r="I409" s="21" t="s">
        <v>22</v>
      </c>
      <c r="J409" s="210">
        <v>30</v>
      </c>
      <c r="K409" s="21">
        <v>270</v>
      </c>
      <c r="L409" s="21">
        <v>200</v>
      </c>
      <c r="M409" s="112">
        <v>296001</v>
      </c>
      <c r="N409" s="22" t="s">
        <v>45</v>
      </c>
      <c r="O409" s="22"/>
      <c r="P409" s="22"/>
      <c r="Q409" s="311"/>
      <c r="R409" s="296"/>
    </row>
    <row r="410" spans="1:18" s="53" customFormat="1" ht="63">
      <c r="A410" s="21">
        <v>7</v>
      </c>
      <c r="B410" s="31" t="s">
        <v>226</v>
      </c>
      <c r="C410" s="21" t="s">
        <v>107</v>
      </c>
      <c r="D410" s="21" t="s">
        <v>109</v>
      </c>
      <c r="E410" s="21" t="s">
        <v>111</v>
      </c>
      <c r="F410" s="21" t="s">
        <v>227</v>
      </c>
      <c r="G410" s="31" t="s">
        <v>108</v>
      </c>
      <c r="H410" s="49">
        <v>1</v>
      </c>
      <c r="I410" s="21" t="s">
        <v>22</v>
      </c>
      <c r="J410" s="210">
        <v>30</v>
      </c>
      <c r="K410" s="21">
        <v>230</v>
      </c>
      <c r="L410" s="21">
        <v>250</v>
      </c>
      <c r="M410" s="112">
        <v>296001</v>
      </c>
      <c r="N410" s="22" t="s">
        <v>45</v>
      </c>
      <c r="O410" s="22"/>
      <c r="P410" s="22"/>
      <c r="Q410" s="192"/>
      <c r="R410" s="188"/>
    </row>
    <row r="411" spans="1:18" s="53" customFormat="1" ht="63">
      <c r="A411" s="21">
        <v>8</v>
      </c>
      <c r="B411" s="27" t="s">
        <v>421</v>
      </c>
      <c r="C411" s="25" t="s">
        <v>107</v>
      </c>
      <c r="D411" s="25" t="s">
        <v>422</v>
      </c>
      <c r="E411" s="25" t="s">
        <v>423</v>
      </c>
      <c r="F411" s="25" t="s">
        <v>424</v>
      </c>
      <c r="G411" s="27" t="s">
        <v>425</v>
      </c>
      <c r="H411" s="28">
        <v>2</v>
      </c>
      <c r="I411" s="191" t="s">
        <v>22</v>
      </c>
      <c r="J411" s="100">
        <v>15</v>
      </c>
      <c r="K411" s="100">
        <v>8000</v>
      </c>
      <c r="L411" s="100"/>
      <c r="M411" s="113">
        <v>780423</v>
      </c>
      <c r="N411" s="22" t="s">
        <v>45</v>
      </c>
      <c r="O411" s="22"/>
      <c r="P411" s="22"/>
      <c r="Q411" s="192"/>
      <c r="R411" s="193"/>
    </row>
    <row r="412" spans="1:18" s="53" customFormat="1" ht="63">
      <c r="A412" s="21">
        <v>9</v>
      </c>
      <c r="B412" s="27" t="s">
        <v>426</v>
      </c>
      <c r="C412" s="25" t="s">
        <v>107</v>
      </c>
      <c r="D412" s="25" t="s">
        <v>427</v>
      </c>
      <c r="E412" s="25" t="s">
        <v>428</v>
      </c>
      <c r="F412" s="25" t="s">
        <v>424</v>
      </c>
      <c r="G412" s="27" t="s">
        <v>425</v>
      </c>
      <c r="H412" s="28">
        <v>2</v>
      </c>
      <c r="I412" s="191" t="s">
        <v>22</v>
      </c>
      <c r="J412" s="100">
        <v>15</v>
      </c>
      <c r="K412" s="100">
        <v>4200</v>
      </c>
      <c r="L412" s="100">
        <v>1073</v>
      </c>
      <c r="M412" s="113">
        <v>314778</v>
      </c>
      <c r="N412" s="22" t="s">
        <v>45</v>
      </c>
      <c r="O412" s="22"/>
      <c r="P412" s="22"/>
      <c r="Q412" s="192"/>
      <c r="R412" s="193"/>
    </row>
    <row r="413" spans="1:18" s="53" customFormat="1" ht="30" customHeight="1">
      <c r="A413" s="21">
        <v>10</v>
      </c>
      <c r="B413" s="20" t="s">
        <v>672</v>
      </c>
      <c r="C413" s="23" t="s">
        <v>107</v>
      </c>
      <c r="D413" s="23" t="s">
        <v>427</v>
      </c>
      <c r="E413" s="23" t="s">
        <v>427</v>
      </c>
      <c r="F413" s="23" t="s">
        <v>673</v>
      </c>
      <c r="G413" s="20" t="s">
        <v>674</v>
      </c>
      <c r="H413" s="23">
        <v>100</v>
      </c>
      <c r="I413" s="23" t="s">
        <v>433</v>
      </c>
      <c r="J413" s="24">
        <v>15</v>
      </c>
      <c r="K413" s="23">
        <v>100</v>
      </c>
      <c r="L413" s="23"/>
      <c r="M413" s="156">
        <v>13500</v>
      </c>
      <c r="N413" s="22" t="s">
        <v>45</v>
      </c>
      <c r="O413" s="22"/>
      <c r="P413" s="22"/>
      <c r="Q413" s="192"/>
      <c r="R413" s="193"/>
    </row>
    <row r="414" spans="1:18" s="53" customFormat="1" ht="30" customHeight="1">
      <c r="A414" s="21">
        <v>11</v>
      </c>
      <c r="B414" s="20" t="s">
        <v>675</v>
      </c>
      <c r="C414" s="23" t="s">
        <v>107</v>
      </c>
      <c r="D414" s="23" t="s">
        <v>427</v>
      </c>
      <c r="E414" s="23" t="s">
        <v>427</v>
      </c>
      <c r="F414" s="23" t="s">
        <v>673</v>
      </c>
      <c r="G414" s="20" t="s">
        <v>676</v>
      </c>
      <c r="H414" s="23">
        <v>20</v>
      </c>
      <c r="I414" s="23" t="s">
        <v>433</v>
      </c>
      <c r="J414" s="24">
        <v>15</v>
      </c>
      <c r="K414" s="23">
        <v>80</v>
      </c>
      <c r="L414" s="23"/>
      <c r="M414" s="156">
        <v>80000</v>
      </c>
      <c r="N414" s="22" t="s">
        <v>45</v>
      </c>
      <c r="O414" s="22"/>
      <c r="P414" s="22"/>
      <c r="Q414" s="192"/>
      <c r="R414" s="193"/>
    </row>
    <row r="415" spans="1:18" s="53" customFormat="1" ht="30" customHeight="1">
      <c r="A415" s="21">
        <v>12</v>
      </c>
      <c r="B415" s="20" t="s">
        <v>677</v>
      </c>
      <c r="C415" s="23" t="s">
        <v>107</v>
      </c>
      <c r="D415" s="23" t="s">
        <v>427</v>
      </c>
      <c r="E415" s="23" t="s">
        <v>427</v>
      </c>
      <c r="F415" s="23" t="s">
        <v>427</v>
      </c>
      <c r="G415" s="20" t="s">
        <v>678</v>
      </c>
      <c r="H415" s="23">
        <v>4</v>
      </c>
      <c r="I415" s="23" t="s">
        <v>40</v>
      </c>
      <c r="J415" s="24">
        <v>20</v>
      </c>
      <c r="K415" s="23">
        <v>150</v>
      </c>
      <c r="L415" s="23">
        <v>200</v>
      </c>
      <c r="M415" s="156">
        <v>392211</v>
      </c>
      <c r="N415" s="22" t="s">
        <v>45</v>
      </c>
      <c r="O415" s="22"/>
      <c r="P415" s="22"/>
      <c r="Q415" s="192"/>
      <c r="R415" s="193"/>
    </row>
    <row r="416" spans="1:18" s="53" customFormat="1" ht="30" customHeight="1">
      <c r="A416" s="21">
        <v>13</v>
      </c>
      <c r="B416" s="29" t="s">
        <v>679</v>
      </c>
      <c r="C416" s="191" t="s">
        <v>107</v>
      </c>
      <c r="D416" s="191" t="s">
        <v>427</v>
      </c>
      <c r="E416" s="191" t="s">
        <v>427</v>
      </c>
      <c r="F416" s="29" t="s">
        <v>135</v>
      </c>
      <c r="G416" s="29" t="s">
        <v>34</v>
      </c>
      <c r="H416" s="58">
        <v>2.5</v>
      </c>
      <c r="I416" s="23" t="s">
        <v>22</v>
      </c>
      <c r="J416" s="108">
        <v>1.5</v>
      </c>
      <c r="K416" s="191"/>
      <c r="L416" s="15">
        <v>750</v>
      </c>
      <c r="M416" s="66">
        <v>1319853.44</v>
      </c>
      <c r="N416" s="22" t="s">
        <v>45</v>
      </c>
      <c r="O416" s="22"/>
      <c r="P416" s="22"/>
      <c r="Q416" s="192"/>
      <c r="R416" s="193"/>
    </row>
    <row r="417" spans="1:18" s="53" customFormat="1" ht="30" customHeight="1">
      <c r="A417" s="21">
        <v>14</v>
      </c>
      <c r="B417" s="29" t="s">
        <v>680</v>
      </c>
      <c r="C417" s="191" t="s">
        <v>107</v>
      </c>
      <c r="D417" s="191" t="s">
        <v>427</v>
      </c>
      <c r="E417" s="191" t="s">
        <v>427</v>
      </c>
      <c r="F417" s="29" t="s">
        <v>681</v>
      </c>
      <c r="G417" s="29" t="s">
        <v>34</v>
      </c>
      <c r="H417" s="58">
        <v>4.5</v>
      </c>
      <c r="I417" s="23" t="s">
        <v>22</v>
      </c>
      <c r="J417" s="108">
        <v>2</v>
      </c>
      <c r="K417" s="191"/>
      <c r="L417" s="15">
        <v>750</v>
      </c>
      <c r="M417" s="66">
        <v>3988956.8</v>
      </c>
      <c r="N417" s="22" t="s">
        <v>45</v>
      </c>
      <c r="O417" s="22"/>
      <c r="P417" s="22"/>
      <c r="Q417" s="192"/>
      <c r="R417" s="193"/>
    </row>
    <row r="418" spans="1:18" s="53" customFormat="1" ht="30" customHeight="1">
      <c r="A418" s="21">
        <v>15</v>
      </c>
      <c r="B418" s="29" t="s">
        <v>683</v>
      </c>
      <c r="C418" s="191" t="s">
        <v>107</v>
      </c>
      <c r="D418" s="191" t="s">
        <v>427</v>
      </c>
      <c r="E418" s="191" t="s">
        <v>684</v>
      </c>
      <c r="F418" s="29" t="s">
        <v>685</v>
      </c>
      <c r="G418" s="29" t="s">
        <v>682</v>
      </c>
      <c r="H418" s="58">
        <v>0.45</v>
      </c>
      <c r="I418" s="23" t="s">
        <v>40</v>
      </c>
      <c r="J418" s="108">
        <v>1</v>
      </c>
      <c r="K418" s="191">
        <v>46</v>
      </c>
      <c r="L418" s="15">
        <v>85</v>
      </c>
      <c r="M418" s="66">
        <v>70338.34</v>
      </c>
      <c r="N418" s="22" t="s">
        <v>45</v>
      </c>
      <c r="O418" s="22"/>
      <c r="P418" s="22"/>
      <c r="Q418" s="192"/>
      <c r="R418" s="193"/>
    </row>
    <row r="419" spans="1:18" s="53" customFormat="1" ht="30" customHeight="1">
      <c r="A419" s="21">
        <v>16</v>
      </c>
      <c r="B419" s="29" t="s">
        <v>686</v>
      </c>
      <c r="C419" s="191" t="s">
        <v>107</v>
      </c>
      <c r="D419" s="191" t="s">
        <v>427</v>
      </c>
      <c r="E419" s="191" t="s">
        <v>684</v>
      </c>
      <c r="F419" s="29" t="s">
        <v>687</v>
      </c>
      <c r="G419" s="29" t="s">
        <v>682</v>
      </c>
      <c r="H419" s="58">
        <v>1</v>
      </c>
      <c r="I419" s="23" t="s">
        <v>40</v>
      </c>
      <c r="J419" s="108">
        <v>1</v>
      </c>
      <c r="K419" s="191">
        <v>32</v>
      </c>
      <c r="L419" s="15">
        <v>60</v>
      </c>
      <c r="M419" s="66">
        <v>21616.66</v>
      </c>
      <c r="N419" s="22" t="s">
        <v>45</v>
      </c>
      <c r="O419" s="22"/>
      <c r="P419" s="22"/>
      <c r="Q419" s="192"/>
      <c r="R419" s="193"/>
    </row>
    <row r="420" spans="1:18" s="53" customFormat="1" ht="30" customHeight="1">
      <c r="A420" s="21">
        <v>17</v>
      </c>
      <c r="B420" s="29" t="s">
        <v>688</v>
      </c>
      <c r="C420" s="191" t="s">
        <v>107</v>
      </c>
      <c r="D420" s="191" t="s">
        <v>427</v>
      </c>
      <c r="E420" s="191" t="s">
        <v>684</v>
      </c>
      <c r="F420" s="29" t="s">
        <v>685</v>
      </c>
      <c r="G420" s="29" t="s">
        <v>682</v>
      </c>
      <c r="H420" s="58">
        <v>3</v>
      </c>
      <c r="I420" s="23" t="s">
        <v>40</v>
      </c>
      <c r="J420" s="108">
        <v>1</v>
      </c>
      <c r="K420" s="191">
        <v>17</v>
      </c>
      <c r="L420" s="15">
        <v>80</v>
      </c>
      <c r="M420" s="66">
        <v>126863.17</v>
      </c>
      <c r="N420" s="22" t="s">
        <v>45</v>
      </c>
      <c r="O420" s="22"/>
      <c r="P420" s="22"/>
      <c r="Q420" s="192"/>
      <c r="R420" s="193"/>
    </row>
    <row r="421" spans="1:18" s="53" customFormat="1" ht="30" customHeight="1">
      <c r="A421" s="21">
        <v>18</v>
      </c>
      <c r="B421" s="29" t="s">
        <v>689</v>
      </c>
      <c r="C421" s="191" t="s">
        <v>107</v>
      </c>
      <c r="D421" s="191" t="s">
        <v>427</v>
      </c>
      <c r="E421" s="191" t="s">
        <v>684</v>
      </c>
      <c r="F421" s="29" t="s">
        <v>685</v>
      </c>
      <c r="G421" s="29" t="s">
        <v>682</v>
      </c>
      <c r="H421" s="58">
        <v>2.5</v>
      </c>
      <c r="I421" s="23" t="s">
        <v>40</v>
      </c>
      <c r="J421" s="108">
        <v>1</v>
      </c>
      <c r="K421" s="191">
        <v>30</v>
      </c>
      <c r="L421" s="15">
        <v>45</v>
      </c>
      <c r="M421" s="66">
        <v>77679.62</v>
      </c>
      <c r="N421" s="22" t="s">
        <v>45</v>
      </c>
      <c r="O421" s="22"/>
      <c r="P421" s="22"/>
      <c r="Q421" s="192"/>
      <c r="R421" s="193"/>
    </row>
    <row r="422" spans="1:18" s="53" customFormat="1" ht="30" customHeight="1">
      <c r="A422" s="21">
        <v>19</v>
      </c>
      <c r="B422" s="29" t="s">
        <v>689</v>
      </c>
      <c r="C422" s="191" t="s">
        <v>107</v>
      </c>
      <c r="D422" s="191" t="s">
        <v>427</v>
      </c>
      <c r="E422" s="191" t="s">
        <v>684</v>
      </c>
      <c r="F422" s="29" t="s">
        <v>685</v>
      </c>
      <c r="G422" s="29" t="s">
        <v>682</v>
      </c>
      <c r="H422" s="58">
        <v>2.5</v>
      </c>
      <c r="I422" s="23" t="s">
        <v>40</v>
      </c>
      <c r="J422" s="108">
        <v>1</v>
      </c>
      <c r="K422" s="191">
        <v>12</v>
      </c>
      <c r="L422" s="15">
        <v>15</v>
      </c>
      <c r="M422" s="66">
        <v>63475.67</v>
      </c>
      <c r="N422" s="22" t="s">
        <v>45</v>
      </c>
      <c r="O422" s="22"/>
      <c r="P422" s="22"/>
      <c r="Q422" s="192"/>
      <c r="R422" s="193"/>
    </row>
    <row r="423" spans="1:18" s="53" customFormat="1" ht="30" customHeight="1">
      <c r="A423" s="21">
        <v>20</v>
      </c>
      <c r="B423" s="29" t="s">
        <v>690</v>
      </c>
      <c r="C423" s="191" t="s">
        <v>107</v>
      </c>
      <c r="D423" s="191" t="s">
        <v>427</v>
      </c>
      <c r="E423" s="191" t="s">
        <v>684</v>
      </c>
      <c r="F423" s="29" t="s">
        <v>685</v>
      </c>
      <c r="G423" s="29" t="s">
        <v>682</v>
      </c>
      <c r="H423" s="58">
        <v>4</v>
      </c>
      <c r="I423" s="23" t="s">
        <v>40</v>
      </c>
      <c r="J423" s="108">
        <v>1</v>
      </c>
      <c r="K423" s="191">
        <v>13</v>
      </c>
      <c r="L423" s="15">
        <v>50</v>
      </c>
      <c r="M423" s="66">
        <v>90664.38</v>
      </c>
      <c r="N423" s="22" t="s">
        <v>45</v>
      </c>
      <c r="O423" s="22"/>
      <c r="P423" s="22"/>
      <c r="Q423" s="192"/>
      <c r="R423" s="193"/>
    </row>
    <row r="424" spans="1:18" s="53" customFormat="1" ht="30" customHeight="1">
      <c r="A424" s="21">
        <v>21</v>
      </c>
      <c r="B424" s="29" t="s">
        <v>690</v>
      </c>
      <c r="C424" s="191" t="s">
        <v>107</v>
      </c>
      <c r="D424" s="191" t="s">
        <v>427</v>
      </c>
      <c r="E424" s="191" t="s">
        <v>684</v>
      </c>
      <c r="F424" s="29" t="s">
        <v>685</v>
      </c>
      <c r="G424" s="29" t="s">
        <v>682</v>
      </c>
      <c r="H424" s="58">
        <v>3</v>
      </c>
      <c r="I424" s="23" t="s">
        <v>40</v>
      </c>
      <c r="J424" s="108">
        <v>1</v>
      </c>
      <c r="K424" s="191">
        <v>10</v>
      </c>
      <c r="L424" s="15">
        <v>30</v>
      </c>
      <c r="M424" s="66">
        <v>99936.42</v>
      </c>
      <c r="N424" s="22" t="s">
        <v>45</v>
      </c>
      <c r="O424" s="22"/>
      <c r="P424" s="22"/>
      <c r="Q424" s="192"/>
      <c r="R424" s="193"/>
    </row>
    <row r="425" spans="1:18" s="53" customFormat="1" ht="30" customHeight="1">
      <c r="A425" s="21">
        <v>22</v>
      </c>
      <c r="B425" s="29" t="s">
        <v>691</v>
      </c>
      <c r="C425" s="191" t="s">
        <v>107</v>
      </c>
      <c r="D425" s="191" t="s">
        <v>427</v>
      </c>
      <c r="E425" s="191" t="s">
        <v>684</v>
      </c>
      <c r="F425" s="29" t="s">
        <v>685</v>
      </c>
      <c r="G425" s="29" t="s">
        <v>682</v>
      </c>
      <c r="H425" s="58">
        <v>3.5</v>
      </c>
      <c r="I425" s="23" t="s">
        <v>40</v>
      </c>
      <c r="J425" s="108">
        <v>1</v>
      </c>
      <c r="K425" s="191">
        <v>46</v>
      </c>
      <c r="L425" s="15">
        <v>110</v>
      </c>
      <c r="M425" s="66">
        <v>84454.97</v>
      </c>
      <c r="N425" s="22" t="s">
        <v>45</v>
      </c>
      <c r="O425" s="22"/>
      <c r="P425" s="22"/>
      <c r="Q425" s="192"/>
      <c r="R425" s="193"/>
    </row>
    <row r="426" spans="1:18" s="53" customFormat="1" ht="30" customHeight="1">
      <c r="A426" s="21">
        <v>23</v>
      </c>
      <c r="B426" s="29" t="s">
        <v>692</v>
      </c>
      <c r="C426" s="191" t="s">
        <v>107</v>
      </c>
      <c r="D426" s="191" t="s">
        <v>427</v>
      </c>
      <c r="E426" s="191" t="s">
        <v>684</v>
      </c>
      <c r="F426" s="29" t="s">
        <v>685</v>
      </c>
      <c r="G426" s="29" t="s">
        <v>682</v>
      </c>
      <c r="H426" s="58">
        <v>0.8</v>
      </c>
      <c r="I426" s="23" t="s">
        <v>40</v>
      </c>
      <c r="J426" s="108">
        <v>1</v>
      </c>
      <c r="K426" s="191">
        <v>18</v>
      </c>
      <c r="L426" s="15">
        <v>15</v>
      </c>
      <c r="M426" s="66">
        <v>64174.22</v>
      </c>
      <c r="N426" s="22" t="s">
        <v>45</v>
      </c>
      <c r="O426" s="22"/>
      <c r="P426" s="22"/>
      <c r="Q426" s="192"/>
      <c r="R426" s="193"/>
    </row>
    <row r="427" spans="1:18" s="53" customFormat="1" ht="30" customHeight="1">
      <c r="A427" s="21">
        <v>24</v>
      </c>
      <c r="B427" s="29" t="s">
        <v>693</v>
      </c>
      <c r="C427" s="191" t="s">
        <v>107</v>
      </c>
      <c r="D427" s="191" t="s">
        <v>427</v>
      </c>
      <c r="E427" s="191" t="s">
        <v>684</v>
      </c>
      <c r="F427" s="29" t="s">
        <v>687</v>
      </c>
      <c r="G427" s="29" t="s">
        <v>682</v>
      </c>
      <c r="H427" s="58">
        <v>0.4</v>
      </c>
      <c r="I427" s="23" t="s">
        <v>40</v>
      </c>
      <c r="J427" s="108">
        <v>1</v>
      </c>
      <c r="K427" s="191">
        <v>21</v>
      </c>
      <c r="L427" s="15">
        <v>40</v>
      </c>
      <c r="M427" s="66">
        <v>6248.45</v>
      </c>
      <c r="N427" s="22" t="s">
        <v>45</v>
      </c>
      <c r="O427" s="22"/>
      <c r="P427" s="22"/>
      <c r="Q427" s="192"/>
      <c r="R427" s="193"/>
    </row>
    <row r="428" spans="1:18" s="53" customFormat="1" ht="30" customHeight="1">
      <c r="A428" s="21">
        <v>25</v>
      </c>
      <c r="B428" s="29" t="s">
        <v>693</v>
      </c>
      <c r="C428" s="191" t="s">
        <v>107</v>
      </c>
      <c r="D428" s="191" t="s">
        <v>427</v>
      </c>
      <c r="E428" s="191" t="s">
        <v>684</v>
      </c>
      <c r="F428" s="29" t="s">
        <v>687</v>
      </c>
      <c r="G428" s="29" t="s">
        <v>682</v>
      </c>
      <c r="H428" s="58">
        <v>0.2</v>
      </c>
      <c r="I428" s="23" t="s">
        <v>40</v>
      </c>
      <c r="J428" s="108">
        <v>1</v>
      </c>
      <c r="K428" s="191">
        <v>18</v>
      </c>
      <c r="L428" s="15">
        <v>40</v>
      </c>
      <c r="M428" s="66">
        <v>1358.56</v>
      </c>
      <c r="N428" s="22" t="s">
        <v>45</v>
      </c>
      <c r="O428" s="22"/>
      <c r="P428" s="22"/>
      <c r="Q428" s="192"/>
      <c r="R428" s="193"/>
    </row>
    <row r="429" spans="1:18" s="53" customFormat="1" ht="30" customHeight="1">
      <c r="A429" s="21">
        <v>26</v>
      </c>
      <c r="B429" s="29" t="s">
        <v>694</v>
      </c>
      <c r="C429" s="191" t="s">
        <v>107</v>
      </c>
      <c r="D429" s="191" t="s">
        <v>427</v>
      </c>
      <c r="E429" s="191" t="s">
        <v>684</v>
      </c>
      <c r="F429" s="29" t="s">
        <v>687</v>
      </c>
      <c r="G429" s="29" t="s">
        <v>682</v>
      </c>
      <c r="H429" s="58">
        <v>0.28</v>
      </c>
      <c r="I429" s="23" t="s">
        <v>40</v>
      </c>
      <c r="J429" s="108">
        <v>1</v>
      </c>
      <c r="K429" s="191">
        <v>17</v>
      </c>
      <c r="L429" s="15">
        <v>65</v>
      </c>
      <c r="M429" s="66">
        <v>62951.75</v>
      </c>
      <c r="N429" s="22" t="s">
        <v>45</v>
      </c>
      <c r="O429" s="22"/>
      <c r="P429" s="22"/>
      <c r="Q429" s="192"/>
      <c r="R429" s="193"/>
    </row>
    <row r="430" spans="1:18" s="53" customFormat="1" ht="30" customHeight="1">
      <c r="A430" s="21">
        <v>27</v>
      </c>
      <c r="B430" s="29" t="s">
        <v>695</v>
      </c>
      <c r="C430" s="191" t="s">
        <v>107</v>
      </c>
      <c r="D430" s="191" t="s">
        <v>427</v>
      </c>
      <c r="E430" s="191" t="s">
        <v>684</v>
      </c>
      <c r="F430" s="29" t="s">
        <v>696</v>
      </c>
      <c r="G430" s="29" t="s">
        <v>682</v>
      </c>
      <c r="H430" s="58">
        <v>0.1</v>
      </c>
      <c r="I430" s="23" t="s">
        <v>40</v>
      </c>
      <c r="J430" s="108">
        <v>1</v>
      </c>
      <c r="K430" s="191">
        <v>7</v>
      </c>
      <c r="L430" s="15">
        <v>35</v>
      </c>
      <c r="M430" s="66">
        <v>60682.13</v>
      </c>
      <c r="N430" s="22" t="s">
        <v>45</v>
      </c>
      <c r="O430" s="22"/>
      <c r="P430" s="22"/>
      <c r="Q430" s="192"/>
      <c r="R430" s="193"/>
    </row>
    <row r="431" spans="1:18" s="53" customFormat="1" ht="30" customHeight="1">
      <c r="A431" s="21">
        <v>28</v>
      </c>
      <c r="B431" s="29" t="s">
        <v>695</v>
      </c>
      <c r="C431" s="191" t="s">
        <v>107</v>
      </c>
      <c r="D431" s="191" t="s">
        <v>427</v>
      </c>
      <c r="E431" s="191" t="s">
        <v>684</v>
      </c>
      <c r="F431" s="29" t="s">
        <v>685</v>
      </c>
      <c r="G431" s="29" t="s">
        <v>682</v>
      </c>
      <c r="H431" s="58">
        <v>0.2</v>
      </c>
      <c r="I431" s="23" t="s">
        <v>40</v>
      </c>
      <c r="J431" s="108">
        <v>1</v>
      </c>
      <c r="K431" s="191">
        <v>20</v>
      </c>
      <c r="L431" s="15">
        <v>70</v>
      </c>
      <c r="M431" s="66">
        <v>14792.61</v>
      </c>
      <c r="N431" s="22" t="s">
        <v>45</v>
      </c>
      <c r="O431" s="22"/>
      <c r="P431" s="22"/>
      <c r="Q431" s="192"/>
      <c r="R431" s="193"/>
    </row>
    <row r="432" spans="1:18" s="53" customFormat="1" ht="30" customHeight="1">
      <c r="A432" s="21">
        <v>29</v>
      </c>
      <c r="B432" s="35" t="s">
        <v>697</v>
      </c>
      <c r="C432" s="191" t="s">
        <v>107</v>
      </c>
      <c r="D432" s="191" t="s">
        <v>427</v>
      </c>
      <c r="E432" s="191" t="s">
        <v>684</v>
      </c>
      <c r="F432" s="29" t="s">
        <v>698</v>
      </c>
      <c r="G432" s="29" t="s">
        <v>682</v>
      </c>
      <c r="H432" s="58">
        <v>0.2</v>
      </c>
      <c r="I432" s="23" t="s">
        <v>40</v>
      </c>
      <c r="J432" s="108">
        <v>1</v>
      </c>
      <c r="K432" s="191">
        <v>27</v>
      </c>
      <c r="L432" s="15">
        <v>60</v>
      </c>
      <c r="M432" s="66">
        <v>41528.96</v>
      </c>
      <c r="N432" s="22" t="s">
        <v>45</v>
      </c>
      <c r="O432" s="22"/>
      <c r="P432" s="22"/>
      <c r="Q432" s="192"/>
      <c r="R432" s="193"/>
    </row>
    <row r="433" spans="1:18" s="53" customFormat="1" ht="30" customHeight="1">
      <c r="A433" s="21">
        <v>30</v>
      </c>
      <c r="B433" s="20" t="s">
        <v>699</v>
      </c>
      <c r="C433" s="23" t="s">
        <v>107</v>
      </c>
      <c r="D433" s="23" t="s">
        <v>427</v>
      </c>
      <c r="E433" s="23" t="s">
        <v>427</v>
      </c>
      <c r="F433" s="20" t="s">
        <v>427</v>
      </c>
      <c r="G433" s="20" t="s">
        <v>678</v>
      </c>
      <c r="H433" s="157">
        <v>4</v>
      </c>
      <c r="I433" s="157" t="s">
        <v>40</v>
      </c>
      <c r="J433" s="158">
        <v>1</v>
      </c>
      <c r="K433" s="157">
        <v>150</v>
      </c>
      <c r="L433" s="157">
        <v>200</v>
      </c>
      <c r="M433" s="159">
        <v>392211.04</v>
      </c>
      <c r="N433" s="22" t="s">
        <v>45</v>
      </c>
      <c r="O433" s="22"/>
      <c r="P433" s="22"/>
      <c r="Q433" s="192"/>
      <c r="R433" s="193"/>
    </row>
    <row r="434" spans="1:18" s="53" customFormat="1" ht="30" customHeight="1">
      <c r="A434" s="21">
        <v>31</v>
      </c>
      <c r="B434" s="29" t="s">
        <v>700</v>
      </c>
      <c r="C434" s="191" t="s">
        <v>107</v>
      </c>
      <c r="D434" s="191" t="s">
        <v>427</v>
      </c>
      <c r="E434" s="191" t="s">
        <v>427</v>
      </c>
      <c r="F434" s="29" t="s">
        <v>427</v>
      </c>
      <c r="G434" s="29" t="s">
        <v>682</v>
      </c>
      <c r="H434" s="58">
        <v>2.3</v>
      </c>
      <c r="I434" s="23" t="s">
        <v>40</v>
      </c>
      <c r="J434" s="108">
        <v>1</v>
      </c>
      <c r="K434" s="191">
        <v>20</v>
      </c>
      <c r="L434" s="15">
        <v>30</v>
      </c>
      <c r="M434" s="66">
        <v>47154.93</v>
      </c>
      <c r="N434" s="22" t="s">
        <v>45</v>
      </c>
      <c r="O434" s="22"/>
      <c r="P434" s="22"/>
      <c r="Q434" s="192"/>
      <c r="R434" s="193"/>
    </row>
    <row r="435" spans="1:18" s="53" customFormat="1" ht="30" customHeight="1">
      <c r="A435" s="21">
        <v>32</v>
      </c>
      <c r="B435" s="29" t="s">
        <v>701</v>
      </c>
      <c r="C435" s="191" t="s">
        <v>107</v>
      </c>
      <c r="D435" s="191" t="s">
        <v>427</v>
      </c>
      <c r="E435" s="191" t="s">
        <v>427</v>
      </c>
      <c r="F435" s="29" t="s">
        <v>427</v>
      </c>
      <c r="G435" s="29" t="s">
        <v>702</v>
      </c>
      <c r="H435" s="58">
        <v>0.3</v>
      </c>
      <c r="I435" s="23" t="s">
        <v>40</v>
      </c>
      <c r="J435" s="108">
        <v>1</v>
      </c>
      <c r="K435" s="191">
        <v>59</v>
      </c>
      <c r="L435" s="15">
        <v>151</v>
      </c>
      <c r="M435" s="66">
        <v>29835.44</v>
      </c>
      <c r="N435" s="22" t="s">
        <v>45</v>
      </c>
      <c r="O435" s="22"/>
      <c r="P435" s="22"/>
      <c r="Q435" s="192"/>
      <c r="R435" s="193"/>
    </row>
    <row r="436" spans="1:18" s="53" customFormat="1" ht="30" customHeight="1">
      <c r="A436" s="21">
        <v>33</v>
      </c>
      <c r="B436" s="29" t="s">
        <v>703</v>
      </c>
      <c r="C436" s="191" t="s">
        <v>107</v>
      </c>
      <c r="D436" s="191" t="s">
        <v>427</v>
      </c>
      <c r="E436" s="191" t="s">
        <v>427</v>
      </c>
      <c r="F436" s="29" t="s">
        <v>427</v>
      </c>
      <c r="G436" s="29" t="s">
        <v>704</v>
      </c>
      <c r="H436" s="58">
        <v>0.9</v>
      </c>
      <c r="I436" s="23" t="s">
        <v>40</v>
      </c>
      <c r="J436" s="108">
        <v>1</v>
      </c>
      <c r="K436" s="191">
        <v>27</v>
      </c>
      <c r="L436" s="15">
        <v>50</v>
      </c>
      <c r="M436" s="66">
        <v>5393.27</v>
      </c>
      <c r="N436" s="22" t="s">
        <v>45</v>
      </c>
      <c r="O436" s="22"/>
      <c r="P436" s="22"/>
      <c r="Q436" s="192"/>
      <c r="R436" s="193"/>
    </row>
    <row r="437" spans="1:18" s="53" customFormat="1" ht="30" customHeight="1">
      <c r="A437" s="21">
        <v>34</v>
      </c>
      <c r="B437" s="29" t="s">
        <v>705</v>
      </c>
      <c r="C437" s="191" t="s">
        <v>107</v>
      </c>
      <c r="D437" s="191" t="s">
        <v>427</v>
      </c>
      <c r="E437" s="191" t="s">
        <v>427</v>
      </c>
      <c r="F437" s="29" t="s">
        <v>427</v>
      </c>
      <c r="G437" s="29" t="s">
        <v>704</v>
      </c>
      <c r="H437" s="58">
        <v>0.2</v>
      </c>
      <c r="I437" s="23" t="s">
        <v>40</v>
      </c>
      <c r="J437" s="108">
        <v>1</v>
      </c>
      <c r="K437" s="191">
        <v>11</v>
      </c>
      <c r="L437" s="15">
        <v>30</v>
      </c>
      <c r="M437" s="66">
        <v>12846.04</v>
      </c>
      <c r="N437" s="22" t="s">
        <v>45</v>
      </c>
      <c r="O437" s="22"/>
      <c r="P437" s="22"/>
      <c r="Q437" s="192"/>
      <c r="R437" s="193"/>
    </row>
    <row r="438" spans="1:18" s="53" customFormat="1" ht="39" customHeight="1">
      <c r="A438" s="21">
        <v>35</v>
      </c>
      <c r="B438" s="29" t="s">
        <v>706</v>
      </c>
      <c r="C438" s="191" t="s">
        <v>107</v>
      </c>
      <c r="D438" s="191" t="s">
        <v>422</v>
      </c>
      <c r="E438" s="191" t="s">
        <v>422</v>
      </c>
      <c r="F438" s="29" t="s">
        <v>707</v>
      </c>
      <c r="G438" s="29" t="s">
        <v>34</v>
      </c>
      <c r="H438" s="58">
        <v>0.8</v>
      </c>
      <c r="I438" s="23" t="s">
        <v>22</v>
      </c>
      <c r="J438" s="108">
        <v>1</v>
      </c>
      <c r="K438" s="191">
        <v>220</v>
      </c>
      <c r="L438" s="15">
        <v>80</v>
      </c>
      <c r="M438" s="66">
        <v>473765.12</v>
      </c>
      <c r="N438" s="22" t="s">
        <v>45</v>
      </c>
      <c r="O438" s="22"/>
      <c r="P438" s="22"/>
      <c r="Q438" s="192"/>
      <c r="R438" s="193"/>
    </row>
    <row r="439" spans="1:18" s="53" customFormat="1" ht="39" customHeight="1">
      <c r="A439" s="21">
        <v>36</v>
      </c>
      <c r="B439" s="29" t="s">
        <v>708</v>
      </c>
      <c r="C439" s="191" t="s">
        <v>107</v>
      </c>
      <c r="D439" s="191" t="s">
        <v>709</v>
      </c>
      <c r="E439" s="191" t="s">
        <v>710</v>
      </c>
      <c r="F439" s="29" t="s">
        <v>711</v>
      </c>
      <c r="G439" s="29" t="s">
        <v>712</v>
      </c>
      <c r="H439" s="58">
        <v>0.2</v>
      </c>
      <c r="I439" s="23" t="s">
        <v>40</v>
      </c>
      <c r="J439" s="108">
        <v>2.5</v>
      </c>
      <c r="K439" s="191">
        <v>150</v>
      </c>
      <c r="L439" s="15">
        <v>200</v>
      </c>
      <c r="M439" s="66">
        <v>64325</v>
      </c>
      <c r="N439" s="22" t="s">
        <v>45</v>
      </c>
      <c r="O439" s="22"/>
      <c r="P439" s="22"/>
      <c r="Q439" s="192"/>
      <c r="R439" s="193"/>
    </row>
    <row r="440" spans="1:18" s="53" customFormat="1" ht="39" customHeight="1">
      <c r="A440" s="21">
        <v>37</v>
      </c>
      <c r="B440" s="29" t="s">
        <v>713</v>
      </c>
      <c r="C440" s="191" t="s">
        <v>107</v>
      </c>
      <c r="D440" s="191" t="s">
        <v>709</v>
      </c>
      <c r="E440" s="191" t="s">
        <v>710</v>
      </c>
      <c r="F440" s="29" t="s">
        <v>714</v>
      </c>
      <c r="G440" s="29" t="s">
        <v>712</v>
      </c>
      <c r="H440" s="58">
        <v>0.15</v>
      </c>
      <c r="I440" s="23" t="s">
        <v>40</v>
      </c>
      <c r="J440" s="108">
        <v>2.5</v>
      </c>
      <c r="K440" s="191">
        <v>25</v>
      </c>
      <c r="L440" s="15">
        <v>50</v>
      </c>
      <c r="M440" s="66">
        <v>51484</v>
      </c>
      <c r="N440" s="22" t="s">
        <v>45</v>
      </c>
      <c r="O440" s="22"/>
      <c r="P440" s="22"/>
      <c r="Q440" s="192"/>
      <c r="R440" s="193"/>
    </row>
    <row r="441" spans="1:18" s="53" customFormat="1" ht="39" customHeight="1">
      <c r="A441" s="21">
        <v>38</v>
      </c>
      <c r="B441" s="29" t="s">
        <v>715</v>
      </c>
      <c r="C441" s="191" t="s">
        <v>107</v>
      </c>
      <c r="D441" s="191" t="s">
        <v>709</v>
      </c>
      <c r="E441" s="191" t="s">
        <v>710</v>
      </c>
      <c r="F441" s="29" t="s">
        <v>714</v>
      </c>
      <c r="G441" s="29" t="s">
        <v>712</v>
      </c>
      <c r="H441" s="58">
        <v>0.12</v>
      </c>
      <c r="I441" s="23" t="s">
        <v>40</v>
      </c>
      <c r="J441" s="108">
        <v>2</v>
      </c>
      <c r="K441" s="191">
        <v>20</v>
      </c>
      <c r="L441" s="15">
        <v>30</v>
      </c>
      <c r="M441" s="66">
        <v>45513</v>
      </c>
      <c r="N441" s="22" t="s">
        <v>45</v>
      </c>
      <c r="O441" s="22"/>
      <c r="P441" s="22"/>
      <c r="Q441" s="192"/>
      <c r="R441" s="193"/>
    </row>
    <row r="442" spans="1:18" s="53" customFormat="1" ht="39" customHeight="1">
      <c r="A442" s="21">
        <v>39</v>
      </c>
      <c r="B442" s="29" t="s">
        <v>716</v>
      </c>
      <c r="C442" s="191" t="s">
        <v>107</v>
      </c>
      <c r="D442" s="191" t="s">
        <v>709</v>
      </c>
      <c r="E442" s="191" t="s">
        <v>710</v>
      </c>
      <c r="F442" s="29" t="s">
        <v>717</v>
      </c>
      <c r="G442" s="29" t="s">
        <v>712</v>
      </c>
      <c r="H442" s="58">
        <v>0.06</v>
      </c>
      <c r="I442" s="23" t="s">
        <v>40</v>
      </c>
      <c r="J442" s="108">
        <v>2</v>
      </c>
      <c r="K442" s="191">
        <v>35</v>
      </c>
      <c r="L442" s="15">
        <v>44</v>
      </c>
      <c r="M442" s="66">
        <v>43804</v>
      </c>
      <c r="N442" s="22" t="s">
        <v>45</v>
      </c>
      <c r="O442" s="22"/>
      <c r="P442" s="22"/>
      <c r="Q442" s="192"/>
      <c r="R442" s="193"/>
    </row>
    <row r="443" spans="1:18" s="53" customFormat="1" ht="39" customHeight="1">
      <c r="A443" s="21">
        <v>40</v>
      </c>
      <c r="B443" s="39" t="s">
        <v>772</v>
      </c>
      <c r="C443" s="210" t="s">
        <v>107</v>
      </c>
      <c r="D443" s="210" t="s">
        <v>109</v>
      </c>
      <c r="E443" s="210" t="s">
        <v>773</v>
      </c>
      <c r="F443" s="39" t="s">
        <v>774</v>
      </c>
      <c r="G443" s="39" t="s">
        <v>34</v>
      </c>
      <c r="H443" s="127">
        <v>5</v>
      </c>
      <c r="I443" s="21" t="s">
        <v>22</v>
      </c>
      <c r="J443" s="163">
        <v>1.5</v>
      </c>
      <c r="K443" s="210">
        <v>650</v>
      </c>
      <c r="L443" s="22">
        <v>200</v>
      </c>
      <c r="M443" s="128">
        <v>1424426</v>
      </c>
      <c r="N443" s="22" t="s">
        <v>45</v>
      </c>
      <c r="O443" s="22"/>
      <c r="P443" s="22"/>
      <c r="Q443" s="192"/>
      <c r="R443" s="193"/>
    </row>
    <row r="444" spans="1:18" s="53" customFormat="1" ht="46.5" customHeight="1">
      <c r="A444" s="21">
        <v>41</v>
      </c>
      <c r="B444" s="29" t="s">
        <v>775</v>
      </c>
      <c r="C444" s="191" t="s">
        <v>107</v>
      </c>
      <c r="D444" s="191" t="s">
        <v>121</v>
      </c>
      <c r="E444" s="191" t="s">
        <v>121</v>
      </c>
      <c r="F444" s="29" t="s">
        <v>776</v>
      </c>
      <c r="G444" s="29" t="s">
        <v>93</v>
      </c>
      <c r="H444" s="58">
        <v>1.3</v>
      </c>
      <c r="I444" s="23" t="s">
        <v>22</v>
      </c>
      <c r="J444" s="108">
        <v>1</v>
      </c>
      <c r="K444" s="191">
        <v>70</v>
      </c>
      <c r="L444" s="15">
        <v>1000</v>
      </c>
      <c r="M444" s="66">
        <v>88559</v>
      </c>
      <c r="N444" s="22" t="s">
        <v>45</v>
      </c>
      <c r="O444" s="22"/>
      <c r="P444" s="22"/>
      <c r="Q444" s="192"/>
      <c r="R444" s="193"/>
    </row>
    <row r="445" spans="1:18" s="53" customFormat="1" ht="46.5" customHeight="1">
      <c r="A445" s="21">
        <v>42</v>
      </c>
      <c r="B445" s="29" t="s">
        <v>777</v>
      </c>
      <c r="C445" s="191" t="s">
        <v>107</v>
      </c>
      <c r="D445" s="191" t="s">
        <v>121</v>
      </c>
      <c r="E445" s="191" t="s">
        <v>121</v>
      </c>
      <c r="F445" s="29" t="s">
        <v>778</v>
      </c>
      <c r="G445" s="29" t="s">
        <v>93</v>
      </c>
      <c r="H445" s="58">
        <v>0.7</v>
      </c>
      <c r="I445" s="23" t="s">
        <v>22</v>
      </c>
      <c r="J445" s="108">
        <v>1</v>
      </c>
      <c r="K445" s="191">
        <v>70</v>
      </c>
      <c r="L445" s="15">
        <v>300</v>
      </c>
      <c r="M445" s="66">
        <v>67402</v>
      </c>
      <c r="N445" s="22" t="s">
        <v>45</v>
      </c>
      <c r="O445" s="22"/>
      <c r="P445" s="22"/>
      <c r="Q445" s="192"/>
      <c r="R445" s="193"/>
    </row>
    <row r="446" spans="1:18" s="53" customFormat="1" ht="54" customHeight="1">
      <c r="A446" s="21">
        <v>43</v>
      </c>
      <c r="B446" s="29" t="s">
        <v>779</v>
      </c>
      <c r="C446" s="191" t="s">
        <v>107</v>
      </c>
      <c r="D446" s="191" t="s">
        <v>121</v>
      </c>
      <c r="E446" s="191" t="s">
        <v>121</v>
      </c>
      <c r="F446" s="29" t="s">
        <v>780</v>
      </c>
      <c r="G446" s="29" t="s">
        <v>93</v>
      </c>
      <c r="H446" s="58">
        <v>0.3</v>
      </c>
      <c r="I446" s="23" t="s">
        <v>22</v>
      </c>
      <c r="J446" s="108">
        <v>1</v>
      </c>
      <c r="K446" s="191">
        <v>200</v>
      </c>
      <c r="L446" s="15">
        <v>80</v>
      </c>
      <c r="M446" s="66">
        <v>52226</v>
      </c>
      <c r="N446" s="22" t="s">
        <v>45</v>
      </c>
      <c r="O446" s="22"/>
      <c r="P446" s="22"/>
      <c r="Q446" s="192"/>
      <c r="R446" s="193"/>
    </row>
    <row r="447" spans="1:18" s="53" customFormat="1" ht="39" customHeight="1">
      <c r="A447" s="21">
        <v>44</v>
      </c>
      <c r="B447" s="29" t="s">
        <v>781</v>
      </c>
      <c r="C447" s="191" t="s">
        <v>107</v>
      </c>
      <c r="D447" s="191" t="s">
        <v>121</v>
      </c>
      <c r="E447" s="191" t="s">
        <v>121</v>
      </c>
      <c r="F447" s="29" t="s">
        <v>121</v>
      </c>
      <c r="G447" s="29" t="s">
        <v>93</v>
      </c>
      <c r="H447" s="58">
        <v>0.2</v>
      </c>
      <c r="I447" s="23" t="s">
        <v>22</v>
      </c>
      <c r="J447" s="108">
        <v>1</v>
      </c>
      <c r="K447" s="191">
        <v>200</v>
      </c>
      <c r="L447" s="15">
        <v>350</v>
      </c>
      <c r="M447" s="66">
        <v>36692</v>
      </c>
      <c r="N447" s="22" t="s">
        <v>45</v>
      </c>
      <c r="O447" s="22"/>
      <c r="P447" s="22"/>
      <c r="Q447" s="192"/>
      <c r="R447" s="193"/>
    </row>
    <row r="448" spans="1:18" s="53" customFormat="1" ht="48" customHeight="1">
      <c r="A448" s="21">
        <v>45</v>
      </c>
      <c r="B448" s="29" t="s">
        <v>782</v>
      </c>
      <c r="C448" s="191" t="s">
        <v>107</v>
      </c>
      <c r="D448" s="191" t="s">
        <v>121</v>
      </c>
      <c r="E448" s="191" t="s">
        <v>121</v>
      </c>
      <c r="F448" s="29" t="s">
        <v>783</v>
      </c>
      <c r="G448" s="29" t="s">
        <v>93</v>
      </c>
      <c r="H448" s="58">
        <v>0.5</v>
      </c>
      <c r="I448" s="23" t="s">
        <v>22</v>
      </c>
      <c r="J448" s="108">
        <v>1</v>
      </c>
      <c r="K448" s="191">
        <v>87</v>
      </c>
      <c r="L448" s="15">
        <v>500</v>
      </c>
      <c r="M448" s="66">
        <v>74113</v>
      </c>
      <c r="N448" s="22" t="s">
        <v>45</v>
      </c>
      <c r="O448" s="22"/>
      <c r="P448" s="22"/>
      <c r="Q448" s="192"/>
      <c r="R448" s="193"/>
    </row>
    <row r="449" spans="1:18" s="53" customFormat="1" ht="39" customHeight="1">
      <c r="A449" s="21">
        <v>46</v>
      </c>
      <c r="B449" s="29" t="s">
        <v>784</v>
      </c>
      <c r="C449" s="191" t="s">
        <v>107</v>
      </c>
      <c r="D449" s="191" t="s">
        <v>785</v>
      </c>
      <c r="E449" s="191" t="s">
        <v>786</v>
      </c>
      <c r="F449" s="29" t="s">
        <v>787</v>
      </c>
      <c r="G449" s="29" t="s">
        <v>93</v>
      </c>
      <c r="H449" s="58">
        <v>0.11</v>
      </c>
      <c r="I449" s="23" t="s">
        <v>22</v>
      </c>
      <c r="J449" s="108">
        <v>1</v>
      </c>
      <c r="K449" s="191">
        <v>30</v>
      </c>
      <c r="L449" s="15" t="s">
        <v>788</v>
      </c>
      <c r="M449" s="66">
        <v>1621.36</v>
      </c>
      <c r="N449" s="22" t="s">
        <v>45</v>
      </c>
      <c r="O449" s="22"/>
      <c r="P449" s="22"/>
      <c r="Q449" s="192"/>
      <c r="R449" s="193"/>
    </row>
    <row r="450" spans="1:18" s="53" customFormat="1" ht="39" customHeight="1">
      <c r="A450" s="21">
        <v>47</v>
      </c>
      <c r="B450" s="29" t="s">
        <v>789</v>
      </c>
      <c r="C450" s="191" t="s">
        <v>107</v>
      </c>
      <c r="D450" s="191" t="s">
        <v>785</v>
      </c>
      <c r="E450" s="191" t="s">
        <v>786</v>
      </c>
      <c r="F450" s="29" t="s">
        <v>790</v>
      </c>
      <c r="G450" s="29" t="s">
        <v>93</v>
      </c>
      <c r="H450" s="58">
        <v>0.05</v>
      </c>
      <c r="I450" s="23" t="s">
        <v>22</v>
      </c>
      <c r="J450" s="108">
        <v>1</v>
      </c>
      <c r="K450" s="191">
        <v>168</v>
      </c>
      <c r="L450" s="15" t="s">
        <v>788</v>
      </c>
      <c r="M450" s="66">
        <v>1644.49</v>
      </c>
      <c r="N450" s="22" t="s">
        <v>45</v>
      </c>
      <c r="O450" s="22"/>
      <c r="P450" s="22"/>
      <c r="Q450" s="192"/>
      <c r="R450" s="193"/>
    </row>
    <row r="451" spans="1:18" s="53" customFormat="1" ht="39" customHeight="1">
      <c r="A451" s="21">
        <v>48</v>
      </c>
      <c r="B451" s="29" t="s">
        <v>791</v>
      </c>
      <c r="C451" s="191" t="s">
        <v>107</v>
      </c>
      <c r="D451" s="191" t="s">
        <v>785</v>
      </c>
      <c r="E451" s="191" t="s">
        <v>786</v>
      </c>
      <c r="F451" s="29" t="s">
        <v>792</v>
      </c>
      <c r="G451" s="29" t="s">
        <v>93</v>
      </c>
      <c r="H451" s="58">
        <v>0.18</v>
      </c>
      <c r="I451" s="23" t="s">
        <v>22</v>
      </c>
      <c r="J451" s="108">
        <v>1</v>
      </c>
      <c r="K451" s="191">
        <v>320</v>
      </c>
      <c r="L451" s="15" t="s">
        <v>788</v>
      </c>
      <c r="M451" s="66">
        <v>3833.28</v>
      </c>
      <c r="N451" s="22" t="s">
        <v>45</v>
      </c>
      <c r="O451" s="22"/>
      <c r="P451" s="22"/>
      <c r="Q451" s="192"/>
      <c r="R451" s="193"/>
    </row>
    <row r="452" spans="1:18" s="53" customFormat="1" ht="39" customHeight="1">
      <c r="A452" s="21">
        <v>49</v>
      </c>
      <c r="B452" s="29" t="s">
        <v>793</v>
      </c>
      <c r="C452" s="191" t="s">
        <v>107</v>
      </c>
      <c r="D452" s="191" t="s">
        <v>122</v>
      </c>
      <c r="E452" s="191" t="s">
        <v>794</v>
      </c>
      <c r="F452" s="29" t="s">
        <v>794</v>
      </c>
      <c r="G452" s="29" t="s">
        <v>93</v>
      </c>
      <c r="H452" s="58">
        <v>5</v>
      </c>
      <c r="I452" s="23" t="s">
        <v>22</v>
      </c>
      <c r="J452" s="108">
        <v>1</v>
      </c>
      <c r="K452" s="191">
        <v>100</v>
      </c>
      <c r="L452" s="15">
        <v>25</v>
      </c>
      <c r="M452" s="66">
        <v>18334</v>
      </c>
      <c r="N452" s="22" t="s">
        <v>45</v>
      </c>
      <c r="O452" s="22"/>
      <c r="P452" s="22"/>
      <c r="Q452" s="192"/>
      <c r="R452" s="193"/>
    </row>
    <row r="453" spans="1:18" s="53" customFormat="1" ht="39" customHeight="1">
      <c r="A453" s="21">
        <v>50</v>
      </c>
      <c r="B453" s="29" t="s">
        <v>795</v>
      </c>
      <c r="C453" s="191" t="s">
        <v>107</v>
      </c>
      <c r="D453" s="191" t="s">
        <v>122</v>
      </c>
      <c r="E453" s="191" t="s">
        <v>794</v>
      </c>
      <c r="F453" s="29" t="s">
        <v>794</v>
      </c>
      <c r="G453" s="29" t="s">
        <v>93</v>
      </c>
      <c r="H453" s="58">
        <v>0.28</v>
      </c>
      <c r="I453" s="23" t="s">
        <v>22</v>
      </c>
      <c r="J453" s="108">
        <v>1</v>
      </c>
      <c r="K453" s="191">
        <v>80</v>
      </c>
      <c r="L453" s="15">
        <v>15</v>
      </c>
      <c r="M453" s="66">
        <v>11970</v>
      </c>
      <c r="N453" s="22" t="s">
        <v>45</v>
      </c>
      <c r="O453" s="22"/>
      <c r="P453" s="22"/>
      <c r="Q453" s="192"/>
      <c r="R453" s="193"/>
    </row>
    <row r="454" spans="1:18" s="53" customFormat="1" ht="39" customHeight="1">
      <c r="A454" s="21">
        <v>51</v>
      </c>
      <c r="B454" s="29" t="s">
        <v>796</v>
      </c>
      <c r="C454" s="191" t="s">
        <v>107</v>
      </c>
      <c r="D454" s="191" t="s">
        <v>797</v>
      </c>
      <c r="E454" s="191" t="s">
        <v>798</v>
      </c>
      <c r="F454" s="29" t="s">
        <v>799</v>
      </c>
      <c r="G454" s="29" t="s">
        <v>93</v>
      </c>
      <c r="H454" s="58">
        <v>0.85</v>
      </c>
      <c r="I454" s="23" t="s">
        <v>40</v>
      </c>
      <c r="J454" s="108">
        <v>1</v>
      </c>
      <c r="K454" s="191">
        <v>30</v>
      </c>
      <c r="L454" s="15"/>
      <c r="M454" s="66">
        <v>116600</v>
      </c>
      <c r="N454" s="22" t="s">
        <v>45</v>
      </c>
      <c r="O454" s="22"/>
      <c r="P454" s="22"/>
      <c r="Q454" s="192"/>
      <c r="R454" s="193"/>
    </row>
    <row r="455" spans="1:18" s="53" customFormat="1" ht="39" customHeight="1">
      <c r="A455" s="21">
        <v>52</v>
      </c>
      <c r="B455" s="29" t="s">
        <v>800</v>
      </c>
      <c r="C455" s="191" t="s">
        <v>107</v>
      </c>
      <c r="D455" s="191" t="s">
        <v>122</v>
      </c>
      <c r="E455" s="191" t="s">
        <v>801</v>
      </c>
      <c r="F455" s="29" t="s">
        <v>802</v>
      </c>
      <c r="G455" s="29" t="s">
        <v>678</v>
      </c>
      <c r="H455" s="58">
        <v>0.1</v>
      </c>
      <c r="I455" s="23" t="s">
        <v>40</v>
      </c>
      <c r="J455" s="108">
        <v>1</v>
      </c>
      <c r="K455" s="191">
        <v>100</v>
      </c>
      <c r="L455" s="15"/>
      <c r="M455" s="66">
        <v>50718.12</v>
      </c>
      <c r="N455" s="22" t="s">
        <v>45</v>
      </c>
      <c r="O455" s="22"/>
      <c r="P455" s="22"/>
      <c r="Q455" s="192"/>
      <c r="R455" s="193"/>
    </row>
    <row r="456" spans="1:18" s="53" customFormat="1" ht="39" customHeight="1">
      <c r="A456" s="21">
        <v>53</v>
      </c>
      <c r="B456" s="29" t="s">
        <v>803</v>
      </c>
      <c r="C456" s="191" t="s">
        <v>107</v>
      </c>
      <c r="D456" s="191" t="s">
        <v>122</v>
      </c>
      <c r="E456" s="191" t="s">
        <v>122</v>
      </c>
      <c r="F456" s="29" t="s">
        <v>804</v>
      </c>
      <c r="G456" s="29" t="s">
        <v>93</v>
      </c>
      <c r="H456" s="58">
        <v>0.298</v>
      </c>
      <c r="I456" s="23" t="s">
        <v>22</v>
      </c>
      <c r="J456" s="108">
        <v>1</v>
      </c>
      <c r="K456" s="191">
        <v>96</v>
      </c>
      <c r="L456" s="15">
        <v>90</v>
      </c>
      <c r="M456" s="66">
        <v>54190</v>
      </c>
      <c r="N456" s="22" t="s">
        <v>45</v>
      </c>
      <c r="O456" s="22"/>
      <c r="P456" s="22"/>
      <c r="Q456" s="192"/>
      <c r="R456" s="193"/>
    </row>
    <row r="457" spans="1:18" s="53" customFormat="1" ht="39" customHeight="1">
      <c r="A457" s="21">
        <v>54</v>
      </c>
      <c r="B457" s="29" t="s">
        <v>805</v>
      </c>
      <c r="C457" s="191" t="s">
        <v>107</v>
      </c>
      <c r="D457" s="191" t="s">
        <v>122</v>
      </c>
      <c r="E457" s="191" t="s">
        <v>122</v>
      </c>
      <c r="F457" s="29" t="s">
        <v>806</v>
      </c>
      <c r="G457" s="29" t="s">
        <v>807</v>
      </c>
      <c r="H457" s="58">
        <v>0.98</v>
      </c>
      <c r="I457" s="23" t="s">
        <v>22</v>
      </c>
      <c r="J457" s="108">
        <v>1</v>
      </c>
      <c r="K457" s="191">
        <v>55</v>
      </c>
      <c r="L457" s="15">
        <v>36</v>
      </c>
      <c r="M457" s="66">
        <v>25259</v>
      </c>
      <c r="N457" s="22" t="s">
        <v>45</v>
      </c>
      <c r="O457" s="22"/>
      <c r="P457" s="22"/>
      <c r="Q457" s="192"/>
      <c r="R457" s="193"/>
    </row>
    <row r="458" spans="1:18" s="53" customFormat="1" ht="39" customHeight="1">
      <c r="A458" s="21">
        <v>55</v>
      </c>
      <c r="B458" s="29" t="s">
        <v>808</v>
      </c>
      <c r="C458" s="191" t="s">
        <v>107</v>
      </c>
      <c r="D458" s="191" t="s">
        <v>122</v>
      </c>
      <c r="E458" s="191" t="s">
        <v>122</v>
      </c>
      <c r="F458" s="29" t="s">
        <v>809</v>
      </c>
      <c r="G458" s="29" t="s">
        <v>807</v>
      </c>
      <c r="H458" s="58">
        <v>0.262</v>
      </c>
      <c r="I458" s="23" t="s">
        <v>22</v>
      </c>
      <c r="J458" s="108">
        <v>1</v>
      </c>
      <c r="K458" s="191">
        <v>268</v>
      </c>
      <c r="L458" s="15">
        <v>250</v>
      </c>
      <c r="M458" s="66">
        <v>28404</v>
      </c>
      <c r="N458" s="22" t="s">
        <v>45</v>
      </c>
      <c r="O458" s="22"/>
      <c r="P458" s="22"/>
      <c r="Q458" s="192"/>
      <c r="R458" s="193"/>
    </row>
    <row r="459" spans="1:18" s="53" customFormat="1" ht="39" customHeight="1">
      <c r="A459" s="21">
        <v>56</v>
      </c>
      <c r="B459" s="29" t="s">
        <v>810</v>
      </c>
      <c r="C459" s="191" t="s">
        <v>107</v>
      </c>
      <c r="D459" s="191" t="s">
        <v>122</v>
      </c>
      <c r="E459" s="191" t="s">
        <v>122</v>
      </c>
      <c r="F459" s="29" t="s">
        <v>811</v>
      </c>
      <c r="G459" s="29" t="s">
        <v>807</v>
      </c>
      <c r="H459" s="58">
        <v>0.195</v>
      </c>
      <c r="I459" s="23" t="s">
        <v>22</v>
      </c>
      <c r="J459" s="108">
        <v>1</v>
      </c>
      <c r="K459" s="191">
        <v>80</v>
      </c>
      <c r="L459" s="15">
        <v>90</v>
      </c>
      <c r="M459" s="66">
        <v>31175</v>
      </c>
      <c r="N459" s="22" t="s">
        <v>45</v>
      </c>
      <c r="O459" s="22"/>
      <c r="P459" s="22"/>
      <c r="Q459" s="192"/>
      <c r="R459" s="193"/>
    </row>
    <row r="460" spans="1:18" s="53" customFormat="1" ht="39" customHeight="1">
      <c r="A460" s="21">
        <v>57</v>
      </c>
      <c r="B460" s="29" t="s">
        <v>812</v>
      </c>
      <c r="C460" s="191" t="s">
        <v>107</v>
      </c>
      <c r="D460" s="191" t="s">
        <v>122</v>
      </c>
      <c r="E460" s="191" t="s">
        <v>122</v>
      </c>
      <c r="F460" s="29" t="s">
        <v>813</v>
      </c>
      <c r="G460" s="29" t="s">
        <v>807</v>
      </c>
      <c r="H460" s="58">
        <v>0.137</v>
      </c>
      <c r="I460" s="23" t="s">
        <v>22</v>
      </c>
      <c r="J460" s="108">
        <v>1</v>
      </c>
      <c r="K460" s="191">
        <v>180</v>
      </c>
      <c r="L460" s="15">
        <v>250</v>
      </c>
      <c r="M460" s="66">
        <v>26809</v>
      </c>
      <c r="N460" s="22" t="s">
        <v>45</v>
      </c>
      <c r="O460" s="22"/>
      <c r="P460" s="22"/>
      <c r="Q460" s="192"/>
      <c r="R460" s="193"/>
    </row>
    <row r="461" spans="1:18" s="53" customFormat="1" ht="39" customHeight="1">
      <c r="A461" s="21">
        <v>58</v>
      </c>
      <c r="B461" s="29" t="s">
        <v>814</v>
      </c>
      <c r="C461" s="191" t="s">
        <v>107</v>
      </c>
      <c r="D461" s="191" t="s">
        <v>122</v>
      </c>
      <c r="E461" s="191" t="s">
        <v>122</v>
      </c>
      <c r="F461" s="29" t="s">
        <v>815</v>
      </c>
      <c r="G461" s="29" t="s">
        <v>816</v>
      </c>
      <c r="H461" s="58">
        <v>0.185</v>
      </c>
      <c r="I461" s="23" t="s">
        <v>22</v>
      </c>
      <c r="J461" s="108">
        <v>1</v>
      </c>
      <c r="K461" s="191">
        <v>268</v>
      </c>
      <c r="L461" s="15">
        <v>200</v>
      </c>
      <c r="M461" s="66">
        <v>31586</v>
      </c>
      <c r="N461" s="22" t="s">
        <v>45</v>
      </c>
      <c r="O461" s="22"/>
      <c r="P461" s="22"/>
      <c r="Q461" s="192"/>
      <c r="R461" s="193"/>
    </row>
    <row r="462" spans="1:18" s="53" customFormat="1" ht="51" customHeight="1">
      <c r="A462" s="21">
        <v>59</v>
      </c>
      <c r="B462" s="29" t="s">
        <v>817</v>
      </c>
      <c r="C462" s="191" t="s">
        <v>107</v>
      </c>
      <c r="D462" s="191" t="s">
        <v>818</v>
      </c>
      <c r="E462" s="191" t="s">
        <v>818</v>
      </c>
      <c r="F462" s="29" t="s">
        <v>819</v>
      </c>
      <c r="G462" s="29" t="s">
        <v>820</v>
      </c>
      <c r="H462" s="58">
        <v>0.2</v>
      </c>
      <c r="I462" s="23" t="s">
        <v>40</v>
      </c>
      <c r="J462" s="108">
        <v>1</v>
      </c>
      <c r="K462" s="191">
        <v>30</v>
      </c>
      <c r="L462" s="15">
        <v>10</v>
      </c>
      <c r="M462" s="66">
        <v>6431</v>
      </c>
      <c r="N462" s="22" t="s">
        <v>45</v>
      </c>
      <c r="O462" s="22"/>
      <c r="P462" s="22"/>
      <c r="Q462" s="192"/>
      <c r="R462" s="193"/>
    </row>
    <row r="463" spans="1:18" s="53" customFormat="1" ht="39" customHeight="1">
      <c r="A463" s="21">
        <v>60</v>
      </c>
      <c r="B463" s="29" t="s">
        <v>805</v>
      </c>
      <c r="C463" s="191" t="s">
        <v>107</v>
      </c>
      <c r="D463" s="191" t="s">
        <v>122</v>
      </c>
      <c r="E463" s="191" t="s">
        <v>122</v>
      </c>
      <c r="F463" s="29" t="s">
        <v>806</v>
      </c>
      <c r="G463" s="29" t="s">
        <v>807</v>
      </c>
      <c r="H463" s="58">
        <v>0.98</v>
      </c>
      <c r="I463" s="23" t="s">
        <v>22</v>
      </c>
      <c r="J463" s="108">
        <v>1</v>
      </c>
      <c r="K463" s="191">
        <v>55</v>
      </c>
      <c r="L463" s="15">
        <v>36</v>
      </c>
      <c r="M463" s="66">
        <v>25259</v>
      </c>
      <c r="N463" s="22" t="s">
        <v>45</v>
      </c>
      <c r="O463" s="22"/>
      <c r="P463" s="22"/>
      <c r="Q463" s="192"/>
      <c r="R463" s="193"/>
    </row>
    <row r="464" spans="1:18" s="53" customFormat="1" ht="39" customHeight="1">
      <c r="A464" s="21">
        <v>61</v>
      </c>
      <c r="B464" s="29" t="s">
        <v>821</v>
      </c>
      <c r="C464" s="191" t="s">
        <v>107</v>
      </c>
      <c r="D464" s="191" t="s">
        <v>122</v>
      </c>
      <c r="E464" s="191" t="s">
        <v>122</v>
      </c>
      <c r="F464" s="29" t="s">
        <v>822</v>
      </c>
      <c r="G464" s="29" t="s">
        <v>807</v>
      </c>
      <c r="H464" s="58">
        <v>0.239</v>
      </c>
      <c r="I464" s="23" t="s">
        <v>22</v>
      </c>
      <c r="J464" s="108">
        <v>1</v>
      </c>
      <c r="K464" s="191">
        <v>250</v>
      </c>
      <c r="L464" s="15">
        <v>90</v>
      </c>
      <c r="M464" s="66">
        <v>34312</v>
      </c>
      <c r="N464" s="22" t="s">
        <v>45</v>
      </c>
      <c r="O464" s="22"/>
      <c r="P464" s="22"/>
      <c r="Q464" s="192"/>
      <c r="R464" s="193"/>
    </row>
    <row r="465" spans="1:18" s="40" customFormat="1" ht="30" customHeight="1">
      <c r="A465" s="8" t="s">
        <v>138</v>
      </c>
      <c r="B465" s="9" t="s">
        <v>124</v>
      </c>
      <c r="C465" s="10"/>
      <c r="D465" s="8"/>
      <c r="E465" s="10"/>
      <c r="F465" s="10"/>
      <c r="G465" s="10"/>
      <c r="H465" s="74"/>
      <c r="I465" s="8"/>
      <c r="J465" s="11"/>
      <c r="K465" s="11">
        <f>SUM(K466:K477)</f>
        <v>2789</v>
      </c>
      <c r="L465" s="11">
        <f>SUM(L466:L477)</f>
        <v>3957</v>
      </c>
      <c r="M465" s="12">
        <f>SUM(M466:M477)</f>
        <v>3063769.7899999996</v>
      </c>
      <c r="N465" s="8"/>
      <c r="O465" s="8"/>
      <c r="P465" s="8"/>
      <c r="Q465" s="132"/>
      <c r="R465" s="8"/>
    </row>
    <row r="466" spans="1:18" s="53" customFormat="1" ht="41.25" customHeight="1">
      <c r="A466" s="23">
        <v>1</v>
      </c>
      <c r="B466" s="36" t="s">
        <v>125</v>
      </c>
      <c r="C466" s="62" t="s">
        <v>126</v>
      </c>
      <c r="D466" s="62" t="s">
        <v>127</v>
      </c>
      <c r="E466" s="62" t="s">
        <v>128</v>
      </c>
      <c r="F466" s="64" t="s">
        <v>129</v>
      </c>
      <c r="G466" s="20" t="s">
        <v>130</v>
      </c>
      <c r="H466" s="50">
        <v>2.4</v>
      </c>
      <c r="I466" s="58" t="s">
        <v>131</v>
      </c>
      <c r="J466" s="38">
        <v>30</v>
      </c>
      <c r="K466" s="23">
        <v>1250</v>
      </c>
      <c r="L466" s="23">
        <v>625</v>
      </c>
      <c r="M466" s="19">
        <v>737606.26</v>
      </c>
      <c r="N466" s="15" t="s">
        <v>132</v>
      </c>
      <c r="O466" s="15"/>
      <c r="P466" s="15"/>
      <c r="Q466" s="305" t="s">
        <v>133</v>
      </c>
      <c r="R466" s="312" t="s">
        <v>29</v>
      </c>
    </row>
    <row r="467" spans="1:18" s="53" customFormat="1" ht="39.75" customHeight="1">
      <c r="A467" s="23">
        <v>2</v>
      </c>
      <c r="B467" s="36" t="s">
        <v>134</v>
      </c>
      <c r="C467" s="62" t="s">
        <v>126</v>
      </c>
      <c r="D467" s="62" t="s">
        <v>127</v>
      </c>
      <c r="E467" s="62" t="s">
        <v>128</v>
      </c>
      <c r="F467" s="64" t="s">
        <v>135</v>
      </c>
      <c r="G467" s="20" t="s">
        <v>108</v>
      </c>
      <c r="H467" s="50">
        <v>1.4</v>
      </c>
      <c r="I467" s="58" t="s">
        <v>131</v>
      </c>
      <c r="J467" s="38">
        <v>35</v>
      </c>
      <c r="K467" s="23">
        <v>150</v>
      </c>
      <c r="L467" s="23">
        <v>80</v>
      </c>
      <c r="M467" s="19">
        <v>854407.66</v>
      </c>
      <c r="N467" s="15" t="s">
        <v>132</v>
      </c>
      <c r="O467" s="15"/>
      <c r="P467" s="15"/>
      <c r="Q467" s="305"/>
      <c r="R467" s="312"/>
    </row>
    <row r="468" spans="1:18" s="53" customFormat="1" ht="39.75" customHeight="1">
      <c r="A468" s="23">
        <v>3</v>
      </c>
      <c r="B468" s="36" t="s">
        <v>136</v>
      </c>
      <c r="C468" s="62" t="s">
        <v>126</v>
      </c>
      <c r="D468" s="62" t="s">
        <v>127</v>
      </c>
      <c r="E468" s="62" t="s">
        <v>128</v>
      </c>
      <c r="F468" s="64" t="s">
        <v>137</v>
      </c>
      <c r="G468" s="20" t="s">
        <v>130</v>
      </c>
      <c r="H468" s="50">
        <v>1.6</v>
      </c>
      <c r="I468" s="58" t="s">
        <v>131</v>
      </c>
      <c r="J468" s="38">
        <v>25</v>
      </c>
      <c r="K468" s="23">
        <v>150</v>
      </c>
      <c r="L468" s="23">
        <v>450</v>
      </c>
      <c r="M468" s="19">
        <v>319738.06</v>
      </c>
      <c r="N468" s="15" t="s">
        <v>132</v>
      </c>
      <c r="O468" s="15"/>
      <c r="P468" s="15"/>
      <c r="Q468" s="305"/>
      <c r="R468" s="312"/>
    </row>
    <row r="469" spans="1:18" s="53" customFormat="1" ht="31.5">
      <c r="A469" s="23">
        <v>4</v>
      </c>
      <c r="B469" s="39" t="s">
        <v>202</v>
      </c>
      <c r="C469" s="212" t="s">
        <v>126</v>
      </c>
      <c r="D469" s="212" t="s">
        <v>172</v>
      </c>
      <c r="E469" s="212" t="s">
        <v>173</v>
      </c>
      <c r="F469" s="89" t="s">
        <v>203</v>
      </c>
      <c r="G469" s="212" t="s">
        <v>28</v>
      </c>
      <c r="H469" s="212">
        <v>0.047</v>
      </c>
      <c r="I469" s="21" t="s">
        <v>40</v>
      </c>
      <c r="J469" s="90">
        <v>45</v>
      </c>
      <c r="K469" s="91">
        <v>145</v>
      </c>
      <c r="L469" s="91">
        <v>850</v>
      </c>
      <c r="M469" s="92">
        <v>171558</v>
      </c>
      <c r="N469" s="22" t="s">
        <v>132</v>
      </c>
      <c r="O469" s="22"/>
      <c r="P469" s="22"/>
      <c r="Q469" s="289" t="s">
        <v>205</v>
      </c>
      <c r="R469" s="295"/>
    </row>
    <row r="470" spans="1:18" s="53" customFormat="1" ht="38.25" customHeight="1">
      <c r="A470" s="23">
        <v>5</v>
      </c>
      <c r="B470" s="39" t="s">
        <v>204</v>
      </c>
      <c r="C470" s="212" t="s">
        <v>126</v>
      </c>
      <c r="D470" s="212" t="s">
        <v>172</v>
      </c>
      <c r="E470" s="212" t="s">
        <v>173</v>
      </c>
      <c r="F470" s="89" t="s">
        <v>174</v>
      </c>
      <c r="G470" s="212" t="s">
        <v>28</v>
      </c>
      <c r="H470" s="212">
        <v>0.095</v>
      </c>
      <c r="I470" s="21" t="s">
        <v>40</v>
      </c>
      <c r="J470" s="90">
        <v>45</v>
      </c>
      <c r="K470" s="91">
        <v>200</v>
      </c>
      <c r="L470" s="91">
        <v>1072</v>
      </c>
      <c r="M470" s="92">
        <v>89088</v>
      </c>
      <c r="N470" s="22" t="s">
        <v>132</v>
      </c>
      <c r="O470" s="22"/>
      <c r="P470" s="22"/>
      <c r="Q470" s="291"/>
      <c r="R470" s="297"/>
    </row>
    <row r="471" spans="1:18" s="53" customFormat="1" ht="32.25" customHeight="1">
      <c r="A471" s="23">
        <v>6</v>
      </c>
      <c r="B471" s="29" t="s">
        <v>746</v>
      </c>
      <c r="C471" s="191" t="s">
        <v>126</v>
      </c>
      <c r="D471" s="191" t="s">
        <v>747</v>
      </c>
      <c r="E471" s="191" t="s">
        <v>748</v>
      </c>
      <c r="F471" s="29" t="s">
        <v>748</v>
      </c>
      <c r="G471" s="29" t="s">
        <v>749</v>
      </c>
      <c r="H471" s="58">
        <v>1.3</v>
      </c>
      <c r="I471" s="23" t="s">
        <v>40</v>
      </c>
      <c r="J471" s="108">
        <v>1</v>
      </c>
      <c r="K471" s="191">
        <v>106</v>
      </c>
      <c r="L471" s="15">
        <v>80</v>
      </c>
      <c r="M471" s="66">
        <v>8232.65</v>
      </c>
      <c r="N471" s="22" t="s">
        <v>132</v>
      </c>
      <c r="O471" s="22"/>
      <c r="P471" s="22"/>
      <c r="Q471" s="195"/>
      <c r="R471" s="193"/>
    </row>
    <row r="472" spans="1:18" s="53" customFormat="1" ht="32.25" customHeight="1">
      <c r="A472" s="23">
        <v>7</v>
      </c>
      <c r="B472" s="29" t="s">
        <v>750</v>
      </c>
      <c r="C472" s="191" t="s">
        <v>126</v>
      </c>
      <c r="D472" s="191" t="s">
        <v>747</v>
      </c>
      <c r="E472" s="191" t="s">
        <v>748</v>
      </c>
      <c r="F472" s="29" t="s">
        <v>751</v>
      </c>
      <c r="G472" s="29" t="s">
        <v>749</v>
      </c>
      <c r="H472" s="58">
        <v>1.2</v>
      </c>
      <c r="I472" s="23" t="s">
        <v>40</v>
      </c>
      <c r="J472" s="108">
        <v>1</v>
      </c>
      <c r="K472" s="191">
        <v>28</v>
      </c>
      <c r="L472" s="15">
        <v>30</v>
      </c>
      <c r="M472" s="66">
        <v>6432.27</v>
      </c>
      <c r="N472" s="22" t="s">
        <v>132</v>
      </c>
      <c r="O472" s="22"/>
      <c r="P472" s="22"/>
      <c r="Q472" s="195"/>
      <c r="R472" s="193"/>
    </row>
    <row r="473" spans="1:18" s="53" customFormat="1" ht="32.25" customHeight="1">
      <c r="A473" s="23">
        <v>8</v>
      </c>
      <c r="B473" s="29" t="s">
        <v>752</v>
      </c>
      <c r="C473" s="191" t="s">
        <v>126</v>
      </c>
      <c r="D473" s="191" t="s">
        <v>747</v>
      </c>
      <c r="E473" s="191" t="s">
        <v>748</v>
      </c>
      <c r="F473" s="29" t="s">
        <v>748</v>
      </c>
      <c r="G473" s="29" t="s">
        <v>749</v>
      </c>
      <c r="H473" s="58">
        <v>0.9</v>
      </c>
      <c r="I473" s="23" t="s">
        <v>40</v>
      </c>
      <c r="J473" s="108">
        <v>1</v>
      </c>
      <c r="K473" s="191">
        <v>80</v>
      </c>
      <c r="L473" s="15">
        <v>60</v>
      </c>
      <c r="M473" s="66">
        <v>5087.96</v>
      </c>
      <c r="N473" s="22" t="s">
        <v>132</v>
      </c>
      <c r="O473" s="22"/>
      <c r="P473" s="22"/>
      <c r="Q473" s="195"/>
      <c r="R473" s="193"/>
    </row>
    <row r="474" spans="1:18" s="53" customFormat="1" ht="32.25" customHeight="1">
      <c r="A474" s="23">
        <v>9</v>
      </c>
      <c r="B474" s="29" t="s">
        <v>753</v>
      </c>
      <c r="C474" s="191" t="s">
        <v>126</v>
      </c>
      <c r="D474" s="191" t="s">
        <v>747</v>
      </c>
      <c r="E474" s="191" t="s">
        <v>748</v>
      </c>
      <c r="F474" s="29" t="s">
        <v>748</v>
      </c>
      <c r="G474" s="29" t="s">
        <v>749</v>
      </c>
      <c r="H474" s="58">
        <v>1.3</v>
      </c>
      <c r="I474" s="23" t="s">
        <v>40</v>
      </c>
      <c r="J474" s="108">
        <v>1</v>
      </c>
      <c r="K474" s="191">
        <v>20</v>
      </c>
      <c r="L474" s="15">
        <v>30</v>
      </c>
      <c r="M474" s="66">
        <v>7367.36</v>
      </c>
      <c r="N474" s="22" t="s">
        <v>132</v>
      </c>
      <c r="O474" s="22"/>
      <c r="P474" s="22"/>
      <c r="Q474" s="195"/>
      <c r="R474" s="193"/>
    </row>
    <row r="475" spans="1:18" s="53" customFormat="1" ht="32.25" customHeight="1">
      <c r="A475" s="23">
        <v>10</v>
      </c>
      <c r="B475" s="29" t="s">
        <v>754</v>
      </c>
      <c r="C475" s="191" t="s">
        <v>126</v>
      </c>
      <c r="D475" s="191" t="s">
        <v>747</v>
      </c>
      <c r="E475" s="191" t="s">
        <v>748</v>
      </c>
      <c r="F475" s="29" t="s">
        <v>755</v>
      </c>
      <c r="G475" s="29" t="s">
        <v>749</v>
      </c>
      <c r="H475" s="58">
        <v>1.1</v>
      </c>
      <c r="I475" s="23" t="s">
        <v>40</v>
      </c>
      <c r="J475" s="108">
        <v>1</v>
      </c>
      <c r="K475" s="191">
        <v>105</v>
      </c>
      <c r="L475" s="15">
        <v>200</v>
      </c>
      <c r="M475" s="66">
        <v>14780.06</v>
      </c>
      <c r="N475" s="22" t="s">
        <v>132</v>
      </c>
      <c r="O475" s="22"/>
      <c r="P475" s="22"/>
      <c r="Q475" s="195"/>
      <c r="R475" s="193"/>
    </row>
    <row r="476" spans="1:18" s="53" customFormat="1" ht="32.25" customHeight="1">
      <c r="A476" s="23">
        <v>11</v>
      </c>
      <c r="B476" s="29" t="s">
        <v>756</v>
      </c>
      <c r="C476" s="191" t="s">
        <v>126</v>
      </c>
      <c r="D476" s="191" t="s">
        <v>747</v>
      </c>
      <c r="E476" s="191" t="s">
        <v>748</v>
      </c>
      <c r="F476" s="29" t="s">
        <v>757</v>
      </c>
      <c r="G476" s="29" t="s">
        <v>749</v>
      </c>
      <c r="H476" s="58">
        <v>1.2</v>
      </c>
      <c r="I476" s="23" t="s">
        <v>40</v>
      </c>
      <c r="J476" s="108">
        <v>1</v>
      </c>
      <c r="K476" s="191">
        <v>55</v>
      </c>
      <c r="L476" s="15">
        <v>80</v>
      </c>
      <c r="M476" s="66">
        <v>9452.9</v>
      </c>
      <c r="N476" s="22" t="s">
        <v>132</v>
      </c>
      <c r="O476" s="22"/>
      <c r="P476" s="22"/>
      <c r="Q476" s="195"/>
      <c r="R476" s="193"/>
    </row>
    <row r="477" spans="1:18" s="53" customFormat="1" ht="32.25" customHeight="1">
      <c r="A477" s="23">
        <v>12</v>
      </c>
      <c r="B477" s="29" t="s">
        <v>758</v>
      </c>
      <c r="C477" s="191" t="s">
        <v>126</v>
      </c>
      <c r="D477" s="191" t="s">
        <v>747</v>
      </c>
      <c r="E477" s="191" t="s">
        <v>748</v>
      </c>
      <c r="F477" s="29" t="s">
        <v>759</v>
      </c>
      <c r="G477" s="29" t="s">
        <v>749</v>
      </c>
      <c r="H477" s="58">
        <v>33.2</v>
      </c>
      <c r="I477" s="23" t="s">
        <v>40</v>
      </c>
      <c r="J477" s="108">
        <v>2</v>
      </c>
      <c r="K477" s="191">
        <v>500</v>
      </c>
      <c r="L477" s="15">
        <v>400</v>
      </c>
      <c r="M477" s="66">
        <v>840018.61</v>
      </c>
      <c r="N477" s="22" t="s">
        <v>132</v>
      </c>
      <c r="O477" s="22"/>
      <c r="P477" s="22"/>
      <c r="Q477" s="195"/>
      <c r="R477" s="193"/>
    </row>
    <row r="478" spans="1:18" s="40" customFormat="1" ht="30" customHeight="1">
      <c r="A478" s="8" t="s">
        <v>153</v>
      </c>
      <c r="B478" s="9" t="s">
        <v>139</v>
      </c>
      <c r="C478" s="10"/>
      <c r="D478" s="8"/>
      <c r="E478" s="10"/>
      <c r="F478" s="10"/>
      <c r="G478" s="10"/>
      <c r="H478" s="74"/>
      <c r="I478" s="8"/>
      <c r="J478" s="11"/>
      <c r="K478" s="11">
        <f>SUM(K479:K495)</f>
        <v>2692</v>
      </c>
      <c r="L478" s="11">
        <f>SUM(L479:L495)</f>
        <v>8325</v>
      </c>
      <c r="M478" s="12">
        <f>SUM(M479:M495)</f>
        <v>8434082.275999999</v>
      </c>
      <c r="N478" s="8"/>
      <c r="O478" s="8"/>
      <c r="P478" s="8"/>
      <c r="Q478" s="132"/>
      <c r="R478" s="8"/>
    </row>
    <row r="479" spans="1:18" s="53" customFormat="1" ht="50.25" customHeight="1">
      <c r="A479" s="23">
        <v>1</v>
      </c>
      <c r="B479" s="65" t="s">
        <v>140</v>
      </c>
      <c r="C479" s="23" t="s">
        <v>141</v>
      </c>
      <c r="D479" s="23" t="s">
        <v>142</v>
      </c>
      <c r="E479" s="23" t="s">
        <v>143</v>
      </c>
      <c r="F479" s="23" t="s">
        <v>144</v>
      </c>
      <c r="G479" s="20" t="s">
        <v>108</v>
      </c>
      <c r="H479" s="50">
        <v>5</v>
      </c>
      <c r="I479" s="23" t="s">
        <v>22</v>
      </c>
      <c r="J479" s="38">
        <v>90</v>
      </c>
      <c r="K479" s="33">
        <v>70</v>
      </c>
      <c r="L479" s="33">
        <v>150</v>
      </c>
      <c r="M479" s="41">
        <v>452568.21</v>
      </c>
      <c r="N479" s="15" t="s">
        <v>45</v>
      </c>
      <c r="O479" s="15"/>
      <c r="P479" s="15"/>
      <c r="Q479" s="305" t="s">
        <v>133</v>
      </c>
      <c r="R479" s="312" t="s">
        <v>29</v>
      </c>
    </row>
    <row r="480" spans="1:18" s="53" customFormat="1" ht="53.25" customHeight="1">
      <c r="A480" s="23">
        <v>2</v>
      </c>
      <c r="B480" s="65" t="s">
        <v>145</v>
      </c>
      <c r="C480" s="23" t="s">
        <v>141</v>
      </c>
      <c r="D480" s="23" t="s">
        <v>142</v>
      </c>
      <c r="E480" s="23" t="s">
        <v>143</v>
      </c>
      <c r="F480" s="23" t="s">
        <v>146</v>
      </c>
      <c r="G480" s="20" t="s">
        <v>108</v>
      </c>
      <c r="H480" s="50">
        <v>9.5</v>
      </c>
      <c r="I480" s="23" t="s">
        <v>22</v>
      </c>
      <c r="J480" s="38">
        <v>90</v>
      </c>
      <c r="K480" s="33">
        <v>150</v>
      </c>
      <c r="L480" s="33">
        <v>250</v>
      </c>
      <c r="M480" s="41">
        <v>1616128.18</v>
      </c>
      <c r="N480" s="15" t="s">
        <v>45</v>
      </c>
      <c r="O480" s="15"/>
      <c r="P480" s="15"/>
      <c r="Q480" s="305"/>
      <c r="R480" s="312"/>
    </row>
    <row r="481" spans="1:18" s="53" customFormat="1" ht="43.5" customHeight="1">
      <c r="A481" s="23">
        <v>3</v>
      </c>
      <c r="B481" s="29" t="s">
        <v>149</v>
      </c>
      <c r="C481" s="191" t="s">
        <v>141</v>
      </c>
      <c r="D481" s="191" t="s">
        <v>147</v>
      </c>
      <c r="E481" s="191" t="s">
        <v>150</v>
      </c>
      <c r="F481" s="23" t="s">
        <v>151</v>
      </c>
      <c r="G481" s="29" t="s">
        <v>152</v>
      </c>
      <c r="H481" s="28">
        <v>8.2</v>
      </c>
      <c r="I481" s="191" t="s">
        <v>22</v>
      </c>
      <c r="J481" s="37">
        <v>40</v>
      </c>
      <c r="K481" s="15">
        <v>210</v>
      </c>
      <c r="L481" s="15"/>
      <c r="M481" s="128">
        <v>219728</v>
      </c>
      <c r="N481" s="15" t="s">
        <v>45</v>
      </c>
      <c r="O481" s="15"/>
      <c r="P481" s="15"/>
      <c r="Q481" s="196" t="s">
        <v>148</v>
      </c>
      <c r="R481" s="191"/>
    </row>
    <row r="482" spans="1:18" s="53" customFormat="1" ht="43.5" customHeight="1">
      <c r="A482" s="23">
        <v>4</v>
      </c>
      <c r="B482" s="20" t="s">
        <v>823</v>
      </c>
      <c r="C482" s="23" t="s">
        <v>141</v>
      </c>
      <c r="D482" s="23" t="s">
        <v>824</v>
      </c>
      <c r="E482" s="23" t="s">
        <v>825</v>
      </c>
      <c r="F482" s="23" t="s">
        <v>826</v>
      </c>
      <c r="G482" s="20" t="s">
        <v>827</v>
      </c>
      <c r="H482" s="23">
        <v>1.8</v>
      </c>
      <c r="I482" s="23" t="s">
        <v>40</v>
      </c>
      <c r="J482" s="24">
        <v>30</v>
      </c>
      <c r="K482" s="23"/>
      <c r="L482" s="23">
        <v>120</v>
      </c>
      <c r="M482" s="41">
        <v>72571.34</v>
      </c>
      <c r="N482" s="15" t="s">
        <v>45</v>
      </c>
      <c r="O482" s="15"/>
      <c r="P482" s="15"/>
      <c r="Q482" s="196"/>
      <c r="R482" s="191"/>
    </row>
    <row r="483" spans="1:18" s="53" customFormat="1" ht="43.5" customHeight="1">
      <c r="A483" s="23">
        <v>5</v>
      </c>
      <c r="B483" s="20" t="s">
        <v>828</v>
      </c>
      <c r="C483" s="23" t="s">
        <v>141</v>
      </c>
      <c r="D483" s="23" t="s">
        <v>824</v>
      </c>
      <c r="E483" s="23" t="s">
        <v>825</v>
      </c>
      <c r="F483" s="23" t="s">
        <v>825</v>
      </c>
      <c r="G483" s="20" t="s">
        <v>827</v>
      </c>
      <c r="H483" s="23">
        <v>1.95</v>
      </c>
      <c r="I483" s="23" t="s">
        <v>40</v>
      </c>
      <c r="J483" s="24">
        <v>30</v>
      </c>
      <c r="K483" s="23">
        <v>55</v>
      </c>
      <c r="L483" s="23">
        <v>145</v>
      </c>
      <c r="M483" s="41">
        <v>88833.22</v>
      </c>
      <c r="N483" s="15" t="s">
        <v>45</v>
      </c>
      <c r="O483" s="15"/>
      <c r="P483" s="15"/>
      <c r="Q483" s="196"/>
      <c r="R483" s="191"/>
    </row>
    <row r="484" spans="1:18" s="53" customFormat="1" ht="43.5" customHeight="1">
      <c r="A484" s="23">
        <v>6</v>
      </c>
      <c r="B484" s="20" t="s">
        <v>829</v>
      </c>
      <c r="C484" s="23" t="s">
        <v>141</v>
      </c>
      <c r="D484" s="23" t="s">
        <v>824</v>
      </c>
      <c r="E484" s="23" t="s">
        <v>825</v>
      </c>
      <c r="F484" s="23" t="s">
        <v>826</v>
      </c>
      <c r="G484" s="20" t="s">
        <v>827</v>
      </c>
      <c r="H484" s="23">
        <v>1.7</v>
      </c>
      <c r="I484" s="23" t="s">
        <v>40</v>
      </c>
      <c r="J484" s="24">
        <v>30</v>
      </c>
      <c r="K484" s="23">
        <v>64</v>
      </c>
      <c r="L484" s="23">
        <v>85</v>
      </c>
      <c r="M484" s="41">
        <v>55957.05</v>
      </c>
      <c r="N484" s="15" t="s">
        <v>45</v>
      </c>
      <c r="O484" s="15"/>
      <c r="P484" s="15"/>
      <c r="Q484" s="196"/>
      <c r="R484" s="191"/>
    </row>
    <row r="485" spans="1:18" s="53" customFormat="1" ht="50.25" customHeight="1">
      <c r="A485" s="23">
        <v>7</v>
      </c>
      <c r="B485" s="20" t="s">
        <v>830</v>
      </c>
      <c r="C485" s="23" t="s">
        <v>141</v>
      </c>
      <c r="D485" s="23" t="s">
        <v>142</v>
      </c>
      <c r="E485" s="23" t="s">
        <v>142</v>
      </c>
      <c r="F485" s="23" t="s">
        <v>831</v>
      </c>
      <c r="G485" s="20" t="s">
        <v>832</v>
      </c>
      <c r="H485" s="23">
        <v>3</v>
      </c>
      <c r="I485" s="23" t="s">
        <v>40</v>
      </c>
      <c r="J485" s="24">
        <v>60</v>
      </c>
      <c r="K485" s="23">
        <v>1500</v>
      </c>
      <c r="L485" s="23">
        <v>2500</v>
      </c>
      <c r="M485" s="128">
        <v>4197008.67</v>
      </c>
      <c r="N485" s="15" t="s">
        <v>45</v>
      </c>
      <c r="O485" s="15"/>
      <c r="P485" s="15"/>
      <c r="Q485" s="196"/>
      <c r="R485" s="191"/>
    </row>
    <row r="486" spans="1:18" s="53" customFormat="1" ht="43.5" customHeight="1">
      <c r="A486" s="23">
        <v>8</v>
      </c>
      <c r="B486" s="20" t="s">
        <v>833</v>
      </c>
      <c r="C486" s="23" t="s">
        <v>141</v>
      </c>
      <c r="D486" s="23" t="s">
        <v>142</v>
      </c>
      <c r="E486" s="23" t="s">
        <v>834</v>
      </c>
      <c r="F486" s="23" t="s">
        <v>835</v>
      </c>
      <c r="G486" s="20" t="s">
        <v>836</v>
      </c>
      <c r="H486" s="23">
        <v>1</v>
      </c>
      <c r="I486" s="23" t="s">
        <v>40</v>
      </c>
      <c r="J486" s="24">
        <v>60</v>
      </c>
      <c r="K486" s="23">
        <v>60</v>
      </c>
      <c r="L486" s="23">
        <v>200</v>
      </c>
      <c r="M486" s="128">
        <v>481328.77</v>
      </c>
      <c r="N486" s="15" t="s">
        <v>45</v>
      </c>
      <c r="O486" s="15"/>
      <c r="P486" s="15"/>
      <c r="Q486" s="196"/>
      <c r="R486" s="191"/>
    </row>
    <row r="487" spans="1:18" s="53" customFormat="1" ht="43.5" customHeight="1">
      <c r="A487" s="23">
        <v>9</v>
      </c>
      <c r="B487" s="20" t="s">
        <v>837</v>
      </c>
      <c r="C487" s="23" t="s">
        <v>141</v>
      </c>
      <c r="D487" s="23" t="s">
        <v>838</v>
      </c>
      <c r="E487" s="23" t="s">
        <v>839</v>
      </c>
      <c r="F487" s="23" t="s">
        <v>840</v>
      </c>
      <c r="G487" s="20" t="s">
        <v>116</v>
      </c>
      <c r="H487" s="23">
        <v>0.8</v>
      </c>
      <c r="I487" s="23" t="s">
        <v>22</v>
      </c>
      <c r="J487" s="24">
        <v>30</v>
      </c>
      <c r="K487" s="23">
        <v>30</v>
      </c>
      <c r="L487" s="23">
        <v>40</v>
      </c>
      <c r="M487" s="128">
        <v>35809</v>
      </c>
      <c r="N487" s="15" t="s">
        <v>45</v>
      </c>
      <c r="O487" s="15"/>
      <c r="P487" s="15"/>
      <c r="Q487" s="196"/>
      <c r="R487" s="191"/>
    </row>
    <row r="488" spans="1:18" s="53" customFormat="1" ht="43.5" customHeight="1">
      <c r="A488" s="23">
        <v>10</v>
      </c>
      <c r="B488" s="20" t="s">
        <v>841</v>
      </c>
      <c r="C488" s="23" t="s">
        <v>141</v>
      </c>
      <c r="D488" s="23" t="s">
        <v>838</v>
      </c>
      <c r="E488" s="23" t="s">
        <v>839</v>
      </c>
      <c r="F488" s="23" t="s">
        <v>842</v>
      </c>
      <c r="G488" s="20" t="s">
        <v>116</v>
      </c>
      <c r="H488" s="23">
        <v>1.2</v>
      </c>
      <c r="I488" s="23" t="s">
        <v>22</v>
      </c>
      <c r="J488" s="24">
        <v>30</v>
      </c>
      <c r="K488" s="23">
        <v>50</v>
      </c>
      <c r="L488" s="23">
        <v>50</v>
      </c>
      <c r="M488" s="128">
        <v>45419</v>
      </c>
      <c r="N488" s="15" t="s">
        <v>45</v>
      </c>
      <c r="O488" s="15"/>
      <c r="P488" s="15"/>
      <c r="Q488" s="196"/>
      <c r="R488" s="191"/>
    </row>
    <row r="489" spans="1:18" s="53" customFormat="1" ht="43.5" customHeight="1">
      <c r="A489" s="23">
        <v>11</v>
      </c>
      <c r="B489" s="20" t="s">
        <v>843</v>
      </c>
      <c r="C489" s="23" t="s">
        <v>141</v>
      </c>
      <c r="D489" s="23" t="s">
        <v>844</v>
      </c>
      <c r="E489" s="23" t="s">
        <v>845</v>
      </c>
      <c r="F489" s="23" t="s">
        <v>846</v>
      </c>
      <c r="G489" s="20" t="s">
        <v>582</v>
      </c>
      <c r="H489" s="23">
        <v>0.5</v>
      </c>
      <c r="I489" s="23" t="s">
        <v>22</v>
      </c>
      <c r="J489" s="24">
        <v>15</v>
      </c>
      <c r="K489" s="23">
        <v>53</v>
      </c>
      <c r="L489" s="23">
        <v>185</v>
      </c>
      <c r="M489" s="128">
        <v>50000</v>
      </c>
      <c r="N489" s="15" t="s">
        <v>45</v>
      </c>
      <c r="O489" s="15"/>
      <c r="P489" s="15"/>
      <c r="Q489" s="196"/>
      <c r="R489" s="191"/>
    </row>
    <row r="490" spans="1:18" s="53" customFormat="1" ht="43.5" customHeight="1">
      <c r="A490" s="23">
        <v>12</v>
      </c>
      <c r="B490" s="20" t="s">
        <v>847</v>
      </c>
      <c r="C490" s="23" t="s">
        <v>141</v>
      </c>
      <c r="D490" s="23" t="s">
        <v>838</v>
      </c>
      <c r="E490" s="23" t="s">
        <v>848</v>
      </c>
      <c r="F490" s="23" t="s">
        <v>849</v>
      </c>
      <c r="G490" s="20" t="s">
        <v>850</v>
      </c>
      <c r="H490" s="23">
        <v>0.05</v>
      </c>
      <c r="I490" s="23" t="s">
        <v>40</v>
      </c>
      <c r="J490" s="24">
        <v>30</v>
      </c>
      <c r="K490" s="23">
        <v>100</v>
      </c>
      <c r="L490" s="23"/>
      <c r="M490" s="128">
        <v>9298.35</v>
      </c>
      <c r="N490" s="15" t="s">
        <v>45</v>
      </c>
      <c r="O490" s="15"/>
      <c r="P490" s="15"/>
      <c r="Q490" s="196"/>
      <c r="R490" s="191"/>
    </row>
    <row r="491" spans="1:18" s="53" customFormat="1" ht="43.5" customHeight="1">
      <c r="A491" s="23">
        <v>13</v>
      </c>
      <c r="B491" s="20" t="s">
        <v>847</v>
      </c>
      <c r="C491" s="23" t="s">
        <v>141</v>
      </c>
      <c r="D491" s="23" t="s">
        <v>838</v>
      </c>
      <c r="E491" s="23" t="s">
        <v>848</v>
      </c>
      <c r="F491" s="23" t="s">
        <v>849</v>
      </c>
      <c r="G491" s="20" t="s">
        <v>850</v>
      </c>
      <c r="H491" s="23">
        <v>0.05</v>
      </c>
      <c r="I491" s="23" t="s">
        <v>40</v>
      </c>
      <c r="J491" s="24">
        <v>30</v>
      </c>
      <c r="K491" s="23"/>
      <c r="L491" s="23"/>
      <c r="M491" s="128">
        <v>29794.96</v>
      </c>
      <c r="N491" s="15" t="s">
        <v>45</v>
      </c>
      <c r="O491" s="15"/>
      <c r="P491" s="15"/>
      <c r="Q491" s="196"/>
      <c r="R491" s="191"/>
    </row>
    <row r="492" spans="1:18" s="53" customFormat="1" ht="43.5" customHeight="1">
      <c r="A492" s="23">
        <v>14</v>
      </c>
      <c r="B492" s="29" t="s">
        <v>851</v>
      </c>
      <c r="C492" s="191" t="s">
        <v>141</v>
      </c>
      <c r="D492" s="191" t="s">
        <v>838</v>
      </c>
      <c r="E492" s="191" t="s">
        <v>839</v>
      </c>
      <c r="F492" s="29" t="s">
        <v>852</v>
      </c>
      <c r="G492" s="29" t="s">
        <v>116</v>
      </c>
      <c r="H492" s="58">
        <v>0.5</v>
      </c>
      <c r="I492" s="23" t="s">
        <v>22</v>
      </c>
      <c r="J492" s="108">
        <v>1</v>
      </c>
      <c r="K492" s="191">
        <v>100</v>
      </c>
      <c r="L492" s="15">
        <v>200</v>
      </c>
      <c r="M492" s="41">
        <v>49643</v>
      </c>
      <c r="N492" s="15" t="s">
        <v>45</v>
      </c>
      <c r="O492" s="15"/>
      <c r="P492" s="15"/>
      <c r="Q492" s="196"/>
      <c r="R492" s="191"/>
    </row>
    <row r="493" spans="1:18" s="53" customFormat="1" ht="43.5" customHeight="1">
      <c r="A493" s="23">
        <v>15</v>
      </c>
      <c r="B493" s="29" t="s">
        <v>853</v>
      </c>
      <c r="C493" s="191" t="s">
        <v>141</v>
      </c>
      <c r="D493" s="191" t="s">
        <v>838</v>
      </c>
      <c r="E493" s="191" t="s">
        <v>839</v>
      </c>
      <c r="F493" s="29" t="s">
        <v>854</v>
      </c>
      <c r="G493" s="29" t="s">
        <v>116</v>
      </c>
      <c r="H493" s="58">
        <v>0.5</v>
      </c>
      <c r="I493" s="23" t="s">
        <v>22</v>
      </c>
      <c r="J493" s="108">
        <v>1</v>
      </c>
      <c r="K493" s="191">
        <v>50</v>
      </c>
      <c r="L493" s="15">
        <v>400</v>
      </c>
      <c r="M493" s="41">
        <v>24756.6</v>
      </c>
      <c r="N493" s="15" t="s">
        <v>45</v>
      </c>
      <c r="O493" s="15"/>
      <c r="P493" s="15"/>
      <c r="Q493" s="196"/>
      <c r="R493" s="191"/>
    </row>
    <row r="494" spans="1:18" s="53" customFormat="1" ht="43.5" customHeight="1">
      <c r="A494" s="23">
        <v>16</v>
      </c>
      <c r="B494" s="29" t="s">
        <v>855</v>
      </c>
      <c r="C494" s="191" t="s">
        <v>141</v>
      </c>
      <c r="D494" s="191" t="s">
        <v>838</v>
      </c>
      <c r="E494" s="191" t="s">
        <v>839</v>
      </c>
      <c r="F494" s="29" t="s">
        <v>856</v>
      </c>
      <c r="G494" s="29" t="s">
        <v>116</v>
      </c>
      <c r="H494" s="58">
        <v>2</v>
      </c>
      <c r="I494" s="23" t="s">
        <v>22</v>
      </c>
      <c r="J494" s="108">
        <v>1</v>
      </c>
      <c r="K494" s="191">
        <v>100</v>
      </c>
      <c r="L494" s="15">
        <v>3500</v>
      </c>
      <c r="M494" s="41">
        <v>145070.2</v>
      </c>
      <c r="N494" s="15" t="s">
        <v>45</v>
      </c>
      <c r="O494" s="15"/>
      <c r="P494" s="15"/>
      <c r="Q494" s="196"/>
      <c r="R494" s="191"/>
    </row>
    <row r="495" spans="1:18" s="53" customFormat="1" ht="43.5" customHeight="1">
      <c r="A495" s="23">
        <v>17</v>
      </c>
      <c r="B495" s="29" t="s">
        <v>857</v>
      </c>
      <c r="C495" s="191" t="s">
        <v>141</v>
      </c>
      <c r="D495" s="191" t="s">
        <v>142</v>
      </c>
      <c r="E495" s="191" t="s">
        <v>834</v>
      </c>
      <c r="F495" s="29" t="s">
        <v>858</v>
      </c>
      <c r="G495" s="29" t="s">
        <v>859</v>
      </c>
      <c r="H495" s="58">
        <v>0.35</v>
      </c>
      <c r="I495" s="23" t="s">
        <v>22</v>
      </c>
      <c r="J495" s="108">
        <v>2</v>
      </c>
      <c r="K495" s="191">
        <v>100</v>
      </c>
      <c r="L495" s="15">
        <v>500</v>
      </c>
      <c r="M495" s="41">
        <v>860167.7259999999</v>
      </c>
      <c r="N495" s="15" t="s">
        <v>45</v>
      </c>
      <c r="O495" s="15"/>
      <c r="P495" s="15"/>
      <c r="Q495" s="196"/>
      <c r="R495" s="191"/>
    </row>
    <row r="496" spans="1:18" s="40" customFormat="1" ht="30" customHeight="1">
      <c r="A496" s="8" t="s">
        <v>165</v>
      </c>
      <c r="B496" s="9" t="s">
        <v>154</v>
      </c>
      <c r="C496" s="10"/>
      <c r="D496" s="8"/>
      <c r="E496" s="10"/>
      <c r="F496" s="10"/>
      <c r="G496" s="10"/>
      <c r="H496" s="74"/>
      <c r="I496" s="8"/>
      <c r="J496" s="11"/>
      <c r="K496" s="11">
        <f>SUM(K497:K508)</f>
        <v>1560</v>
      </c>
      <c r="L496" s="11">
        <f>SUM(L497:L508)</f>
        <v>4300</v>
      </c>
      <c r="M496" s="12">
        <f>SUM(M497:M508)</f>
        <v>3013716.27</v>
      </c>
      <c r="N496" s="8"/>
      <c r="O496" s="8"/>
      <c r="P496" s="8"/>
      <c r="Q496" s="132"/>
      <c r="R496" s="8"/>
    </row>
    <row r="497" spans="1:18" s="53" customFormat="1" ht="39.75" customHeight="1">
      <c r="A497" s="23">
        <v>1</v>
      </c>
      <c r="B497" s="36" t="s">
        <v>155</v>
      </c>
      <c r="C497" s="23" t="s">
        <v>156</v>
      </c>
      <c r="D497" s="23" t="s">
        <v>157</v>
      </c>
      <c r="E497" s="23" t="s">
        <v>158</v>
      </c>
      <c r="F497" s="20" t="s">
        <v>159</v>
      </c>
      <c r="G497" s="20" t="s">
        <v>160</v>
      </c>
      <c r="H497" s="50">
        <v>0.5</v>
      </c>
      <c r="I497" s="58" t="s">
        <v>40</v>
      </c>
      <c r="J497" s="38">
        <v>30</v>
      </c>
      <c r="K497" s="23">
        <v>25</v>
      </c>
      <c r="L497" s="23">
        <v>25</v>
      </c>
      <c r="M497" s="19">
        <v>583047.49</v>
      </c>
      <c r="N497" s="15" t="s">
        <v>45</v>
      </c>
      <c r="O497" s="15"/>
      <c r="P497" s="15"/>
      <c r="Q497" s="305" t="s">
        <v>133</v>
      </c>
      <c r="R497" s="312" t="s">
        <v>29</v>
      </c>
    </row>
    <row r="498" spans="1:18" s="53" customFormat="1" ht="39" customHeight="1">
      <c r="A498" s="23">
        <v>2</v>
      </c>
      <c r="B498" s="36" t="s">
        <v>161</v>
      </c>
      <c r="C498" s="23" t="s">
        <v>156</v>
      </c>
      <c r="D498" s="23" t="s">
        <v>162</v>
      </c>
      <c r="E498" s="23" t="s">
        <v>162</v>
      </c>
      <c r="F498" s="20" t="s">
        <v>163</v>
      </c>
      <c r="G498" s="20" t="s">
        <v>164</v>
      </c>
      <c r="H498" s="50">
        <v>0.4</v>
      </c>
      <c r="I498" s="58" t="s">
        <v>40</v>
      </c>
      <c r="J498" s="38">
        <v>45</v>
      </c>
      <c r="K498" s="23">
        <v>15</v>
      </c>
      <c r="L498" s="23">
        <v>75</v>
      </c>
      <c r="M498" s="19">
        <v>600000</v>
      </c>
      <c r="N498" s="15" t="s">
        <v>45</v>
      </c>
      <c r="O498" s="15"/>
      <c r="P498" s="15"/>
      <c r="Q498" s="305"/>
      <c r="R498" s="312"/>
    </row>
    <row r="499" spans="1:18" s="53" customFormat="1" ht="41.25" customHeight="1">
      <c r="A499" s="23">
        <v>3</v>
      </c>
      <c r="B499" s="31" t="s">
        <v>233</v>
      </c>
      <c r="C499" s="21" t="s">
        <v>156</v>
      </c>
      <c r="D499" s="21" t="s">
        <v>156</v>
      </c>
      <c r="E499" s="21" t="s">
        <v>234</v>
      </c>
      <c r="F499" s="31" t="s">
        <v>235</v>
      </c>
      <c r="G499" s="31" t="s">
        <v>236</v>
      </c>
      <c r="H499" s="49">
        <v>0.07</v>
      </c>
      <c r="I499" s="21" t="s">
        <v>22</v>
      </c>
      <c r="J499" s="42">
        <v>30</v>
      </c>
      <c r="K499" s="21">
        <v>40</v>
      </c>
      <c r="L499" s="21">
        <v>250</v>
      </c>
      <c r="M499" s="41">
        <v>12483</v>
      </c>
      <c r="N499" s="22" t="s">
        <v>45</v>
      </c>
      <c r="O499" s="22"/>
      <c r="P499" s="22"/>
      <c r="Q499" s="289" t="s">
        <v>243</v>
      </c>
      <c r="R499" s="312"/>
    </row>
    <row r="500" spans="1:18" s="53" customFormat="1" ht="41.25" customHeight="1">
      <c r="A500" s="23">
        <v>4</v>
      </c>
      <c r="B500" s="31" t="s">
        <v>237</v>
      </c>
      <c r="C500" s="21" t="s">
        <v>156</v>
      </c>
      <c r="D500" s="21" t="s">
        <v>156</v>
      </c>
      <c r="E500" s="21" t="s">
        <v>238</v>
      </c>
      <c r="F500" s="31" t="s">
        <v>239</v>
      </c>
      <c r="G500" s="31" t="s">
        <v>34</v>
      </c>
      <c r="H500" s="49">
        <v>0.05</v>
      </c>
      <c r="I500" s="21" t="s">
        <v>22</v>
      </c>
      <c r="J500" s="42">
        <v>30</v>
      </c>
      <c r="K500" s="21">
        <v>20</v>
      </c>
      <c r="L500" s="21">
        <v>50</v>
      </c>
      <c r="M500" s="41">
        <v>79667</v>
      </c>
      <c r="N500" s="22" t="s">
        <v>45</v>
      </c>
      <c r="O500" s="22"/>
      <c r="P500" s="22"/>
      <c r="Q500" s="290"/>
      <c r="R500" s="312"/>
    </row>
    <row r="501" spans="1:18" s="53" customFormat="1" ht="41.25" customHeight="1">
      <c r="A501" s="23">
        <v>5</v>
      </c>
      <c r="B501" s="31" t="s">
        <v>240</v>
      </c>
      <c r="C501" s="21" t="s">
        <v>156</v>
      </c>
      <c r="D501" s="21" t="s">
        <v>156</v>
      </c>
      <c r="E501" s="21" t="s">
        <v>241</v>
      </c>
      <c r="F501" s="31" t="s">
        <v>242</v>
      </c>
      <c r="G501" s="31" t="s">
        <v>34</v>
      </c>
      <c r="H501" s="49">
        <v>0.021</v>
      </c>
      <c r="I501" s="21" t="s">
        <v>22</v>
      </c>
      <c r="J501" s="42">
        <v>30</v>
      </c>
      <c r="K501" s="21">
        <v>120</v>
      </c>
      <c r="L501" s="21">
        <v>250</v>
      </c>
      <c r="M501" s="41">
        <v>41200</v>
      </c>
      <c r="N501" s="22" t="s">
        <v>45</v>
      </c>
      <c r="O501" s="22"/>
      <c r="P501" s="22"/>
      <c r="Q501" s="290"/>
      <c r="R501" s="312"/>
    </row>
    <row r="502" spans="1:18" s="53" customFormat="1" ht="41.25" customHeight="1">
      <c r="A502" s="23">
        <v>6</v>
      </c>
      <c r="B502" s="171" t="s">
        <v>864</v>
      </c>
      <c r="C502" s="172" t="s">
        <v>156</v>
      </c>
      <c r="D502" s="172" t="s">
        <v>156</v>
      </c>
      <c r="E502" s="172" t="s">
        <v>241</v>
      </c>
      <c r="F502" s="171" t="s">
        <v>865</v>
      </c>
      <c r="G502" s="171" t="s">
        <v>34</v>
      </c>
      <c r="H502" s="173">
        <v>0.537</v>
      </c>
      <c r="I502" s="172" t="s">
        <v>22</v>
      </c>
      <c r="J502" s="174">
        <v>30</v>
      </c>
      <c r="K502" s="172">
        <v>140</v>
      </c>
      <c r="L502" s="172">
        <v>300</v>
      </c>
      <c r="M502" s="175">
        <v>475490</v>
      </c>
      <c r="N502" s="176" t="s">
        <v>45</v>
      </c>
      <c r="O502" s="22"/>
      <c r="P502" s="22"/>
      <c r="Q502" s="190"/>
      <c r="R502" s="191"/>
    </row>
    <row r="503" spans="1:18" s="53" customFormat="1" ht="41.25" customHeight="1">
      <c r="A503" s="23">
        <v>7</v>
      </c>
      <c r="B503" s="177" t="s">
        <v>866</v>
      </c>
      <c r="C503" s="178" t="s">
        <v>156</v>
      </c>
      <c r="D503" s="178" t="s">
        <v>156</v>
      </c>
      <c r="E503" s="178" t="s">
        <v>867</v>
      </c>
      <c r="F503" s="177" t="s">
        <v>868</v>
      </c>
      <c r="G503" s="177" t="s">
        <v>34</v>
      </c>
      <c r="H503" s="179">
        <v>0.4</v>
      </c>
      <c r="I503" s="172" t="s">
        <v>22</v>
      </c>
      <c r="J503" s="180">
        <v>1</v>
      </c>
      <c r="K503" s="178">
        <v>50</v>
      </c>
      <c r="L503" s="176"/>
      <c r="M503" s="181">
        <v>291850</v>
      </c>
      <c r="N503" s="176" t="s">
        <v>45</v>
      </c>
      <c r="O503" s="22"/>
      <c r="P503" s="22"/>
      <c r="Q503" s="190"/>
      <c r="R503" s="191"/>
    </row>
    <row r="504" spans="1:18" s="53" customFormat="1" ht="41.25" customHeight="1">
      <c r="A504" s="23">
        <v>8</v>
      </c>
      <c r="B504" s="177" t="s">
        <v>869</v>
      </c>
      <c r="C504" s="178" t="s">
        <v>156</v>
      </c>
      <c r="D504" s="178" t="s">
        <v>156</v>
      </c>
      <c r="E504" s="178" t="s">
        <v>870</v>
      </c>
      <c r="F504" s="177" t="s">
        <v>871</v>
      </c>
      <c r="G504" s="177" t="s">
        <v>34</v>
      </c>
      <c r="H504" s="179">
        <v>0.5</v>
      </c>
      <c r="I504" s="172" t="s">
        <v>22</v>
      </c>
      <c r="J504" s="180">
        <v>1</v>
      </c>
      <c r="K504" s="178">
        <v>350</v>
      </c>
      <c r="L504" s="176">
        <v>350</v>
      </c>
      <c r="M504" s="181">
        <v>493218</v>
      </c>
      <c r="N504" s="176" t="s">
        <v>45</v>
      </c>
      <c r="O504" s="22"/>
      <c r="P504" s="22"/>
      <c r="Q504" s="190"/>
      <c r="R504" s="191"/>
    </row>
    <row r="505" spans="1:18" s="53" customFormat="1" ht="41.25" customHeight="1">
      <c r="A505" s="23">
        <v>9</v>
      </c>
      <c r="B505" s="177" t="s">
        <v>872</v>
      </c>
      <c r="C505" s="178" t="s">
        <v>156</v>
      </c>
      <c r="D505" s="178" t="s">
        <v>156</v>
      </c>
      <c r="E505" s="178" t="s">
        <v>873</v>
      </c>
      <c r="F505" s="177" t="s">
        <v>874</v>
      </c>
      <c r="G505" s="177" t="s">
        <v>93</v>
      </c>
      <c r="H505" s="179">
        <v>0.16</v>
      </c>
      <c r="I505" s="172" t="s">
        <v>40</v>
      </c>
      <c r="J505" s="180">
        <v>1</v>
      </c>
      <c r="K505" s="178"/>
      <c r="L505" s="176"/>
      <c r="M505" s="181">
        <v>28959.79</v>
      </c>
      <c r="N505" s="176" t="s">
        <v>45</v>
      </c>
      <c r="O505" s="22"/>
      <c r="P505" s="22"/>
      <c r="Q505" s="190"/>
      <c r="R505" s="191"/>
    </row>
    <row r="506" spans="1:18" s="53" customFormat="1" ht="41.25" customHeight="1">
      <c r="A506" s="23">
        <v>10</v>
      </c>
      <c r="B506" s="177" t="s">
        <v>875</v>
      </c>
      <c r="C506" s="178" t="s">
        <v>156</v>
      </c>
      <c r="D506" s="178" t="s">
        <v>156</v>
      </c>
      <c r="E506" s="178" t="s">
        <v>873</v>
      </c>
      <c r="F506" s="177" t="s">
        <v>876</v>
      </c>
      <c r="G506" s="177" t="s">
        <v>93</v>
      </c>
      <c r="H506" s="179">
        <v>0.12</v>
      </c>
      <c r="I506" s="172" t="s">
        <v>40</v>
      </c>
      <c r="J506" s="180">
        <v>1</v>
      </c>
      <c r="K506" s="178"/>
      <c r="L506" s="176"/>
      <c r="M506" s="181">
        <v>25732.3</v>
      </c>
      <c r="N506" s="176" t="s">
        <v>45</v>
      </c>
      <c r="O506" s="22"/>
      <c r="P506" s="22"/>
      <c r="Q506" s="190"/>
      <c r="R506" s="191"/>
    </row>
    <row r="507" spans="1:18" s="53" customFormat="1" ht="50.25" customHeight="1">
      <c r="A507" s="23">
        <v>11</v>
      </c>
      <c r="B507" s="177" t="s">
        <v>877</v>
      </c>
      <c r="C507" s="178" t="s">
        <v>156</v>
      </c>
      <c r="D507" s="178" t="s">
        <v>156</v>
      </c>
      <c r="E507" s="178" t="s">
        <v>873</v>
      </c>
      <c r="F507" s="177" t="s">
        <v>151</v>
      </c>
      <c r="G507" s="177" t="s">
        <v>93</v>
      </c>
      <c r="H507" s="179">
        <v>0.2</v>
      </c>
      <c r="I507" s="172" t="s">
        <v>40</v>
      </c>
      <c r="J507" s="180">
        <v>1</v>
      </c>
      <c r="K507" s="178"/>
      <c r="L507" s="176"/>
      <c r="M507" s="181">
        <v>34838.69</v>
      </c>
      <c r="N507" s="176" t="s">
        <v>45</v>
      </c>
      <c r="O507" s="22"/>
      <c r="P507" s="22"/>
      <c r="Q507" s="190"/>
      <c r="R507" s="191"/>
    </row>
    <row r="508" spans="1:18" s="53" customFormat="1" ht="41.25" customHeight="1">
      <c r="A508" s="23">
        <v>12</v>
      </c>
      <c r="B508" s="177" t="s">
        <v>878</v>
      </c>
      <c r="C508" s="182" t="s">
        <v>156</v>
      </c>
      <c r="D508" s="178" t="s">
        <v>879</v>
      </c>
      <c r="E508" s="178" t="s">
        <v>880</v>
      </c>
      <c r="F508" s="177" t="s">
        <v>881</v>
      </c>
      <c r="G508" s="177" t="s">
        <v>28</v>
      </c>
      <c r="H508" s="183">
        <v>1.3</v>
      </c>
      <c r="I508" s="178" t="s">
        <v>40</v>
      </c>
      <c r="J508" s="180">
        <v>1.5</v>
      </c>
      <c r="K508" s="176">
        <v>800</v>
      </c>
      <c r="L508" s="176">
        <v>3000</v>
      </c>
      <c r="M508" s="181">
        <v>347230</v>
      </c>
      <c r="N508" s="176" t="s">
        <v>45</v>
      </c>
      <c r="O508" s="22"/>
      <c r="P508" s="22"/>
      <c r="Q508" s="190"/>
      <c r="R508" s="191"/>
    </row>
    <row r="509" spans="1:18" s="40" customFormat="1" ht="30" customHeight="1">
      <c r="A509" s="8" t="s">
        <v>771</v>
      </c>
      <c r="B509" s="9" t="s">
        <v>166</v>
      </c>
      <c r="C509" s="10"/>
      <c r="D509" s="8"/>
      <c r="E509" s="10"/>
      <c r="F509" s="10"/>
      <c r="G509" s="10"/>
      <c r="H509" s="74"/>
      <c r="I509" s="8"/>
      <c r="J509" s="11"/>
      <c r="K509" s="11">
        <f>SUM(K510:K511)</f>
        <v>105</v>
      </c>
      <c r="L509" s="11">
        <f>SUM(L510:L511)</f>
        <v>195</v>
      </c>
      <c r="M509" s="12">
        <f>SUM(M510:M511)</f>
        <v>369914.17000000004</v>
      </c>
      <c r="N509" s="8"/>
      <c r="O509" s="8"/>
      <c r="P509" s="8"/>
      <c r="Q509" s="132"/>
      <c r="R509" s="8"/>
    </row>
    <row r="510" spans="1:18" s="40" customFormat="1" ht="30" customHeight="1">
      <c r="A510" s="23">
        <v>1</v>
      </c>
      <c r="B510" s="166" t="s">
        <v>860</v>
      </c>
      <c r="C510" s="167" t="s">
        <v>168</v>
      </c>
      <c r="D510" s="167" t="s">
        <v>861</v>
      </c>
      <c r="E510" s="167" t="s">
        <v>862</v>
      </c>
      <c r="F510" s="166" t="s">
        <v>863</v>
      </c>
      <c r="G510" s="166" t="s">
        <v>108</v>
      </c>
      <c r="H510" s="167">
        <v>0.7</v>
      </c>
      <c r="I510" s="167" t="s">
        <v>22</v>
      </c>
      <c r="J510" s="168">
        <v>1</v>
      </c>
      <c r="K510" s="167">
        <v>25</v>
      </c>
      <c r="L510" s="167">
        <v>120</v>
      </c>
      <c r="M510" s="169">
        <v>117347.5</v>
      </c>
      <c r="N510" s="170" t="s">
        <v>45</v>
      </c>
      <c r="O510" s="8"/>
      <c r="P510" s="8"/>
      <c r="Q510" s="165"/>
      <c r="R510" s="8"/>
    </row>
    <row r="511" spans="1:18" s="53" customFormat="1" ht="45.75" customHeight="1">
      <c r="A511" s="23">
        <v>2</v>
      </c>
      <c r="B511" s="20" t="s">
        <v>167</v>
      </c>
      <c r="C511" s="23" t="s">
        <v>168</v>
      </c>
      <c r="D511" s="23" t="s">
        <v>168</v>
      </c>
      <c r="E511" s="23" t="s">
        <v>169</v>
      </c>
      <c r="F511" s="20" t="s">
        <v>170</v>
      </c>
      <c r="G511" s="20" t="s">
        <v>34</v>
      </c>
      <c r="H511" s="50">
        <v>0.64</v>
      </c>
      <c r="I511" s="23" t="s">
        <v>40</v>
      </c>
      <c r="J511" s="38">
        <v>30</v>
      </c>
      <c r="K511" s="33">
        <v>80</v>
      </c>
      <c r="L511" s="33">
        <v>75</v>
      </c>
      <c r="M511" s="19">
        <v>252566.67</v>
      </c>
      <c r="N511" s="33" t="s">
        <v>45</v>
      </c>
      <c r="O511" s="33"/>
      <c r="P511" s="33"/>
      <c r="Q511" s="134" t="s">
        <v>183</v>
      </c>
      <c r="R511" s="35" t="s">
        <v>99</v>
      </c>
    </row>
    <row r="512" spans="1:18" ht="30" customHeight="1">
      <c r="A512" s="43">
        <f>+A18+A313+A383+A401+A464+A477+A495+A508+A511</f>
        <v>430</v>
      </c>
      <c r="B512" s="319" t="s">
        <v>171</v>
      </c>
      <c r="C512" s="320"/>
      <c r="D512" s="320"/>
      <c r="E512" s="320"/>
      <c r="F512" s="320"/>
      <c r="G512" s="320"/>
      <c r="H512" s="320"/>
      <c r="I512" s="320"/>
      <c r="J512" s="321"/>
      <c r="K512" s="43">
        <f>K10+K376+K384+K402+K465+K478+K496+K509</f>
        <v>35464</v>
      </c>
      <c r="L512" s="43">
        <f>L10+L376+L384+L402+L465+L478+L496+L509</f>
        <v>60976.24</v>
      </c>
      <c r="M512" s="44">
        <f>M10+M376+M384+M402+M465+M478+M496+M509+M19</f>
        <v>97294177.45099999</v>
      </c>
      <c r="N512" s="45"/>
      <c r="O512" s="45"/>
      <c r="P512" s="45"/>
      <c r="Q512" s="135"/>
      <c r="R512" s="44"/>
    </row>
    <row r="517" ht="15">
      <c r="B517" s="46" t="s">
        <v>1132</v>
      </c>
    </row>
    <row r="518" spans="1:16" s="109" customFormat="1" ht="49.5" customHeight="1">
      <c r="A518" s="213">
        <v>113</v>
      </c>
      <c r="B518" s="29" t="s">
        <v>520</v>
      </c>
      <c r="C518" s="213" t="s">
        <v>21</v>
      </c>
      <c r="D518" s="213" t="s">
        <v>21</v>
      </c>
      <c r="E518" s="214" t="s">
        <v>27</v>
      </c>
      <c r="F518" s="213" t="s">
        <v>521</v>
      </c>
      <c r="G518" s="29" t="s">
        <v>522</v>
      </c>
      <c r="H518" s="58">
        <v>0.055</v>
      </c>
      <c r="I518" s="23" t="s">
        <v>40</v>
      </c>
      <c r="J518" s="37">
        <v>30</v>
      </c>
      <c r="K518" s="213">
        <v>1500</v>
      </c>
      <c r="L518" s="15">
        <v>2000</v>
      </c>
      <c r="M518" s="66">
        <v>18129.7</v>
      </c>
      <c r="N518" s="15" t="s">
        <v>23</v>
      </c>
      <c r="O518" s="15"/>
      <c r="P518" s="15"/>
    </row>
    <row r="522" ht="15">
      <c r="B522" s="46" t="s">
        <v>1133</v>
      </c>
    </row>
    <row r="523" ht="15">
      <c r="B523" s="46" t="s">
        <v>1134</v>
      </c>
    </row>
    <row r="524" spans="2:3" ht="15">
      <c r="B524" s="46" t="s">
        <v>1139</v>
      </c>
      <c r="C524" s="47" t="s">
        <v>1140</v>
      </c>
    </row>
    <row r="525" ht="15">
      <c r="B525" s="46" t="s">
        <v>1135</v>
      </c>
    </row>
    <row r="527" spans="1:2" ht="15">
      <c r="A527" s="5">
        <v>1</v>
      </c>
      <c r="B527" s="46" t="s">
        <v>1137</v>
      </c>
    </row>
    <row r="528" spans="1:2" ht="15">
      <c r="A528" s="5">
        <v>2</v>
      </c>
      <c r="B528" s="46" t="s">
        <v>1136</v>
      </c>
    </row>
    <row r="529" spans="1:2" ht="15">
      <c r="A529" s="5">
        <v>3</v>
      </c>
      <c r="B529" s="46" t="s">
        <v>1138</v>
      </c>
    </row>
    <row r="531" spans="1:13" ht="31.5">
      <c r="A531" s="23">
        <v>26</v>
      </c>
      <c r="B531" s="29" t="s">
        <v>1141</v>
      </c>
      <c r="C531" s="213" t="s">
        <v>107</v>
      </c>
      <c r="D531" s="213" t="s">
        <v>109</v>
      </c>
      <c r="E531" s="213" t="s">
        <v>111</v>
      </c>
      <c r="F531" s="29" t="s">
        <v>1142</v>
      </c>
      <c r="G531" s="29" t="s">
        <v>34</v>
      </c>
      <c r="H531" s="58">
        <v>0.5</v>
      </c>
      <c r="I531" s="23" t="s">
        <v>22</v>
      </c>
      <c r="J531" s="108">
        <v>1</v>
      </c>
      <c r="K531" s="213">
        <v>100</v>
      </c>
      <c r="L531" s="15">
        <v>300</v>
      </c>
      <c r="M531" s="66">
        <v>475938</v>
      </c>
    </row>
  </sheetData>
  <autoFilter ref="A9:WWC9"/>
  <mergeCells count="72">
    <mergeCell ref="Q499:Q501"/>
    <mergeCell ref="R499:R501"/>
    <mergeCell ref="B512:J512"/>
    <mergeCell ref="Q469:Q470"/>
    <mergeCell ref="R469:R470"/>
    <mergeCell ref="Q479:Q480"/>
    <mergeCell ref="R479:R480"/>
    <mergeCell ref="Q497:Q498"/>
    <mergeCell ref="R497:R498"/>
    <mergeCell ref="R466:R468"/>
    <mergeCell ref="Q466:Q468"/>
    <mergeCell ref="A406:A407"/>
    <mergeCell ref="B406:B407"/>
    <mergeCell ref="C406:C407"/>
    <mergeCell ref="D406:D407"/>
    <mergeCell ref="E406:E407"/>
    <mergeCell ref="F406:F407"/>
    <mergeCell ref="K406:K407"/>
    <mergeCell ref="L406:L407"/>
    <mergeCell ref="M406:M407"/>
    <mergeCell ref="N406:N407"/>
    <mergeCell ref="Q396:Q397"/>
    <mergeCell ref="R396:R397"/>
    <mergeCell ref="Q403:Q404"/>
    <mergeCell ref="R403:R404"/>
    <mergeCell ref="Q405:Q409"/>
    <mergeCell ref="R405:R409"/>
    <mergeCell ref="Q222:Q232"/>
    <mergeCell ref="O233:O241"/>
    <mergeCell ref="P233:P241"/>
    <mergeCell ref="O304:O308"/>
    <mergeCell ref="P304:P308"/>
    <mergeCell ref="Q191:Q197"/>
    <mergeCell ref="R191:R197"/>
    <mergeCell ref="S191:S197"/>
    <mergeCell ref="O199:O202"/>
    <mergeCell ref="P199:P202"/>
    <mergeCell ref="Q385:Q389"/>
    <mergeCell ref="R385:R393"/>
    <mergeCell ref="Q390:Q391"/>
    <mergeCell ref="Q242:Q310"/>
    <mergeCell ref="R242:R310"/>
    <mergeCell ref="Q377:Q381"/>
    <mergeCell ref="R377:R381"/>
    <mergeCell ref="Q169:Q170"/>
    <mergeCell ref="R169:R170"/>
    <mergeCell ref="S169:S170"/>
    <mergeCell ref="T181:T190"/>
    <mergeCell ref="U181:U190"/>
    <mergeCell ref="T154:T155"/>
    <mergeCell ref="U154:U165"/>
    <mergeCell ref="T156:T165"/>
    <mergeCell ref="O8:O9"/>
    <mergeCell ref="P8:P9"/>
    <mergeCell ref="Q8:Q9"/>
    <mergeCell ref="R8:R9"/>
    <mergeCell ref="O22:O26"/>
    <mergeCell ref="P22:P26"/>
    <mergeCell ref="Q22:Q116"/>
    <mergeCell ref="Q117:Q124"/>
    <mergeCell ref="R117:R124"/>
    <mergeCell ref="S117:S124"/>
    <mergeCell ref="A5:N5"/>
    <mergeCell ref="A6:N6"/>
    <mergeCell ref="A8:A9"/>
    <mergeCell ref="B8:B9"/>
    <mergeCell ref="C8:E8"/>
    <mergeCell ref="G8:I8"/>
    <mergeCell ref="J8:J9"/>
    <mergeCell ref="K8:L8"/>
    <mergeCell ref="M8:M9"/>
    <mergeCell ref="N8:N9"/>
  </mergeCells>
  <printOptions horizontalCentered="1"/>
  <pageMargins left="0" right="0" top="0.5905511811023623" bottom="0.3937007874015748" header="0.31496062992125984" footer="0.11811023622047245"/>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workbookViewId="0" topLeftCell="A1">
      <selection activeCell="E20" sqref="E20"/>
    </sheetView>
  </sheetViews>
  <sheetFormatPr defaultColWidth="11.421875" defaultRowHeight="15"/>
  <cols>
    <col min="2" max="2" width="43.00390625" style="0" customWidth="1"/>
    <col min="3" max="3" width="29.7109375" style="0" customWidth="1"/>
    <col min="4" max="4" width="25.140625" style="0" customWidth="1"/>
    <col min="5" max="5" width="24.7109375" style="0" customWidth="1"/>
    <col min="6" max="6" width="13.28125" style="0" customWidth="1"/>
  </cols>
  <sheetData>
    <row r="2" spans="3:6" ht="15">
      <c r="C2" s="366" t="s">
        <v>1162</v>
      </c>
      <c r="D2" s="366"/>
      <c r="E2" s="366"/>
      <c r="F2" s="366"/>
    </row>
    <row r="3" spans="1:6" ht="25.5">
      <c r="A3" s="147"/>
      <c r="B3" s="367" t="s">
        <v>1353</v>
      </c>
      <c r="C3" s="233" t="s">
        <v>1147</v>
      </c>
      <c r="D3" s="233" t="s">
        <v>1147</v>
      </c>
      <c r="E3" s="233" t="s">
        <v>1313</v>
      </c>
      <c r="F3" s="328" t="s">
        <v>171</v>
      </c>
    </row>
    <row r="4" spans="1:6" ht="25.5">
      <c r="A4" s="147"/>
      <c r="B4" s="367"/>
      <c r="C4" s="233" t="s">
        <v>1146</v>
      </c>
      <c r="D4" s="234" t="s">
        <v>1150</v>
      </c>
      <c r="E4" s="234" t="s">
        <v>1347</v>
      </c>
      <c r="F4" s="328"/>
    </row>
    <row r="5" spans="1:6" ht="15">
      <c r="A5" s="147" t="s">
        <v>1350</v>
      </c>
      <c r="B5" s="147" t="s">
        <v>1354</v>
      </c>
      <c r="C5" s="368">
        <f>'Anexo 1'!F48</f>
        <v>9756866</v>
      </c>
      <c r="D5" s="368">
        <f>'Anexo 1'!G48</f>
        <v>163986022</v>
      </c>
      <c r="E5" s="368">
        <f>'Anexo 1'!H48</f>
        <v>103333823</v>
      </c>
      <c r="F5" s="375">
        <f>'Anexo 1'!I48</f>
        <v>277076711</v>
      </c>
    </row>
    <row r="6" spans="1:6" ht="15">
      <c r="A6" s="147" t="s">
        <v>1350</v>
      </c>
      <c r="B6" s="147" t="s">
        <v>1355</v>
      </c>
      <c r="C6" s="368">
        <f>'Anexo 1'!F57</f>
        <v>0</v>
      </c>
      <c r="D6" s="368">
        <f>'Anexo 1'!G57</f>
        <v>0</v>
      </c>
      <c r="E6" s="368">
        <f>'Anexo 1'!H57</f>
        <v>31080185</v>
      </c>
      <c r="F6" s="375">
        <f>'Anexo 1'!I57</f>
        <v>31080185</v>
      </c>
    </row>
    <row r="7" spans="1:6" ht="15">
      <c r="A7" s="147" t="s">
        <v>1351</v>
      </c>
      <c r="B7" s="147" t="s">
        <v>1354</v>
      </c>
      <c r="C7" s="147"/>
      <c r="D7" s="147"/>
      <c r="E7" s="368">
        <f>'Anexo N° 2'!E19</f>
        <v>48675416</v>
      </c>
      <c r="F7" s="375">
        <f>E7</f>
        <v>48675416</v>
      </c>
    </row>
    <row r="8" spans="1:6" ht="15">
      <c r="A8" s="147" t="s">
        <v>1352</v>
      </c>
      <c r="B8" s="147" t="s">
        <v>1354</v>
      </c>
      <c r="C8" s="147"/>
      <c r="D8" s="147"/>
      <c r="E8" s="368">
        <f>'Anexo N° 3'!D112</f>
        <v>136919502</v>
      </c>
      <c r="F8" s="375">
        <f>E8</f>
        <v>136919502</v>
      </c>
    </row>
    <row r="9" spans="1:6" ht="15">
      <c r="A9" s="147" t="s">
        <v>1352</v>
      </c>
      <c r="B9" s="147" t="s">
        <v>1355</v>
      </c>
      <c r="C9" s="147"/>
      <c r="D9" s="147"/>
      <c r="E9" s="368">
        <f>'Anexo N° 3'!D122</f>
        <v>16315237</v>
      </c>
      <c r="F9" s="375">
        <f>E9</f>
        <v>16315237</v>
      </c>
    </row>
    <row r="10" spans="1:6" ht="15">
      <c r="A10" s="369" t="s">
        <v>171</v>
      </c>
      <c r="B10" s="369"/>
      <c r="C10" s="370">
        <f>SUM(C5:C9)</f>
        <v>9756866</v>
      </c>
      <c r="D10" s="370">
        <f>SUM(D5:D9)</f>
        <v>163986022</v>
      </c>
      <c r="E10" s="370">
        <f>SUM(E5:E9)</f>
        <v>336324163</v>
      </c>
      <c r="F10" s="370">
        <f>SUM(F5:F9)</f>
        <v>510067051</v>
      </c>
    </row>
  </sheetData>
  <mergeCells count="4">
    <mergeCell ref="C2:F2"/>
    <mergeCell ref="F3:F4"/>
    <mergeCell ref="B3:B4"/>
    <mergeCell ref="A10:B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view="pageBreakPreview" zoomScale="60" workbookViewId="0" topLeftCell="A40">
      <selection activeCell="A62" sqref="A62"/>
    </sheetView>
  </sheetViews>
  <sheetFormatPr defaultColWidth="11.421875" defaultRowHeight="15"/>
  <cols>
    <col min="1" max="1" width="25.00390625" style="356" customWidth="1"/>
    <col min="2" max="2" width="26.7109375" style="356" customWidth="1"/>
    <col min="3" max="3" width="29.8515625" style="356" customWidth="1"/>
    <col min="4" max="4" width="70.00390625" style="0" customWidth="1"/>
    <col min="5" max="5" width="31.7109375" style="0" customWidth="1"/>
    <col min="6" max="6" width="16.7109375" style="0" customWidth="1"/>
    <col min="7" max="8" width="16.421875" style="0" customWidth="1"/>
    <col min="9" max="9" width="15.421875" style="0" customWidth="1"/>
    <col min="10" max="10" width="11.421875" style="0" customWidth="1"/>
    <col min="11" max="11" width="11.8515625" style="0" bestFit="1" customWidth="1"/>
  </cols>
  <sheetData>
    <row r="1" spans="1:11" ht="39.75" customHeight="1">
      <c r="A1" s="323" t="s">
        <v>1161</v>
      </c>
      <c r="B1" s="323"/>
      <c r="C1" s="324"/>
      <c r="D1" s="324"/>
      <c r="E1" s="324"/>
      <c r="F1" s="324"/>
      <c r="G1" s="324"/>
      <c r="H1" s="324"/>
      <c r="I1" s="324"/>
      <c r="J1" s="221"/>
      <c r="K1" s="221"/>
    </row>
    <row r="2" spans="1:11" ht="15">
      <c r="A2" s="346"/>
      <c r="B2" s="346"/>
      <c r="C2" s="242"/>
      <c r="D2" s="232"/>
      <c r="E2" s="232"/>
      <c r="F2" s="232"/>
      <c r="G2" s="232"/>
      <c r="H2" s="232"/>
      <c r="I2" s="232"/>
      <c r="J2" s="221"/>
      <c r="K2" s="221"/>
    </row>
    <row r="3" spans="1:11" ht="15">
      <c r="A3" s="362" t="s">
        <v>1149</v>
      </c>
      <c r="B3" s="244"/>
      <c r="C3" s="244"/>
      <c r="D3" s="235"/>
      <c r="E3" s="235"/>
      <c r="F3" s="329" t="s">
        <v>1162</v>
      </c>
      <c r="G3" s="329"/>
      <c r="H3" s="329"/>
      <c r="I3" s="329"/>
      <c r="J3" s="221"/>
      <c r="K3" s="221"/>
    </row>
    <row r="4" spans="1:11" ht="25.5">
      <c r="A4" s="325" t="s">
        <v>1143</v>
      </c>
      <c r="B4" s="325" t="s">
        <v>1144</v>
      </c>
      <c r="C4" s="326" t="s">
        <v>1270</v>
      </c>
      <c r="D4" s="327" t="s">
        <v>1310</v>
      </c>
      <c r="E4" s="327" t="s">
        <v>1145</v>
      </c>
      <c r="F4" s="233" t="s">
        <v>1147</v>
      </c>
      <c r="G4" s="233" t="s">
        <v>1147</v>
      </c>
      <c r="H4" s="233" t="s">
        <v>1313</v>
      </c>
      <c r="I4" s="328" t="s">
        <v>171</v>
      </c>
      <c r="J4" s="229"/>
      <c r="K4" s="229"/>
    </row>
    <row r="5" spans="1:11" ht="63" customHeight="1">
      <c r="A5" s="325"/>
      <c r="B5" s="325"/>
      <c r="C5" s="326"/>
      <c r="D5" s="327"/>
      <c r="E5" s="327"/>
      <c r="F5" s="233" t="s">
        <v>1146</v>
      </c>
      <c r="G5" s="234" t="s">
        <v>1150</v>
      </c>
      <c r="H5" s="234" t="s">
        <v>1347</v>
      </c>
      <c r="I5" s="328"/>
      <c r="J5" s="223"/>
      <c r="K5" s="223"/>
    </row>
    <row r="6" spans="1:11" ht="15">
      <c r="A6" s="228" t="s">
        <v>1301</v>
      </c>
      <c r="B6" s="228"/>
      <c r="C6" s="359"/>
      <c r="D6" s="227"/>
      <c r="E6" s="227"/>
      <c r="F6" s="272">
        <f>SUM(F7:F10)</f>
        <v>0</v>
      </c>
      <c r="G6" s="272">
        <f>SUM(G7:G10)</f>
        <v>0</v>
      </c>
      <c r="H6" s="272">
        <f>SUM(H7:H10)</f>
        <v>25068000</v>
      </c>
      <c r="I6" s="272">
        <f>SUM(I7:I10)</f>
        <v>25068000</v>
      </c>
      <c r="J6" s="223"/>
      <c r="K6" s="223"/>
    </row>
    <row r="7" spans="1:11" ht="51">
      <c r="A7" s="247" t="s">
        <v>1301</v>
      </c>
      <c r="B7" s="247" t="s">
        <v>1302</v>
      </c>
      <c r="C7" s="247" t="s">
        <v>1267</v>
      </c>
      <c r="D7" s="271" t="s">
        <v>1303</v>
      </c>
      <c r="E7" s="249"/>
      <c r="F7" s="273"/>
      <c r="G7" s="344"/>
      <c r="H7" s="274">
        <v>11340000</v>
      </c>
      <c r="I7" s="344">
        <f>G7+F7+H7</f>
        <v>11340000</v>
      </c>
      <c r="J7" s="223"/>
      <c r="K7" s="223"/>
    </row>
    <row r="8" spans="1:11" ht="51">
      <c r="A8" s="247" t="s">
        <v>1301</v>
      </c>
      <c r="B8" s="247" t="s">
        <v>1302</v>
      </c>
      <c r="C8" s="247" t="s">
        <v>1267</v>
      </c>
      <c r="D8" s="271" t="s">
        <v>1304</v>
      </c>
      <c r="E8" s="249"/>
      <c r="F8" s="273"/>
      <c r="G8" s="344"/>
      <c r="H8" s="274">
        <v>13032000</v>
      </c>
      <c r="I8" s="344">
        <f>G8+F8+H8</f>
        <v>13032000</v>
      </c>
      <c r="J8" s="223"/>
      <c r="K8" s="223"/>
    </row>
    <row r="9" spans="1:11" ht="51">
      <c r="A9" s="247" t="s">
        <v>1301</v>
      </c>
      <c r="B9" s="247" t="s">
        <v>1302</v>
      </c>
      <c r="C9" s="247" t="s">
        <v>1267</v>
      </c>
      <c r="D9" s="271" t="s">
        <v>1305</v>
      </c>
      <c r="E9" s="249"/>
      <c r="F9" s="273"/>
      <c r="G9" s="344"/>
      <c r="H9" s="274">
        <v>612000</v>
      </c>
      <c r="I9" s="344">
        <f>G9+F9+H9</f>
        <v>612000</v>
      </c>
      <c r="J9" s="223"/>
      <c r="K9" s="223"/>
    </row>
    <row r="10" spans="1:11" ht="51">
      <c r="A10" s="247" t="s">
        <v>1301</v>
      </c>
      <c r="B10" s="247" t="s">
        <v>1302</v>
      </c>
      <c r="C10" s="247" t="s">
        <v>1267</v>
      </c>
      <c r="D10" s="271" t="s">
        <v>1306</v>
      </c>
      <c r="E10" s="249"/>
      <c r="F10" s="273"/>
      <c r="G10" s="344"/>
      <c r="H10" s="274">
        <v>84000</v>
      </c>
      <c r="I10" s="344">
        <f>G10+F10+H10</f>
        <v>84000</v>
      </c>
      <c r="J10" s="223"/>
      <c r="K10" s="223"/>
    </row>
    <row r="11" spans="1:11" ht="15">
      <c r="A11" s="228" t="s">
        <v>1307</v>
      </c>
      <c r="B11" s="228"/>
      <c r="C11" s="359"/>
      <c r="D11" s="227"/>
      <c r="E11" s="227"/>
      <c r="F11" s="272">
        <f>F12</f>
        <v>0</v>
      </c>
      <c r="G11" s="272">
        <f>G12</f>
        <v>0</v>
      </c>
      <c r="H11" s="272">
        <f>H12</f>
        <v>2545394</v>
      </c>
      <c r="I11" s="272">
        <f>I12</f>
        <v>2545394</v>
      </c>
      <c r="J11" s="223"/>
      <c r="K11" s="223"/>
    </row>
    <row r="12" spans="1:11" ht="51">
      <c r="A12" s="247" t="s">
        <v>1307</v>
      </c>
      <c r="B12" s="247" t="s">
        <v>1308</v>
      </c>
      <c r="C12" s="247" t="s">
        <v>1163</v>
      </c>
      <c r="D12" s="271" t="s">
        <v>1309</v>
      </c>
      <c r="E12" s="249"/>
      <c r="F12" s="273"/>
      <c r="G12" s="273"/>
      <c r="H12" s="274">
        <v>2545394</v>
      </c>
      <c r="I12" s="273">
        <f>G12+F12+H12</f>
        <v>2545394</v>
      </c>
      <c r="J12" s="223"/>
      <c r="K12" s="223"/>
    </row>
    <row r="13" spans="1:11" ht="15">
      <c r="A13" s="228" t="s">
        <v>1271</v>
      </c>
      <c r="B13" s="228"/>
      <c r="C13" s="359"/>
      <c r="D13" s="227"/>
      <c r="E13" s="227"/>
      <c r="F13" s="272">
        <f>SUM(F14:F38)</f>
        <v>0</v>
      </c>
      <c r="G13" s="272">
        <f aca="true" t="shared" si="0" ref="G13:I13">SUM(G14:G38)</f>
        <v>0</v>
      </c>
      <c r="H13" s="272">
        <f t="shared" si="0"/>
        <v>54806310</v>
      </c>
      <c r="I13" s="272">
        <f t="shared" si="0"/>
        <v>54806310</v>
      </c>
      <c r="J13" s="223"/>
      <c r="K13" s="223"/>
    </row>
    <row r="14" spans="1:11" ht="38.25">
      <c r="A14" s="247" t="s">
        <v>1271</v>
      </c>
      <c r="B14" s="247" t="s">
        <v>1272</v>
      </c>
      <c r="C14" s="247" t="s">
        <v>1259</v>
      </c>
      <c r="D14" s="271" t="s">
        <v>1273</v>
      </c>
      <c r="E14" s="249"/>
      <c r="F14" s="273"/>
      <c r="G14" s="273"/>
      <c r="H14" s="274">
        <v>5180723</v>
      </c>
      <c r="I14" s="273">
        <f aca="true" t="shared" si="1" ref="I14:I38">G14+F14+H14</f>
        <v>5180723</v>
      </c>
      <c r="J14" s="223"/>
      <c r="K14" s="223"/>
    </row>
    <row r="15" spans="1:11" ht="51">
      <c r="A15" s="247" t="s">
        <v>1271</v>
      </c>
      <c r="B15" s="247" t="s">
        <v>1272</v>
      </c>
      <c r="C15" s="247" t="s">
        <v>1259</v>
      </c>
      <c r="D15" s="271" t="s">
        <v>1274</v>
      </c>
      <c r="E15" s="249"/>
      <c r="F15" s="273"/>
      <c r="G15" s="273"/>
      <c r="H15" s="274">
        <v>1816448</v>
      </c>
      <c r="I15" s="273">
        <f t="shared" si="1"/>
        <v>1816448</v>
      </c>
      <c r="J15" s="223"/>
      <c r="K15" s="223"/>
    </row>
    <row r="16" spans="1:11" ht="57" customHeight="1">
      <c r="A16" s="247" t="s">
        <v>1271</v>
      </c>
      <c r="B16" s="247" t="s">
        <v>1272</v>
      </c>
      <c r="C16" s="247" t="s">
        <v>1259</v>
      </c>
      <c r="D16" s="271" t="s">
        <v>1275</v>
      </c>
      <c r="E16" s="249"/>
      <c r="F16" s="273"/>
      <c r="G16" s="273"/>
      <c r="H16" s="274">
        <v>1620052</v>
      </c>
      <c r="I16" s="273">
        <f t="shared" si="1"/>
        <v>1620052</v>
      </c>
      <c r="J16" s="223"/>
      <c r="K16" s="223"/>
    </row>
    <row r="17" spans="1:11" ht="38.25">
      <c r="A17" s="247" t="s">
        <v>1271</v>
      </c>
      <c r="B17" s="247" t="s">
        <v>1272</v>
      </c>
      <c r="C17" s="247" t="s">
        <v>1259</v>
      </c>
      <c r="D17" s="271" t="s">
        <v>1276</v>
      </c>
      <c r="E17" s="249"/>
      <c r="F17" s="273"/>
      <c r="G17" s="273"/>
      <c r="H17" s="274">
        <v>4187900</v>
      </c>
      <c r="I17" s="273">
        <f t="shared" si="1"/>
        <v>4187900</v>
      </c>
      <c r="J17" s="223"/>
      <c r="K17" s="223"/>
    </row>
    <row r="18" spans="1:11" ht="39.75" customHeight="1">
      <c r="A18" s="247" t="s">
        <v>1271</v>
      </c>
      <c r="B18" s="247" t="s">
        <v>1272</v>
      </c>
      <c r="C18" s="247" t="s">
        <v>1259</v>
      </c>
      <c r="D18" s="271" t="s">
        <v>1277</v>
      </c>
      <c r="E18" s="249"/>
      <c r="F18" s="273"/>
      <c r="G18" s="273"/>
      <c r="H18" s="274">
        <v>3467049</v>
      </c>
      <c r="I18" s="273">
        <f t="shared" si="1"/>
        <v>3467049</v>
      </c>
      <c r="J18" s="223"/>
      <c r="K18" s="223"/>
    </row>
    <row r="19" spans="1:11" ht="68.25" customHeight="1">
      <c r="A19" s="247" t="s">
        <v>1271</v>
      </c>
      <c r="B19" s="247" t="s">
        <v>1272</v>
      </c>
      <c r="C19" s="247" t="s">
        <v>1259</v>
      </c>
      <c r="D19" s="271" t="s">
        <v>1278</v>
      </c>
      <c r="E19" s="249"/>
      <c r="F19" s="273"/>
      <c r="G19" s="273"/>
      <c r="H19" s="274">
        <v>3707669</v>
      </c>
      <c r="I19" s="273">
        <f t="shared" si="1"/>
        <v>3707669</v>
      </c>
      <c r="J19" s="223"/>
      <c r="K19" s="223"/>
    </row>
    <row r="20" spans="1:11" ht="60" customHeight="1">
      <c r="A20" s="247" t="s">
        <v>1271</v>
      </c>
      <c r="B20" s="247" t="s">
        <v>1272</v>
      </c>
      <c r="C20" s="247" t="s">
        <v>1259</v>
      </c>
      <c r="D20" s="271" t="s">
        <v>1279</v>
      </c>
      <c r="E20" s="249"/>
      <c r="F20" s="273"/>
      <c r="G20" s="273"/>
      <c r="H20" s="274">
        <v>534972</v>
      </c>
      <c r="I20" s="273">
        <f t="shared" si="1"/>
        <v>534972</v>
      </c>
      <c r="J20" s="223"/>
      <c r="K20" s="223"/>
    </row>
    <row r="21" spans="1:11" ht="62.25" customHeight="1">
      <c r="A21" s="247" t="s">
        <v>1271</v>
      </c>
      <c r="B21" s="247" t="s">
        <v>1272</v>
      </c>
      <c r="C21" s="247" t="s">
        <v>1259</v>
      </c>
      <c r="D21" s="271" t="s">
        <v>1280</v>
      </c>
      <c r="E21" s="249"/>
      <c r="F21" s="273"/>
      <c r="G21" s="273"/>
      <c r="H21" s="274">
        <v>763399</v>
      </c>
      <c r="I21" s="273">
        <f t="shared" si="1"/>
        <v>763399</v>
      </c>
      <c r="J21" s="223"/>
      <c r="K21" s="223"/>
    </row>
    <row r="22" spans="1:11" ht="55.5" customHeight="1">
      <c r="A22" s="247" t="s">
        <v>1271</v>
      </c>
      <c r="B22" s="247" t="s">
        <v>1272</v>
      </c>
      <c r="C22" s="247" t="s">
        <v>1259</v>
      </c>
      <c r="D22" s="271" t="s">
        <v>1281</v>
      </c>
      <c r="E22" s="249"/>
      <c r="F22" s="273"/>
      <c r="G22" s="273"/>
      <c r="H22" s="274">
        <v>2576199</v>
      </c>
      <c r="I22" s="273">
        <f t="shared" si="1"/>
        <v>2576199</v>
      </c>
      <c r="J22" s="223"/>
      <c r="K22" s="223"/>
    </row>
    <row r="23" spans="1:11" ht="55.5" customHeight="1">
      <c r="A23" s="247" t="s">
        <v>1271</v>
      </c>
      <c r="B23" s="247" t="s">
        <v>1272</v>
      </c>
      <c r="C23" s="247" t="s">
        <v>1259</v>
      </c>
      <c r="D23" s="271" t="s">
        <v>1282</v>
      </c>
      <c r="E23" s="249"/>
      <c r="F23" s="273"/>
      <c r="G23" s="273"/>
      <c r="H23" s="274">
        <v>2300869</v>
      </c>
      <c r="I23" s="273">
        <f t="shared" si="1"/>
        <v>2300869</v>
      </c>
      <c r="J23" s="223"/>
      <c r="K23" s="223"/>
    </row>
    <row r="24" spans="1:11" ht="55.5" customHeight="1">
      <c r="A24" s="247" t="s">
        <v>1271</v>
      </c>
      <c r="B24" s="247" t="s">
        <v>1272</v>
      </c>
      <c r="C24" s="247" t="s">
        <v>1259</v>
      </c>
      <c r="D24" s="271" t="s">
        <v>1283</v>
      </c>
      <c r="E24" s="249"/>
      <c r="F24" s="273"/>
      <c r="G24" s="344"/>
      <c r="H24" s="274">
        <v>3284778</v>
      </c>
      <c r="I24" s="344">
        <f t="shared" si="1"/>
        <v>3284778</v>
      </c>
      <c r="J24" s="223"/>
      <c r="K24" s="223"/>
    </row>
    <row r="25" spans="1:11" ht="55.5" customHeight="1">
      <c r="A25" s="247" t="s">
        <v>1271</v>
      </c>
      <c r="B25" s="247" t="s">
        <v>1272</v>
      </c>
      <c r="C25" s="247" t="s">
        <v>1259</v>
      </c>
      <c r="D25" s="271" t="s">
        <v>1284</v>
      </c>
      <c r="E25" s="249"/>
      <c r="F25" s="273"/>
      <c r="G25" s="344"/>
      <c r="H25" s="274">
        <v>453214</v>
      </c>
      <c r="I25" s="344">
        <f t="shared" si="1"/>
        <v>453214</v>
      </c>
      <c r="J25" s="223"/>
      <c r="K25" s="223"/>
    </row>
    <row r="26" spans="1:11" ht="55.5" customHeight="1">
      <c r="A26" s="247" t="s">
        <v>1271</v>
      </c>
      <c r="B26" s="247" t="s">
        <v>1272</v>
      </c>
      <c r="C26" s="247" t="s">
        <v>1259</v>
      </c>
      <c r="D26" s="271" t="s">
        <v>1285</v>
      </c>
      <c r="E26" s="249"/>
      <c r="F26" s="273"/>
      <c r="G26" s="344"/>
      <c r="H26" s="274">
        <v>1431624</v>
      </c>
      <c r="I26" s="344">
        <f t="shared" si="1"/>
        <v>1431624</v>
      </c>
      <c r="J26" s="223"/>
      <c r="K26" s="223"/>
    </row>
    <row r="27" spans="1:11" ht="55.5" customHeight="1">
      <c r="A27" s="247" t="s">
        <v>1271</v>
      </c>
      <c r="B27" s="247" t="s">
        <v>1272</v>
      </c>
      <c r="C27" s="247" t="s">
        <v>1259</v>
      </c>
      <c r="D27" s="271" t="s">
        <v>1286</v>
      </c>
      <c r="E27" s="249"/>
      <c r="F27" s="273"/>
      <c r="G27" s="344"/>
      <c r="H27" s="274">
        <v>2718329</v>
      </c>
      <c r="I27" s="344">
        <f t="shared" si="1"/>
        <v>2718329</v>
      </c>
      <c r="J27" s="223"/>
      <c r="K27" s="223"/>
    </row>
    <row r="28" spans="1:11" ht="55.5" customHeight="1">
      <c r="A28" s="247" t="s">
        <v>1271</v>
      </c>
      <c r="B28" s="247" t="s">
        <v>1272</v>
      </c>
      <c r="C28" s="247" t="s">
        <v>1259</v>
      </c>
      <c r="D28" s="271" t="s">
        <v>1287</v>
      </c>
      <c r="E28" s="249"/>
      <c r="F28" s="273"/>
      <c r="G28" s="344"/>
      <c r="H28" s="274">
        <v>786853</v>
      </c>
      <c r="I28" s="344">
        <f t="shared" si="1"/>
        <v>786853</v>
      </c>
      <c r="J28" s="223"/>
      <c r="K28" s="223"/>
    </row>
    <row r="29" spans="1:11" ht="55.5" customHeight="1">
      <c r="A29" s="247" t="s">
        <v>1271</v>
      </c>
      <c r="B29" s="247" t="s">
        <v>1272</v>
      </c>
      <c r="C29" s="247" t="s">
        <v>1259</v>
      </c>
      <c r="D29" s="271" t="s">
        <v>1288</v>
      </c>
      <c r="E29" s="249"/>
      <c r="F29" s="273"/>
      <c r="G29" s="344"/>
      <c r="H29" s="274">
        <v>2867049</v>
      </c>
      <c r="I29" s="344">
        <f t="shared" si="1"/>
        <v>2867049</v>
      </c>
      <c r="J29" s="223"/>
      <c r="K29" s="223"/>
    </row>
    <row r="30" spans="1:11" ht="55.5" customHeight="1">
      <c r="A30" s="247" t="s">
        <v>1271</v>
      </c>
      <c r="B30" s="247" t="s">
        <v>1272</v>
      </c>
      <c r="C30" s="247" t="s">
        <v>1259</v>
      </c>
      <c r="D30" s="271" t="s">
        <v>1289</v>
      </c>
      <c r="E30" s="249"/>
      <c r="F30" s="273"/>
      <c r="G30" s="344"/>
      <c r="H30" s="274">
        <v>1238809</v>
      </c>
      <c r="I30" s="344">
        <f t="shared" si="1"/>
        <v>1238809</v>
      </c>
      <c r="J30" s="223"/>
      <c r="K30" s="223"/>
    </row>
    <row r="31" spans="1:11" ht="55.5" customHeight="1">
      <c r="A31" s="247" t="s">
        <v>1271</v>
      </c>
      <c r="B31" s="247" t="s">
        <v>1272</v>
      </c>
      <c r="C31" s="247" t="s">
        <v>1259</v>
      </c>
      <c r="D31" s="271" t="s">
        <v>1290</v>
      </c>
      <c r="E31" s="249"/>
      <c r="F31" s="273"/>
      <c r="G31" s="344"/>
      <c r="H31" s="274">
        <v>782671</v>
      </c>
      <c r="I31" s="344">
        <f t="shared" si="1"/>
        <v>782671</v>
      </c>
      <c r="J31" s="223"/>
      <c r="K31" s="223"/>
    </row>
    <row r="32" spans="1:11" ht="55.5" customHeight="1">
      <c r="A32" s="247" t="s">
        <v>1271</v>
      </c>
      <c r="B32" s="247" t="s">
        <v>1272</v>
      </c>
      <c r="C32" s="247" t="s">
        <v>1259</v>
      </c>
      <c r="D32" s="271" t="s">
        <v>1291</v>
      </c>
      <c r="E32" s="249"/>
      <c r="F32" s="273"/>
      <c r="G32" s="344"/>
      <c r="H32" s="274">
        <v>2196878</v>
      </c>
      <c r="I32" s="344">
        <f t="shared" si="1"/>
        <v>2196878</v>
      </c>
      <c r="J32" s="223"/>
      <c r="K32" s="223"/>
    </row>
    <row r="33" spans="1:11" ht="55.5" customHeight="1">
      <c r="A33" s="247" t="s">
        <v>1271</v>
      </c>
      <c r="B33" s="247" t="s">
        <v>1272</v>
      </c>
      <c r="C33" s="247" t="s">
        <v>1259</v>
      </c>
      <c r="D33" s="271" t="s">
        <v>1292</v>
      </c>
      <c r="E33" s="249"/>
      <c r="F33" s="273"/>
      <c r="G33" s="344"/>
      <c r="H33" s="274">
        <v>2381204</v>
      </c>
      <c r="I33" s="344">
        <f t="shared" si="1"/>
        <v>2381204</v>
      </c>
      <c r="J33" s="223"/>
      <c r="K33" s="223"/>
    </row>
    <row r="34" spans="1:11" ht="55.5" customHeight="1">
      <c r="A34" s="247" t="s">
        <v>1271</v>
      </c>
      <c r="B34" s="247" t="s">
        <v>1272</v>
      </c>
      <c r="C34" s="247" t="s">
        <v>1259</v>
      </c>
      <c r="D34" s="271" t="s">
        <v>1293</v>
      </c>
      <c r="E34" s="249"/>
      <c r="F34" s="273"/>
      <c r="G34" s="344"/>
      <c r="H34" s="274">
        <v>1659691</v>
      </c>
      <c r="I34" s="344">
        <f t="shared" si="1"/>
        <v>1659691</v>
      </c>
      <c r="J34" s="223"/>
      <c r="K34" s="223"/>
    </row>
    <row r="35" spans="1:11" ht="55.5" customHeight="1">
      <c r="A35" s="247" t="s">
        <v>1271</v>
      </c>
      <c r="B35" s="247" t="s">
        <v>1272</v>
      </c>
      <c r="C35" s="247" t="s">
        <v>1259</v>
      </c>
      <c r="D35" s="271" t="s">
        <v>1294</v>
      </c>
      <c r="E35" s="249"/>
      <c r="F35" s="273"/>
      <c r="G35" s="344"/>
      <c r="H35" s="274">
        <v>2516522</v>
      </c>
      <c r="I35" s="344">
        <f t="shared" si="1"/>
        <v>2516522</v>
      </c>
      <c r="J35" s="223"/>
      <c r="K35" s="223"/>
    </row>
    <row r="36" spans="1:11" ht="55.5" customHeight="1">
      <c r="A36" s="247" t="s">
        <v>1271</v>
      </c>
      <c r="B36" s="247" t="s">
        <v>1272</v>
      </c>
      <c r="C36" s="247" t="s">
        <v>1259</v>
      </c>
      <c r="D36" s="271" t="s">
        <v>1295</v>
      </c>
      <c r="E36" s="249"/>
      <c r="F36" s="273"/>
      <c r="G36" s="344"/>
      <c r="H36" s="274">
        <v>4081212</v>
      </c>
      <c r="I36" s="344">
        <f t="shared" si="1"/>
        <v>4081212</v>
      </c>
      <c r="J36" s="223"/>
      <c r="K36" s="223"/>
    </row>
    <row r="37" spans="1:11" ht="55.5" customHeight="1">
      <c r="A37" s="247" t="s">
        <v>1271</v>
      </c>
      <c r="B37" s="247" t="s">
        <v>1272</v>
      </c>
      <c r="C37" s="247" t="s">
        <v>1259</v>
      </c>
      <c r="D37" s="271" t="s">
        <v>1296</v>
      </c>
      <c r="E37" s="249"/>
      <c r="F37" s="273"/>
      <c r="G37" s="344"/>
      <c r="H37" s="274">
        <v>1086222</v>
      </c>
      <c r="I37" s="344">
        <f t="shared" si="1"/>
        <v>1086222</v>
      </c>
      <c r="J37" s="223"/>
      <c r="K37" s="223"/>
    </row>
    <row r="38" spans="1:11" ht="55.5" customHeight="1">
      <c r="A38" s="247" t="s">
        <v>1271</v>
      </c>
      <c r="B38" s="247" t="s">
        <v>1272</v>
      </c>
      <c r="C38" s="247" t="s">
        <v>1259</v>
      </c>
      <c r="D38" s="271" t="s">
        <v>1297</v>
      </c>
      <c r="E38" s="249"/>
      <c r="F38" s="273"/>
      <c r="G38" s="344"/>
      <c r="H38" s="274">
        <v>1165974</v>
      </c>
      <c r="I38" s="344">
        <f t="shared" si="1"/>
        <v>1165974</v>
      </c>
      <c r="J38" s="223"/>
      <c r="K38" s="223"/>
    </row>
    <row r="39" spans="1:11" ht="15">
      <c r="A39" s="228" t="s">
        <v>1298</v>
      </c>
      <c r="B39" s="228"/>
      <c r="C39" s="359"/>
      <c r="D39" s="227"/>
      <c r="E39" s="227"/>
      <c r="F39" s="272">
        <f>F40</f>
        <v>0</v>
      </c>
      <c r="G39" s="272">
        <f aca="true" t="shared" si="2" ref="G39:I39">G40</f>
        <v>0</v>
      </c>
      <c r="H39" s="272">
        <f>H40</f>
        <v>20914119</v>
      </c>
      <c r="I39" s="272">
        <f t="shared" si="2"/>
        <v>20914119</v>
      </c>
      <c r="J39" s="223"/>
      <c r="K39" s="223"/>
    </row>
    <row r="40" spans="1:11" ht="38.25">
      <c r="A40" s="247" t="s">
        <v>1298</v>
      </c>
      <c r="B40" s="247" t="s">
        <v>1348</v>
      </c>
      <c r="C40" s="247" t="s">
        <v>1181</v>
      </c>
      <c r="D40" s="271" t="s">
        <v>1349</v>
      </c>
      <c r="E40" s="249"/>
      <c r="F40" s="273"/>
      <c r="G40" s="273"/>
      <c r="H40" s="274">
        <v>20914119</v>
      </c>
      <c r="I40" s="273">
        <f aca="true" t="shared" si="3" ref="I40">G40+F40+H40</f>
        <v>20914119</v>
      </c>
      <c r="J40" s="223"/>
      <c r="K40" s="223"/>
    </row>
    <row r="41" spans="1:11" ht="15">
      <c r="A41" s="228" t="s">
        <v>1148</v>
      </c>
      <c r="B41" s="228"/>
      <c r="C41" s="359"/>
      <c r="D41" s="227"/>
      <c r="E41" s="227"/>
      <c r="F41" s="272">
        <f>SUM(F42:F45)</f>
        <v>6866131</v>
      </c>
      <c r="G41" s="272">
        <f aca="true" t="shared" si="4" ref="G41:H41">SUM(G42:G45)</f>
        <v>163986022</v>
      </c>
      <c r="H41" s="272">
        <f t="shared" si="4"/>
        <v>0</v>
      </c>
      <c r="I41" s="272">
        <f>SUM(I42:I45)</f>
        <v>170852153</v>
      </c>
      <c r="J41" s="223"/>
      <c r="K41" s="223"/>
    </row>
    <row r="42" spans="1:11" ht="51">
      <c r="A42" s="364" t="s">
        <v>1148</v>
      </c>
      <c r="B42" s="364" t="s">
        <v>1158</v>
      </c>
      <c r="C42" s="364" t="s">
        <v>1151</v>
      </c>
      <c r="D42" s="230" t="s">
        <v>1152</v>
      </c>
      <c r="E42" s="230" t="s">
        <v>1153</v>
      </c>
      <c r="F42" s="273">
        <v>434040</v>
      </c>
      <c r="G42" s="273"/>
      <c r="H42" s="273"/>
      <c r="I42" s="273">
        <f>G42+F42+H42</f>
        <v>434040</v>
      </c>
      <c r="J42" s="223"/>
      <c r="K42" s="223"/>
    </row>
    <row r="43" spans="1:11" ht="51">
      <c r="A43" s="364" t="s">
        <v>1148</v>
      </c>
      <c r="B43" s="364" t="s">
        <v>1158</v>
      </c>
      <c r="C43" s="364" t="s">
        <v>1151</v>
      </c>
      <c r="D43" s="230" t="s">
        <v>1154</v>
      </c>
      <c r="E43" s="230" t="s">
        <v>1155</v>
      </c>
      <c r="F43" s="273">
        <v>1369270</v>
      </c>
      <c r="G43" s="273"/>
      <c r="H43" s="273"/>
      <c r="I43" s="273">
        <f>G43+F43+H43</f>
        <v>1369270</v>
      </c>
      <c r="J43" s="223"/>
      <c r="K43" s="223"/>
    </row>
    <row r="44" spans="1:11" ht="51">
      <c r="A44" s="364" t="s">
        <v>1148</v>
      </c>
      <c r="B44" s="364" t="s">
        <v>1158</v>
      </c>
      <c r="C44" s="364" t="s">
        <v>1151</v>
      </c>
      <c r="D44" s="230" t="s">
        <v>1154</v>
      </c>
      <c r="E44" s="230" t="s">
        <v>1156</v>
      </c>
      <c r="F44" s="273">
        <v>3989275</v>
      </c>
      <c r="G44" s="273">
        <v>163986022</v>
      </c>
      <c r="H44" s="273"/>
      <c r="I44" s="273">
        <f>G44+F44+H44</f>
        <v>167975297</v>
      </c>
      <c r="J44" s="223"/>
      <c r="K44" s="223"/>
    </row>
    <row r="45" spans="1:11" ht="51">
      <c r="A45" s="364" t="s">
        <v>1148</v>
      </c>
      <c r="B45" s="364" t="s">
        <v>1158</v>
      </c>
      <c r="C45" s="364" t="s">
        <v>1151</v>
      </c>
      <c r="D45" s="230" t="s">
        <v>1154</v>
      </c>
      <c r="E45" s="230" t="s">
        <v>1157</v>
      </c>
      <c r="F45" s="273">
        <v>1073546</v>
      </c>
      <c r="G45" s="273"/>
      <c r="H45" s="273"/>
      <c r="I45" s="273">
        <f>G45+F45+H45</f>
        <v>1073546</v>
      </c>
      <c r="J45" s="223"/>
      <c r="K45" s="223"/>
    </row>
    <row r="46" spans="1:11" ht="15">
      <c r="A46" s="228" t="s">
        <v>1159</v>
      </c>
      <c r="B46" s="228"/>
      <c r="C46" s="359"/>
      <c r="D46" s="227"/>
      <c r="E46" s="227"/>
      <c r="F46" s="272">
        <f>F47</f>
        <v>2890735</v>
      </c>
      <c r="G46" s="272">
        <f aca="true" t="shared" si="5" ref="G46:I46">G47</f>
        <v>0</v>
      </c>
      <c r="H46" s="272">
        <f t="shared" si="5"/>
        <v>0</v>
      </c>
      <c r="I46" s="272">
        <f t="shared" si="5"/>
        <v>2890735</v>
      </c>
      <c r="J46" s="223"/>
      <c r="K46" s="223"/>
    </row>
    <row r="47" spans="1:11" ht="51">
      <c r="A47" s="364" t="s">
        <v>1159</v>
      </c>
      <c r="B47" s="364" t="s">
        <v>1160</v>
      </c>
      <c r="C47" s="364" t="s">
        <v>1267</v>
      </c>
      <c r="D47" s="230" t="s">
        <v>1268</v>
      </c>
      <c r="E47" s="230" t="s">
        <v>1269</v>
      </c>
      <c r="F47" s="273">
        <v>2890735</v>
      </c>
      <c r="G47" s="273"/>
      <c r="H47" s="273"/>
      <c r="I47" s="273">
        <f>G47+F47+H47</f>
        <v>2890735</v>
      </c>
      <c r="J47" s="223"/>
      <c r="K47" s="223"/>
    </row>
    <row r="48" spans="1:11" ht="15">
      <c r="A48" s="322" t="s">
        <v>171</v>
      </c>
      <c r="B48" s="322"/>
      <c r="C48" s="322"/>
      <c r="D48" s="322"/>
      <c r="E48" s="322"/>
      <c r="F48" s="275">
        <f>F11+F6+F13+F46+F41+F39</f>
        <v>9756866</v>
      </c>
      <c r="G48" s="275">
        <f>G11+G6+G13+G46+G41+G39</f>
        <v>163986022</v>
      </c>
      <c r="H48" s="275">
        <f>H11+H6+H13+H46+H41+H39</f>
        <v>103333823</v>
      </c>
      <c r="I48" s="275">
        <f>I11+I6+I13+I46+I41+I39</f>
        <v>277076711</v>
      </c>
      <c r="J48" s="222"/>
      <c r="K48" s="222"/>
    </row>
    <row r="49" spans="1:11" ht="15">
      <c r="A49" s="365"/>
      <c r="B49" s="365"/>
      <c r="C49" s="372"/>
      <c r="D49" s="221"/>
      <c r="E49" s="221"/>
      <c r="F49" s="225"/>
      <c r="G49" s="225"/>
      <c r="H49" s="225"/>
      <c r="I49" s="224"/>
      <c r="J49" s="222"/>
      <c r="K49" s="222"/>
    </row>
    <row r="50" spans="1:11" ht="15">
      <c r="A50" s="365"/>
      <c r="B50" s="365"/>
      <c r="C50" s="372"/>
      <c r="D50" s="221"/>
      <c r="E50" s="221"/>
      <c r="F50" s="225"/>
      <c r="G50" s="225"/>
      <c r="H50" s="225"/>
      <c r="I50" s="224"/>
      <c r="J50" s="222"/>
      <c r="K50" s="222"/>
    </row>
    <row r="51" spans="1:11" ht="15">
      <c r="A51" s="365"/>
      <c r="B51" s="365"/>
      <c r="C51" s="373"/>
      <c r="D51" s="221"/>
      <c r="E51" s="221"/>
      <c r="F51" s="225"/>
      <c r="G51" s="225"/>
      <c r="H51" s="225"/>
      <c r="I51" s="224"/>
      <c r="J51" s="222"/>
      <c r="K51" s="222"/>
    </row>
    <row r="52" spans="1:11" ht="15">
      <c r="A52" s="362" t="s">
        <v>1314</v>
      </c>
      <c r="B52" s="244"/>
      <c r="C52" s="244"/>
      <c r="D52" s="235"/>
      <c r="E52" s="235"/>
      <c r="F52" s="329" t="s">
        <v>1162</v>
      </c>
      <c r="G52" s="329"/>
      <c r="H52" s="329"/>
      <c r="I52" s="329"/>
      <c r="J52" s="222"/>
      <c r="K52" s="222"/>
    </row>
    <row r="53" spans="1:11" ht="25.5">
      <c r="A53" s="363" t="s">
        <v>1143</v>
      </c>
      <c r="B53" s="363" t="s">
        <v>1144</v>
      </c>
      <c r="C53" s="371" t="s">
        <v>1270</v>
      </c>
      <c r="D53" s="327" t="s">
        <v>1310</v>
      </c>
      <c r="E53" s="327" t="s">
        <v>1145</v>
      </c>
      <c r="F53" s="233" t="s">
        <v>1147</v>
      </c>
      <c r="G53" s="233" t="s">
        <v>1147</v>
      </c>
      <c r="H53" s="233" t="s">
        <v>1313</v>
      </c>
      <c r="I53" s="328" t="s">
        <v>171</v>
      </c>
      <c r="J53" s="222"/>
      <c r="K53" s="222"/>
    </row>
    <row r="54" spans="1:11" ht="63" customHeight="1">
      <c r="A54" s="363"/>
      <c r="B54" s="363"/>
      <c r="C54" s="371"/>
      <c r="D54" s="327"/>
      <c r="E54" s="327"/>
      <c r="F54" s="233" t="s">
        <v>1146</v>
      </c>
      <c r="G54" s="234" t="s">
        <v>1150</v>
      </c>
      <c r="H54" s="234" t="s">
        <v>1347</v>
      </c>
      <c r="I54" s="328"/>
      <c r="J54" s="222"/>
      <c r="K54" s="222"/>
    </row>
    <row r="55" spans="1:11" ht="15">
      <c r="A55" s="228" t="s">
        <v>1298</v>
      </c>
      <c r="B55" s="228"/>
      <c r="C55" s="359"/>
      <c r="D55" s="227"/>
      <c r="E55" s="227"/>
      <c r="F55" s="272">
        <f>F56</f>
        <v>0</v>
      </c>
      <c r="G55" s="272">
        <f aca="true" t="shared" si="6" ref="G55:I55">G56</f>
        <v>0</v>
      </c>
      <c r="H55" s="272">
        <f>H56</f>
        <v>31080185</v>
      </c>
      <c r="I55" s="272">
        <f t="shared" si="6"/>
        <v>31080185</v>
      </c>
      <c r="J55" s="223"/>
      <c r="K55" s="223"/>
    </row>
    <row r="56" spans="1:11" ht="55.5" customHeight="1">
      <c r="A56" s="247" t="s">
        <v>1298</v>
      </c>
      <c r="B56" s="247" t="s">
        <v>1299</v>
      </c>
      <c r="C56" s="247" t="s">
        <v>1181</v>
      </c>
      <c r="D56" s="271" t="s">
        <v>1300</v>
      </c>
      <c r="E56" s="249"/>
      <c r="F56" s="273"/>
      <c r="G56" s="273"/>
      <c r="H56" s="274">
        <v>31080185</v>
      </c>
      <c r="I56" s="273">
        <f aca="true" t="shared" si="7" ref="I56">G56+F56+H56</f>
        <v>31080185</v>
      </c>
      <c r="J56" s="223"/>
      <c r="K56" s="223"/>
    </row>
    <row r="57" spans="1:11" ht="15">
      <c r="A57" s="322" t="s">
        <v>171</v>
      </c>
      <c r="B57" s="322"/>
      <c r="C57" s="322"/>
      <c r="D57" s="322"/>
      <c r="E57" s="322"/>
      <c r="F57" s="275">
        <f>F55+F50+F22+F20+F15</f>
        <v>0</v>
      </c>
      <c r="G57" s="275">
        <f>G55+G50+G22+G20+G15</f>
        <v>0</v>
      </c>
      <c r="H57" s="275">
        <f>H55</f>
        <v>31080185</v>
      </c>
      <c r="I57" s="275">
        <f>I55</f>
        <v>31080185</v>
      </c>
      <c r="J57" s="222"/>
      <c r="K57" s="222"/>
    </row>
  </sheetData>
  <mergeCells count="17">
    <mergeCell ref="A57:E57"/>
    <mergeCell ref="A48:E48"/>
    <mergeCell ref="F52:I52"/>
    <mergeCell ref="A53:A54"/>
    <mergeCell ref="B53:B54"/>
    <mergeCell ref="C53:C54"/>
    <mergeCell ref="D53:D54"/>
    <mergeCell ref="E53:E54"/>
    <mergeCell ref="I53:I54"/>
    <mergeCell ref="A1:I1"/>
    <mergeCell ref="F3:I3"/>
    <mergeCell ref="A4:A5"/>
    <mergeCell ref="B4:B5"/>
    <mergeCell ref="C4:C5"/>
    <mergeCell ref="D4:D5"/>
    <mergeCell ref="E4:E5"/>
    <mergeCell ref="I4:I5"/>
  </mergeCells>
  <printOptions/>
  <pageMargins left="0.49" right="0.34" top="0.6" bottom="0.7480314960629921" header="0.31496062992125984" footer="0.31496062992125984"/>
  <pageSetup fitToHeight="0"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view="pageBreakPreview" zoomScale="60" workbookViewId="0" topLeftCell="A1">
      <pane xSplit="1" ySplit="6" topLeftCell="B7" activePane="bottomRight" state="frozen"/>
      <selection pane="topRight" activeCell="E1" sqref="E1"/>
      <selection pane="bottomLeft" activeCell="A7" sqref="A7"/>
      <selection pane="bottomRight" activeCell="G13" sqref="G13"/>
    </sheetView>
  </sheetViews>
  <sheetFormatPr defaultColWidth="11.421875" defaultRowHeight="15"/>
  <cols>
    <col min="1" max="2" width="26.7109375" style="0" customWidth="1"/>
    <col min="3" max="3" width="29.8515625" style="0" customWidth="1"/>
    <col min="4" max="4" width="58.8515625" style="246" customWidth="1"/>
    <col min="5" max="5" width="13.7109375" style="258" customWidth="1"/>
  </cols>
  <sheetData>
    <row r="1" spans="1:5" ht="49.5" customHeight="1">
      <c r="A1" s="323" t="s">
        <v>1346</v>
      </c>
      <c r="B1" s="323"/>
      <c r="C1" s="324"/>
      <c r="D1" s="324"/>
      <c r="E1" s="324"/>
    </row>
    <row r="2" spans="1:5" ht="15">
      <c r="A2" s="231"/>
      <c r="B2" s="231"/>
      <c r="C2" s="232"/>
      <c r="D2" s="242"/>
      <c r="E2" s="251"/>
    </row>
    <row r="3" spans="1:5" s="238" customFormat="1" ht="15">
      <c r="A3" s="345" t="s">
        <v>1149</v>
      </c>
      <c r="B3" s="237"/>
      <c r="C3" s="237"/>
      <c r="D3" s="243"/>
      <c r="E3" s="252" t="s">
        <v>1162</v>
      </c>
    </row>
    <row r="4" spans="1:5" ht="15">
      <c r="A4" s="236" t="s">
        <v>1164</v>
      </c>
      <c r="B4" s="235"/>
      <c r="C4" s="235"/>
      <c r="D4" s="244"/>
      <c r="E4" s="253"/>
    </row>
    <row r="5" spans="1:5" ht="15">
      <c r="A5" s="325" t="s">
        <v>1143</v>
      </c>
      <c r="B5" s="325" t="s">
        <v>1144</v>
      </c>
      <c r="C5" s="326" t="s">
        <v>1165</v>
      </c>
      <c r="D5" s="327" t="s">
        <v>1166</v>
      </c>
      <c r="E5" s="333" t="s">
        <v>171</v>
      </c>
    </row>
    <row r="6" spans="1:5" ht="27.75" customHeight="1">
      <c r="A6" s="325"/>
      <c r="B6" s="325"/>
      <c r="C6" s="326"/>
      <c r="D6" s="327"/>
      <c r="E6" s="333"/>
    </row>
    <row r="7" spans="1:5" ht="15">
      <c r="A7" s="241" t="s">
        <v>1167</v>
      </c>
      <c r="B7" s="239"/>
      <c r="C7" s="240"/>
      <c r="D7" s="245"/>
      <c r="E7" s="254">
        <f>SUM(E8:E14)</f>
        <v>41402898</v>
      </c>
    </row>
    <row r="8" spans="1:5" ht="67.5" customHeight="1">
      <c r="A8" s="259" t="s">
        <v>1167</v>
      </c>
      <c r="B8" s="260" t="s">
        <v>1311</v>
      </c>
      <c r="C8" s="261" t="s">
        <v>1181</v>
      </c>
      <c r="D8" s="247" t="s">
        <v>1170</v>
      </c>
      <c r="E8" s="255">
        <v>5497294</v>
      </c>
    </row>
    <row r="9" spans="1:5" ht="67.5" customHeight="1">
      <c r="A9" s="259" t="s">
        <v>1167</v>
      </c>
      <c r="B9" s="260" t="s">
        <v>1311</v>
      </c>
      <c r="C9" s="261" t="s">
        <v>1163</v>
      </c>
      <c r="D9" s="247" t="s">
        <v>1171</v>
      </c>
      <c r="E9" s="255">
        <v>4583390</v>
      </c>
    </row>
    <row r="10" spans="1:5" ht="67.5" customHeight="1">
      <c r="A10" s="259" t="s">
        <v>1167</v>
      </c>
      <c r="B10" s="260" t="s">
        <v>1311</v>
      </c>
      <c r="C10" s="261" t="s">
        <v>1181</v>
      </c>
      <c r="D10" s="247" t="s">
        <v>1172</v>
      </c>
      <c r="E10" s="255">
        <v>11709566</v>
      </c>
    </row>
    <row r="11" spans="1:5" ht="67.5" customHeight="1">
      <c r="A11" s="259" t="s">
        <v>1167</v>
      </c>
      <c r="B11" s="260" t="s">
        <v>1311</v>
      </c>
      <c r="C11" s="261" t="s">
        <v>1163</v>
      </c>
      <c r="D11" s="247" t="s">
        <v>1173</v>
      </c>
      <c r="E11" s="255">
        <v>6773485</v>
      </c>
    </row>
    <row r="12" spans="1:5" ht="67.5" customHeight="1">
      <c r="A12" s="259" t="s">
        <v>1167</v>
      </c>
      <c r="B12" s="260" t="s">
        <v>1311</v>
      </c>
      <c r="C12" s="259" t="s">
        <v>1181</v>
      </c>
      <c r="D12" s="247" t="s">
        <v>1174</v>
      </c>
      <c r="E12" s="255">
        <v>5316818</v>
      </c>
    </row>
    <row r="13" spans="1:5" ht="67.5" customHeight="1">
      <c r="A13" s="259" t="s">
        <v>1167</v>
      </c>
      <c r="B13" s="260" t="s">
        <v>1311</v>
      </c>
      <c r="C13" s="259" t="s">
        <v>1181</v>
      </c>
      <c r="D13" s="247" t="s">
        <v>1175</v>
      </c>
      <c r="E13" s="255">
        <v>3382795</v>
      </c>
    </row>
    <row r="14" spans="1:5" ht="67.5" customHeight="1">
      <c r="A14" s="259" t="s">
        <v>1167</v>
      </c>
      <c r="B14" s="260" t="s">
        <v>1311</v>
      </c>
      <c r="C14" s="259" t="s">
        <v>1181</v>
      </c>
      <c r="D14" s="247" t="s">
        <v>1176</v>
      </c>
      <c r="E14" s="255">
        <v>4139550</v>
      </c>
    </row>
    <row r="15" spans="1:5" ht="15">
      <c r="A15" s="248" t="s">
        <v>1169</v>
      </c>
      <c r="B15" s="249"/>
      <c r="C15" s="249"/>
      <c r="D15" s="250"/>
      <c r="E15" s="256">
        <f>E16</f>
        <v>3462256</v>
      </c>
    </row>
    <row r="16" spans="1:5" ht="67.5" customHeight="1">
      <c r="A16" s="259" t="s">
        <v>1169</v>
      </c>
      <c r="B16" s="260" t="s">
        <v>1312</v>
      </c>
      <c r="C16" s="265" t="s">
        <v>1163</v>
      </c>
      <c r="D16" s="247" t="s">
        <v>1178</v>
      </c>
      <c r="E16" s="255">
        <v>3462256</v>
      </c>
    </row>
    <row r="17" spans="1:5" ht="17.25" customHeight="1">
      <c r="A17" s="248" t="s">
        <v>1168</v>
      </c>
      <c r="B17" s="249"/>
      <c r="C17" s="249"/>
      <c r="D17" s="250"/>
      <c r="E17" s="256">
        <f>E18</f>
        <v>3810262</v>
      </c>
    </row>
    <row r="18" spans="1:5" ht="67.5" customHeight="1">
      <c r="A18" s="259" t="s">
        <v>1168</v>
      </c>
      <c r="B18" s="260" t="s">
        <v>1180</v>
      </c>
      <c r="C18" s="259" t="s">
        <v>1181</v>
      </c>
      <c r="D18" s="247" t="s">
        <v>1177</v>
      </c>
      <c r="E18" s="255">
        <v>3810262</v>
      </c>
    </row>
    <row r="19" spans="1:5" ht="15">
      <c r="A19" s="330" t="s">
        <v>171</v>
      </c>
      <c r="B19" s="331"/>
      <c r="C19" s="331"/>
      <c r="D19" s="332"/>
      <c r="E19" s="257">
        <f>E17+E15+E7</f>
        <v>48675416</v>
      </c>
    </row>
  </sheetData>
  <mergeCells count="7">
    <mergeCell ref="A19:D19"/>
    <mergeCell ref="A1:E1"/>
    <mergeCell ref="A5:A6"/>
    <mergeCell ref="B5:B6"/>
    <mergeCell ref="C5:C6"/>
    <mergeCell ref="D5:D6"/>
    <mergeCell ref="E5:E6"/>
  </mergeCells>
  <printOptions/>
  <pageMargins left="0.35433070866141736" right="0.31496062992125984" top="0.7480314960629921" bottom="0.7480314960629921" header="0.31496062992125984" footer="0.31496062992125984"/>
  <pageSetup fitToHeight="0"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zoomScale="96" zoomScaleNormal="96" zoomScaleSheetLayoutView="142" workbookViewId="0" topLeftCell="A1">
      <pane xSplit="1" ySplit="5" topLeftCell="B111" activePane="bottomRight" state="frozen"/>
      <selection pane="topRight" activeCell="B1" sqref="B1"/>
      <selection pane="bottomLeft" activeCell="A7" sqref="A7"/>
      <selection pane="bottomRight" activeCell="G10" sqref="G9:G10"/>
    </sheetView>
  </sheetViews>
  <sheetFormatPr defaultColWidth="11.421875" defaultRowHeight="15"/>
  <cols>
    <col min="1" max="1" width="26.7109375" style="356" customWidth="1"/>
    <col min="2" max="2" width="36.00390625" style="356" customWidth="1"/>
    <col min="3" max="3" width="75.8515625" style="0" customWidth="1"/>
    <col min="4" max="4" width="15.421875" style="258" customWidth="1"/>
    <col min="5" max="5" width="14.8515625" style="0" customWidth="1"/>
  </cols>
  <sheetData>
    <row r="1" spans="1:4" ht="42.75" customHeight="1">
      <c r="A1" s="323" t="s">
        <v>1345</v>
      </c>
      <c r="B1" s="324"/>
      <c r="C1" s="324"/>
      <c r="D1" s="324"/>
    </row>
    <row r="2" spans="1:4" ht="8.25" customHeight="1">
      <c r="A2" s="346"/>
      <c r="B2" s="242"/>
      <c r="C2" s="232"/>
      <c r="D2" s="251"/>
    </row>
    <row r="3" spans="1:4" s="270" customFormat="1" ht="12.75">
      <c r="A3" s="347" t="s">
        <v>1149</v>
      </c>
      <c r="B3" s="243"/>
      <c r="C3" s="237"/>
      <c r="D3" s="376"/>
    </row>
    <row r="4" spans="1:4" s="270" customFormat="1" ht="12.75">
      <c r="A4" s="348" t="s">
        <v>1164</v>
      </c>
      <c r="B4" s="243"/>
      <c r="C4" s="237"/>
      <c r="D4" s="252" t="s">
        <v>1162</v>
      </c>
    </row>
    <row r="5" spans="1:4" s="358" customFormat="1" ht="48.75" customHeight="1">
      <c r="A5" s="266" t="s">
        <v>1143</v>
      </c>
      <c r="B5" s="267" t="s">
        <v>1165</v>
      </c>
      <c r="C5" s="268" t="s">
        <v>1166</v>
      </c>
      <c r="D5" s="269" t="s">
        <v>171</v>
      </c>
    </row>
    <row r="6" spans="1:4" s="270" customFormat="1" ht="15" customHeight="1">
      <c r="A6" s="264" t="s">
        <v>1233</v>
      </c>
      <c r="B6" s="360"/>
      <c r="C6" s="361" t="s">
        <v>1183</v>
      </c>
      <c r="D6" s="377">
        <f>D7</f>
        <v>722607</v>
      </c>
    </row>
    <row r="7" spans="1:4" s="270" customFormat="1" ht="38.25">
      <c r="A7" s="350" t="s">
        <v>1233</v>
      </c>
      <c r="B7" s="351" t="s">
        <v>1259</v>
      </c>
      <c r="C7" s="261" t="s">
        <v>1192</v>
      </c>
      <c r="D7" s="255">
        <v>722607</v>
      </c>
    </row>
    <row r="8" spans="1:4" s="270" customFormat="1" ht="15" customHeight="1">
      <c r="A8" s="228" t="s">
        <v>1239</v>
      </c>
      <c r="B8" s="360"/>
      <c r="C8" s="361" t="s">
        <v>1183</v>
      </c>
      <c r="D8" s="378">
        <f>SUM(D9:D15)</f>
        <v>5960541</v>
      </c>
    </row>
    <row r="9" spans="1:4" s="270" customFormat="1" ht="51" customHeight="1">
      <c r="A9" s="247" t="s">
        <v>1239</v>
      </c>
      <c r="B9" s="352" t="s">
        <v>1163</v>
      </c>
      <c r="C9" s="261" t="s">
        <v>1184</v>
      </c>
      <c r="D9" s="255">
        <v>530820</v>
      </c>
    </row>
    <row r="10" spans="1:4" s="270" customFormat="1" ht="51" customHeight="1">
      <c r="A10" s="247" t="s">
        <v>1239</v>
      </c>
      <c r="B10" s="352" t="s">
        <v>1163</v>
      </c>
      <c r="C10" s="261" t="s">
        <v>1185</v>
      </c>
      <c r="D10" s="255">
        <v>793701</v>
      </c>
    </row>
    <row r="11" spans="1:4" s="270" customFormat="1" ht="51" customHeight="1">
      <c r="A11" s="247" t="s">
        <v>1239</v>
      </c>
      <c r="B11" s="352" t="s">
        <v>1163</v>
      </c>
      <c r="C11" s="261" t="s">
        <v>1186</v>
      </c>
      <c r="D11" s="255">
        <v>1665186</v>
      </c>
    </row>
    <row r="12" spans="1:4" s="270" customFormat="1" ht="51" customHeight="1">
      <c r="A12" s="247" t="s">
        <v>1239</v>
      </c>
      <c r="B12" s="352" t="s">
        <v>1163</v>
      </c>
      <c r="C12" s="261" t="s">
        <v>1187</v>
      </c>
      <c r="D12" s="255">
        <v>681616</v>
      </c>
    </row>
    <row r="13" spans="1:4" s="270" customFormat="1" ht="51" customHeight="1">
      <c r="A13" s="247" t="s">
        <v>1239</v>
      </c>
      <c r="B13" s="352" t="s">
        <v>1163</v>
      </c>
      <c r="C13" s="261" t="s">
        <v>1188</v>
      </c>
      <c r="D13" s="255">
        <v>1100842</v>
      </c>
    </row>
    <row r="14" spans="1:4" s="270" customFormat="1" ht="51" customHeight="1">
      <c r="A14" s="247" t="s">
        <v>1239</v>
      </c>
      <c r="B14" s="352" t="s">
        <v>1163</v>
      </c>
      <c r="C14" s="261" t="s">
        <v>1189</v>
      </c>
      <c r="D14" s="255">
        <v>631215</v>
      </c>
    </row>
    <row r="15" spans="1:4" s="270" customFormat="1" ht="51" customHeight="1">
      <c r="A15" s="247" t="s">
        <v>1239</v>
      </c>
      <c r="B15" s="352" t="s">
        <v>1163</v>
      </c>
      <c r="C15" s="261" t="s">
        <v>1190</v>
      </c>
      <c r="D15" s="255">
        <v>557161</v>
      </c>
    </row>
    <row r="16" spans="1:4" s="270" customFormat="1" ht="15" customHeight="1">
      <c r="A16" s="263" t="s">
        <v>1232</v>
      </c>
      <c r="B16" s="360"/>
      <c r="C16" s="361" t="s">
        <v>1183</v>
      </c>
      <c r="D16" s="377">
        <f>D17</f>
        <v>708430</v>
      </c>
    </row>
    <row r="17" spans="1:4" s="270" customFormat="1" ht="38.25">
      <c r="A17" s="350" t="s">
        <v>1232</v>
      </c>
      <c r="B17" s="351" t="s">
        <v>1259</v>
      </c>
      <c r="C17" s="261" t="s">
        <v>1191</v>
      </c>
      <c r="D17" s="255">
        <v>708430</v>
      </c>
    </row>
    <row r="18" spans="1:4" s="270" customFormat="1" ht="15" customHeight="1">
      <c r="A18" s="263" t="s">
        <v>1231</v>
      </c>
      <c r="B18" s="353"/>
      <c r="C18" s="262"/>
      <c r="D18" s="377">
        <f>D19</f>
        <v>5068732</v>
      </c>
    </row>
    <row r="19" spans="1:6" s="270" customFormat="1" ht="38.25">
      <c r="A19" s="354" t="s">
        <v>1231</v>
      </c>
      <c r="B19" s="352" t="s">
        <v>1179</v>
      </c>
      <c r="C19" s="261" t="s">
        <v>1182</v>
      </c>
      <c r="D19" s="379">
        <v>5068732</v>
      </c>
      <c r="E19" s="222"/>
      <c r="F19" s="222"/>
    </row>
    <row r="20" spans="1:4" s="270" customFormat="1" ht="15" customHeight="1">
      <c r="A20" s="264" t="s">
        <v>1234</v>
      </c>
      <c r="B20" s="360"/>
      <c r="C20" s="361" t="s">
        <v>1183</v>
      </c>
      <c r="D20" s="377">
        <f>D21</f>
        <v>5203819</v>
      </c>
    </row>
    <row r="21" spans="1:4" s="270" customFormat="1" ht="51" customHeight="1">
      <c r="A21" s="247" t="s">
        <v>1234</v>
      </c>
      <c r="B21" s="351" t="s">
        <v>1181</v>
      </c>
      <c r="C21" s="261" t="s">
        <v>1193</v>
      </c>
      <c r="D21" s="255">
        <v>5203819</v>
      </c>
    </row>
    <row r="22" spans="1:4" s="270" customFormat="1" ht="15" customHeight="1">
      <c r="A22" s="264" t="s">
        <v>1237</v>
      </c>
      <c r="B22" s="360"/>
      <c r="C22" s="361" t="s">
        <v>1183</v>
      </c>
      <c r="D22" s="377">
        <f>D23</f>
        <v>244142</v>
      </c>
    </row>
    <row r="23" spans="1:4" s="270" customFormat="1" ht="38.25">
      <c r="A23" s="350" t="s">
        <v>1237</v>
      </c>
      <c r="B23" s="351" t="s">
        <v>1263</v>
      </c>
      <c r="C23" s="261" t="s">
        <v>1266</v>
      </c>
      <c r="D23" s="255">
        <v>244142</v>
      </c>
    </row>
    <row r="24" spans="1:4" s="270" customFormat="1" ht="15" customHeight="1">
      <c r="A24" s="263" t="s">
        <v>1235</v>
      </c>
      <c r="B24" s="360"/>
      <c r="C24" s="361" t="s">
        <v>1183</v>
      </c>
      <c r="D24" s="377">
        <f>SUM(D25:D26)</f>
        <v>965447</v>
      </c>
    </row>
    <row r="25" spans="1:4" s="270" customFormat="1" ht="56.25" customHeight="1">
      <c r="A25" s="350" t="s">
        <v>1235</v>
      </c>
      <c r="B25" s="352" t="s">
        <v>1181</v>
      </c>
      <c r="C25" s="261" t="s">
        <v>1194</v>
      </c>
      <c r="D25" s="255">
        <v>485228</v>
      </c>
    </row>
    <row r="26" spans="1:4" s="270" customFormat="1" ht="51">
      <c r="A26" s="350" t="s">
        <v>1235</v>
      </c>
      <c r="B26" s="352" t="s">
        <v>1181</v>
      </c>
      <c r="C26" s="261" t="s">
        <v>1195</v>
      </c>
      <c r="D26" s="255">
        <v>480219</v>
      </c>
    </row>
    <row r="27" spans="1:4" s="270" customFormat="1" ht="15" customHeight="1">
      <c r="A27" s="264" t="s">
        <v>1236</v>
      </c>
      <c r="B27" s="360"/>
      <c r="C27" s="361" t="s">
        <v>1183</v>
      </c>
      <c r="D27" s="377">
        <f>D28</f>
        <v>3370487</v>
      </c>
    </row>
    <row r="28" spans="1:4" s="270" customFormat="1" ht="63.75">
      <c r="A28" s="350" t="s">
        <v>1236</v>
      </c>
      <c r="B28" s="352" t="s">
        <v>1163</v>
      </c>
      <c r="C28" s="261" t="s">
        <v>1238</v>
      </c>
      <c r="D28" s="255">
        <v>3370487</v>
      </c>
    </row>
    <row r="29" spans="1:4" s="270" customFormat="1" ht="15" customHeight="1">
      <c r="A29" s="264" t="s">
        <v>1240</v>
      </c>
      <c r="B29" s="360"/>
      <c r="C29" s="361" t="s">
        <v>1183</v>
      </c>
      <c r="D29" s="377">
        <f>D30</f>
        <v>3047594</v>
      </c>
    </row>
    <row r="30" spans="1:4" s="270" customFormat="1" ht="63.75">
      <c r="A30" s="247" t="s">
        <v>1240</v>
      </c>
      <c r="B30" s="352" t="s">
        <v>1163</v>
      </c>
      <c r="C30" s="261" t="s">
        <v>1196</v>
      </c>
      <c r="D30" s="255">
        <v>3047594</v>
      </c>
    </row>
    <row r="31" spans="1:4" s="270" customFormat="1" ht="15" customHeight="1">
      <c r="A31" s="263" t="s">
        <v>1241</v>
      </c>
      <c r="B31" s="360"/>
      <c r="C31" s="361" t="s">
        <v>1183</v>
      </c>
      <c r="D31" s="377">
        <f>D32</f>
        <v>2560113</v>
      </c>
    </row>
    <row r="32" spans="1:4" s="270" customFormat="1" ht="38.25">
      <c r="A32" s="350" t="s">
        <v>1241</v>
      </c>
      <c r="B32" s="352" t="s">
        <v>1163</v>
      </c>
      <c r="C32" s="261" t="s">
        <v>1197</v>
      </c>
      <c r="D32" s="255">
        <v>2560113</v>
      </c>
    </row>
    <row r="33" spans="1:4" s="270" customFormat="1" ht="15" customHeight="1">
      <c r="A33" s="264" t="s">
        <v>1242</v>
      </c>
      <c r="B33" s="360"/>
      <c r="C33" s="361" t="s">
        <v>1183</v>
      </c>
      <c r="D33" s="377">
        <f>D34</f>
        <v>439382</v>
      </c>
    </row>
    <row r="34" spans="1:4" s="270" customFormat="1" ht="51">
      <c r="A34" s="350" t="s">
        <v>1242</v>
      </c>
      <c r="B34" s="352" t="s">
        <v>1179</v>
      </c>
      <c r="C34" s="261" t="s">
        <v>1198</v>
      </c>
      <c r="D34" s="255">
        <v>439382</v>
      </c>
    </row>
    <row r="35" spans="1:4" s="270" customFormat="1" ht="15" customHeight="1">
      <c r="A35" s="264" t="s">
        <v>1243</v>
      </c>
      <c r="B35" s="360"/>
      <c r="C35" s="361" t="s">
        <v>1183</v>
      </c>
      <c r="D35" s="377">
        <f>SUM(D36:D37)</f>
        <v>1022759</v>
      </c>
    </row>
    <row r="36" spans="1:4" s="270" customFormat="1" ht="32.25" customHeight="1">
      <c r="A36" s="350" t="s">
        <v>1243</v>
      </c>
      <c r="B36" s="355" t="s">
        <v>1263</v>
      </c>
      <c r="C36" s="261" t="s">
        <v>1199</v>
      </c>
      <c r="D36" s="255">
        <v>725314</v>
      </c>
    </row>
    <row r="37" spans="1:4" s="270" customFormat="1" ht="32.25" customHeight="1">
      <c r="A37" s="350" t="s">
        <v>1243</v>
      </c>
      <c r="B37" s="351" t="s">
        <v>1263</v>
      </c>
      <c r="C37" s="261" t="s">
        <v>1264</v>
      </c>
      <c r="D37" s="255">
        <v>297445</v>
      </c>
    </row>
    <row r="38" spans="1:4" s="270" customFormat="1" ht="15" customHeight="1">
      <c r="A38" s="264" t="s">
        <v>1244</v>
      </c>
      <c r="B38" s="360"/>
      <c r="C38" s="361" t="s">
        <v>1183</v>
      </c>
      <c r="D38" s="377">
        <f>D39</f>
        <v>279173</v>
      </c>
    </row>
    <row r="39" spans="1:4" s="270" customFormat="1" ht="38.25">
      <c r="A39" s="350" t="s">
        <v>1244</v>
      </c>
      <c r="B39" s="355" t="s">
        <v>1259</v>
      </c>
      <c r="C39" s="261" t="s">
        <v>1265</v>
      </c>
      <c r="D39" s="255">
        <v>279173</v>
      </c>
    </row>
    <row r="40" spans="1:4" s="270" customFormat="1" ht="15" customHeight="1">
      <c r="A40" s="263" t="s">
        <v>1246</v>
      </c>
      <c r="B40" s="360"/>
      <c r="C40" s="361" t="s">
        <v>1183</v>
      </c>
      <c r="D40" s="377">
        <f>D41</f>
        <v>865666</v>
      </c>
    </row>
    <row r="41" spans="1:4" s="270" customFormat="1" ht="51">
      <c r="A41" s="247" t="s">
        <v>1246</v>
      </c>
      <c r="B41" s="351" t="s">
        <v>1181</v>
      </c>
      <c r="C41" s="261" t="s">
        <v>1201</v>
      </c>
      <c r="D41" s="255">
        <v>865666</v>
      </c>
    </row>
    <row r="42" spans="1:4" s="270" customFormat="1" ht="15" customHeight="1">
      <c r="A42" s="263" t="s">
        <v>1247</v>
      </c>
      <c r="B42" s="360"/>
      <c r="C42" s="361" t="s">
        <v>1183</v>
      </c>
      <c r="D42" s="377">
        <f>D43</f>
        <v>491746</v>
      </c>
    </row>
    <row r="43" spans="1:4" s="270" customFormat="1" ht="51">
      <c r="A43" s="350" t="s">
        <v>1247</v>
      </c>
      <c r="B43" s="351" t="s">
        <v>1260</v>
      </c>
      <c r="C43" s="261" t="s">
        <v>1202</v>
      </c>
      <c r="D43" s="255">
        <v>491746</v>
      </c>
    </row>
    <row r="44" spans="1:4" s="270" customFormat="1" ht="15" customHeight="1">
      <c r="A44" s="264" t="s">
        <v>1245</v>
      </c>
      <c r="B44" s="360"/>
      <c r="C44" s="361" t="s">
        <v>1183</v>
      </c>
      <c r="D44" s="377">
        <f>D45</f>
        <v>4793321</v>
      </c>
    </row>
    <row r="45" spans="1:4" s="270" customFormat="1" ht="63.75">
      <c r="A45" s="247" t="s">
        <v>1245</v>
      </c>
      <c r="B45" s="351" t="s">
        <v>1181</v>
      </c>
      <c r="C45" s="261" t="s">
        <v>1200</v>
      </c>
      <c r="D45" s="255">
        <v>4793321</v>
      </c>
    </row>
    <row r="46" spans="1:4" s="270" customFormat="1" ht="15" customHeight="1">
      <c r="A46" s="264" t="s">
        <v>1248</v>
      </c>
      <c r="B46" s="360"/>
      <c r="C46" s="361" t="s">
        <v>1183</v>
      </c>
      <c r="D46" s="377">
        <f>D47</f>
        <v>548881</v>
      </c>
    </row>
    <row r="47" spans="1:4" s="270" customFormat="1" ht="38.25">
      <c r="A47" s="350" t="s">
        <v>1248</v>
      </c>
      <c r="B47" s="351" t="s">
        <v>1181</v>
      </c>
      <c r="C47" s="261" t="s">
        <v>1203</v>
      </c>
      <c r="D47" s="255">
        <v>548881</v>
      </c>
    </row>
    <row r="48" spans="1:4" s="270" customFormat="1" ht="15" customHeight="1">
      <c r="A48" s="263" t="s">
        <v>1250</v>
      </c>
      <c r="B48" s="360"/>
      <c r="C48" s="361" t="s">
        <v>1183</v>
      </c>
      <c r="D48" s="377">
        <f>D49</f>
        <v>618557</v>
      </c>
    </row>
    <row r="49" spans="1:4" s="270" customFormat="1" ht="38.25">
      <c r="A49" s="247" t="s">
        <v>1250</v>
      </c>
      <c r="B49" s="351" t="s">
        <v>1259</v>
      </c>
      <c r="C49" s="261" t="s">
        <v>1205</v>
      </c>
      <c r="D49" s="255">
        <v>618557</v>
      </c>
    </row>
    <row r="50" spans="1:4" s="270" customFormat="1" ht="15" customHeight="1">
      <c r="A50" s="264" t="s">
        <v>1252</v>
      </c>
      <c r="B50" s="360"/>
      <c r="C50" s="361" t="s">
        <v>1183</v>
      </c>
      <c r="D50" s="377">
        <f>SUM(D51:D68)</f>
        <v>1100629</v>
      </c>
    </row>
    <row r="51" spans="1:4" s="270" customFormat="1" ht="39.75" customHeight="1">
      <c r="A51" s="350" t="s">
        <v>1252</v>
      </c>
      <c r="B51" s="355" t="s">
        <v>1259</v>
      </c>
      <c r="C51" s="261" t="s">
        <v>1209</v>
      </c>
      <c r="D51" s="255">
        <v>40762</v>
      </c>
    </row>
    <row r="52" spans="1:4" s="270" customFormat="1" ht="39.75" customHeight="1">
      <c r="A52" s="350" t="s">
        <v>1252</v>
      </c>
      <c r="B52" s="355" t="s">
        <v>1259</v>
      </c>
      <c r="C52" s="261" t="s">
        <v>1210</v>
      </c>
      <c r="D52" s="255">
        <v>40762</v>
      </c>
    </row>
    <row r="53" spans="1:4" s="270" customFormat="1" ht="39.75" customHeight="1">
      <c r="A53" s="350" t="s">
        <v>1252</v>
      </c>
      <c r="B53" s="355" t="s">
        <v>1259</v>
      </c>
      <c r="C53" s="261" t="s">
        <v>1261</v>
      </c>
      <c r="D53" s="255">
        <v>40762</v>
      </c>
    </row>
    <row r="54" spans="1:4" s="270" customFormat="1" ht="39.75" customHeight="1">
      <c r="A54" s="350" t="s">
        <v>1252</v>
      </c>
      <c r="B54" s="355" t="s">
        <v>1259</v>
      </c>
      <c r="C54" s="261" t="s">
        <v>1211</v>
      </c>
      <c r="D54" s="255">
        <v>102599</v>
      </c>
    </row>
    <row r="55" spans="1:4" s="270" customFormat="1" ht="39.75" customHeight="1">
      <c r="A55" s="350" t="s">
        <v>1252</v>
      </c>
      <c r="B55" s="355" t="s">
        <v>1259</v>
      </c>
      <c r="C55" s="261" t="s">
        <v>1212</v>
      </c>
      <c r="D55" s="255">
        <v>173945</v>
      </c>
    </row>
    <row r="56" spans="1:4" s="270" customFormat="1" ht="39.75" customHeight="1">
      <c r="A56" s="350" t="s">
        <v>1252</v>
      </c>
      <c r="B56" s="355" t="s">
        <v>1259</v>
      </c>
      <c r="C56" s="261" t="s">
        <v>1213</v>
      </c>
      <c r="D56" s="255">
        <v>40762</v>
      </c>
    </row>
    <row r="57" spans="1:4" s="270" customFormat="1" ht="39.75" customHeight="1">
      <c r="A57" s="350" t="s">
        <v>1252</v>
      </c>
      <c r="B57" s="355" t="s">
        <v>1259</v>
      </c>
      <c r="C57" s="261" t="s">
        <v>1262</v>
      </c>
      <c r="D57" s="255">
        <v>40762</v>
      </c>
    </row>
    <row r="58" spans="1:4" s="270" customFormat="1" ht="39.75" customHeight="1">
      <c r="A58" s="350" t="s">
        <v>1252</v>
      </c>
      <c r="B58" s="355" t="s">
        <v>1259</v>
      </c>
      <c r="C58" s="261" t="s">
        <v>1214</v>
      </c>
      <c r="D58" s="255">
        <v>102599</v>
      </c>
    </row>
    <row r="59" spans="1:4" s="270" customFormat="1" ht="39.75" customHeight="1">
      <c r="A59" s="350" t="s">
        <v>1252</v>
      </c>
      <c r="B59" s="355" t="s">
        <v>1259</v>
      </c>
      <c r="C59" s="261" t="s">
        <v>1215</v>
      </c>
      <c r="D59" s="255">
        <v>40762</v>
      </c>
    </row>
    <row r="60" spans="1:4" s="270" customFormat="1" ht="39.75" customHeight="1">
      <c r="A60" s="350" t="s">
        <v>1252</v>
      </c>
      <c r="B60" s="355" t="s">
        <v>1259</v>
      </c>
      <c r="C60" s="261" t="s">
        <v>1216</v>
      </c>
      <c r="D60" s="255">
        <v>40762</v>
      </c>
    </row>
    <row r="61" spans="1:4" s="270" customFormat="1" ht="39.75" customHeight="1">
      <c r="A61" s="350" t="s">
        <v>1252</v>
      </c>
      <c r="B61" s="355" t="s">
        <v>1259</v>
      </c>
      <c r="C61" s="261" t="s">
        <v>1217</v>
      </c>
      <c r="D61" s="255">
        <v>26911</v>
      </c>
    </row>
    <row r="62" spans="1:4" s="270" customFormat="1" ht="39.75" customHeight="1">
      <c r="A62" s="350" t="s">
        <v>1252</v>
      </c>
      <c r="B62" s="355" t="s">
        <v>1259</v>
      </c>
      <c r="C62" s="261" t="s">
        <v>1218</v>
      </c>
      <c r="D62" s="255">
        <v>71797</v>
      </c>
    </row>
    <row r="63" spans="1:4" s="270" customFormat="1" ht="39.75" customHeight="1">
      <c r="A63" s="350" t="s">
        <v>1252</v>
      </c>
      <c r="B63" s="355" t="s">
        <v>1259</v>
      </c>
      <c r="C63" s="261" t="s">
        <v>1219</v>
      </c>
      <c r="D63" s="255">
        <v>71797</v>
      </c>
    </row>
    <row r="64" spans="1:4" s="270" customFormat="1" ht="39.75" customHeight="1">
      <c r="A64" s="350" t="s">
        <v>1252</v>
      </c>
      <c r="B64" s="355" t="s">
        <v>1259</v>
      </c>
      <c r="C64" s="261" t="s">
        <v>1220</v>
      </c>
      <c r="D64" s="255">
        <v>102599</v>
      </c>
    </row>
    <row r="65" spans="1:4" s="270" customFormat="1" ht="39.75" customHeight="1">
      <c r="A65" s="350" t="s">
        <v>1252</v>
      </c>
      <c r="B65" s="355" t="s">
        <v>1259</v>
      </c>
      <c r="C65" s="261" t="s">
        <v>1221</v>
      </c>
      <c r="D65" s="255">
        <v>40762</v>
      </c>
    </row>
    <row r="66" spans="1:4" s="270" customFormat="1" ht="39.75" customHeight="1">
      <c r="A66" s="350" t="s">
        <v>1252</v>
      </c>
      <c r="B66" s="355" t="s">
        <v>1259</v>
      </c>
      <c r="C66" s="261" t="s">
        <v>1222</v>
      </c>
      <c r="D66" s="255">
        <v>40762</v>
      </c>
    </row>
    <row r="67" spans="1:4" s="270" customFormat="1" ht="39.75" customHeight="1">
      <c r="A67" s="350" t="s">
        <v>1252</v>
      </c>
      <c r="B67" s="355" t="s">
        <v>1259</v>
      </c>
      <c r="C67" s="261" t="s">
        <v>1223</v>
      </c>
      <c r="D67" s="255">
        <v>40762</v>
      </c>
    </row>
    <row r="68" spans="1:4" s="270" customFormat="1" ht="39.75" customHeight="1">
      <c r="A68" s="350" t="s">
        <v>1252</v>
      </c>
      <c r="B68" s="355" t="s">
        <v>1259</v>
      </c>
      <c r="C68" s="261" t="s">
        <v>1224</v>
      </c>
      <c r="D68" s="255">
        <v>40762</v>
      </c>
    </row>
    <row r="69" spans="1:4" s="270" customFormat="1" ht="15" customHeight="1">
      <c r="A69" s="264" t="s">
        <v>1249</v>
      </c>
      <c r="B69" s="360"/>
      <c r="C69" s="361" t="s">
        <v>1183</v>
      </c>
      <c r="D69" s="377">
        <f>D70</f>
        <v>1452395</v>
      </c>
    </row>
    <row r="70" spans="1:4" s="270" customFormat="1" ht="45.75" customHeight="1">
      <c r="A70" s="247" t="s">
        <v>1249</v>
      </c>
      <c r="B70" s="351" t="s">
        <v>1181</v>
      </c>
      <c r="C70" s="261" t="s">
        <v>1204</v>
      </c>
      <c r="D70" s="255">
        <v>1452395</v>
      </c>
    </row>
    <row r="71" spans="1:4" s="270" customFormat="1" ht="15" customHeight="1">
      <c r="A71" s="263" t="s">
        <v>1251</v>
      </c>
      <c r="B71" s="360"/>
      <c r="C71" s="361" t="s">
        <v>1183</v>
      </c>
      <c r="D71" s="377">
        <f>SUM(D72:D74)</f>
        <v>400657</v>
      </c>
    </row>
    <row r="72" spans="1:4" s="270" customFormat="1" ht="38.25">
      <c r="A72" s="350" t="s">
        <v>1251</v>
      </c>
      <c r="B72" s="351" t="s">
        <v>1260</v>
      </c>
      <c r="C72" s="261" t="s">
        <v>1206</v>
      </c>
      <c r="D72" s="255">
        <v>71425</v>
      </c>
    </row>
    <row r="73" spans="1:4" s="270" customFormat="1" ht="38.25">
      <c r="A73" s="350" t="s">
        <v>1251</v>
      </c>
      <c r="B73" s="351" t="s">
        <v>1260</v>
      </c>
      <c r="C73" s="261" t="s">
        <v>1207</v>
      </c>
      <c r="D73" s="255">
        <v>171112</v>
      </c>
    </row>
    <row r="74" spans="1:4" s="270" customFormat="1" ht="38.25">
      <c r="A74" s="350" t="s">
        <v>1251</v>
      </c>
      <c r="B74" s="351" t="s">
        <v>1260</v>
      </c>
      <c r="C74" s="261" t="s">
        <v>1208</v>
      </c>
      <c r="D74" s="255">
        <v>158120</v>
      </c>
    </row>
    <row r="75" spans="1:4" s="270" customFormat="1" ht="15" customHeight="1">
      <c r="A75" s="264" t="s">
        <v>1253</v>
      </c>
      <c r="B75" s="360"/>
      <c r="C75" s="361" t="s">
        <v>1183</v>
      </c>
      <c r="D75" s="377">
        <f>D76</f>
        <v>3368869</v>
      </c>
    </row>
    <row r="76" spans="1:4" s="270" customFormat="1" ht="51">
      <c r="A76" s="350" t="s">
        <v>1253</v>
      </c>
      <c r="B76" s="352" t="s">
        <v>1163</v>
      </c>
      <c r="C76" s="261" t="s">
        <v>1225</v>
      </c>
      <c r="D76" s="255">
        <v>3368869</v>
      </c>
    </row>
    <row r="77" spans="1:4" s="270" customFormat="1" ht="15" customHeight="1">
      <c r="A77" s="264" t="s">
        <v>1315</v>
      </c>
      <c r="B77" s="360"/>
      <c r="C77" s="361"/>
      <c r="D77" s="377">
        <f>SUM(D78:D83)</f>
        <v>37397288</v>
      </c>
    </row>
    <row r="78" spans="1:4" s="270" customFormat="1" ht="63.75">
      <c r="A78" s="247" t="s">
        <v>1315</v>
      </c>
      <c r="B78" s="247" t="s">
        <v>1181</v>
      </c>
      <c r="C78" s="271" t="s">
        <v>1316</v>
      </c>
      <c r="D78" s="255">
        <v>3740978</v>
      </c>
    </row>
    <row r="79" spans="1:4" s="270" customFormat="1" ht="63.75">
      <c r="A79" s="247" t="s">
        <v>1315</v>
      </c>
      <c r="B79" s="247" t="s">
        <v>1181</v>
      </c>
      <c r="C79" s="271" t="s">
        <v>1317</v>
      </c>
      <c r="D79" s="255">
        <v>5564311</v>
      </c>
    </row>
    <row r="80" spans="1:4" s="270" customFormat="1" ht="63.75">
      <c r="A80" s="247" t="s">
        <v>1315</v>
      </c>
      <c r="B80" s="247" t="s">
        <v>1181</v>
      </c>
      <c r="C80" s="271" t="s">
        <v>1318</v>
      </c>
      <c r="D80" s="255">
        <v>2622113</v>
      </c>
    </row>
    <row r="81" spans="1:4" s="270" customFormat="1" ht="51">
      <c r="A81" s="247" t="s">
        <v>1315</v>
      </c>
      <c r="B81" s="247" t="s">
        <v>1181</v>
      </c>
      <c r="C81" s="271" t="s">
        <v>1329</v>
      </c>
      <c r="D81" s="255">
        <v>6282797</v>
      </c>
    </row>
    <row r="82" spans="1:4" s="270" customFormat="1" ht="51">
      <c r="A82" s="247" t="s">
        <v>1315</v>
      </c>
      <c r="B82" s="247" t="s">
        <v>1181</v>
      </c>
      <c r="C82" s="271" t="s">
        <v>1330</v>
      </c>
      <c r="D82" s="255">
        <v>14709645</v>
      </c>
    </row>
    <row r="83" spans="1:4" s="270" customFormat="1" ht="63.75">
      <c r="A83" s="247" t="s">
        <v>1315</v>
      </c>
      <c r="B83" s="247" t="s">
        <v>1181</v>
      </c>
      <c r="C83" s="271" t="s">
        <v>1331</v>
      </c>
      <c r="D83" s="255">
        <v>4477444</v>
      </c>
    </row>
    <row r="84" spans="1:4" s="270" customFormat="1" ht="15" customHeight="1">
      <c r="A84" s="263" t="s">
        <v>1256</v>
      </c>
      <c r="B84" s="360"/>
      <c r="C84" s="361" t="s">
        <v>1183</v>
      </c>
      <c r="D84" s="377">
        <f>D85</f>
        <v>7123586</v>
      </c>
    </row>
    <row r="85" spans="1:4" s="357" customFormat="1" ht="61.5" customHeight="1">
      <c r="A85" s="350" t="s">
        <v>1256</v>
      </c>
      <c r="B85" s="354" t="s">
        <v>1163</v>
      </c>
      <c r="C85" s="261" t="s">
        <v>1228</v>
      </c>
      <c r="D85" s="255">
        <v>7123586</v>
      </c>
    </row>
    <row r="86" spans="1:4" s="270" customFormat="1" ht="15" customHeight="1">
      <c r="A86" s="264" t="s">
        <v>1254</v>
      </c>
      <c r="B86" s="360"/>
      <c r="C86" s="361" t="s">
        <v>1183</v>
      </c>
      <c r="D86" s="377">
        <f>SUM(D87:D88)</f>
        <v>4601665</v>
      </c>
    </row>
    <row r="87" spans="1:4" s="270" customFormat="1" ht="38.25">
      <c r="A87" s="247" t="s">
        <v>1254</v>
      </c>
      <c r="B87" s="351" t="s">
        <v>1181</v>
      </c>
      <c r="C87" s="261" t="s">
        <v>1226</v>
      </c>
      <c r="D87" s="255">
        <v>1975088</v>
      </c>
    </row>
    <row r="88" spans="1:4" s="270" customFormat="1" ht="38.25">
      <c r="A88" s="247" t="s">
        <v>1254</v>
      </c>
      <c r="B88" s="247" t="s">
        <v>1322</v>
      </c>
      <c r="C88" s="271" t="s">
        <v>1324</v>
      </c>
      <c r="D88" s="255">
        <v>2626577</v>
      </c>
    </row>
    <row r="89" spans="1:4" s="270" customFormat="1" ht="15" customHeight="1">
      <c r="A89" s="264" t="s">
        <v>1320</v>
      </c>
      <c r="B89" s="360"/>
      <c r="C89" s="361"/>
      <c r="D89" s="377">
        <f>SUM(D90:D91)</f>
        <v>1890710</v>
      </c>
    </row>
    <row r="90" spans="1:4" s="270" customFormat="1" ht="57" customHeight="1">
      <c r="A90" s="247" t="s">
        <v>1320</v>
      </c>
      <c r="B90" s="247" t="s">
        <v>1322</v>
      </c>
      <c r="C90" s="271" t="s">
        <v>1325</v>
      </c>
      <c r="D90" s="255">
        <v>1421507</v>
      </c>
    </row>
    <row r="91" spans="1:4" s="270" customFormat="1" ht="57" customHeight="1">
      <c r="A91" s="247" t="s">
        <v>1320</v>
      </c>
      <c r="B91" s="247" t="s">
        <v>1322</v>
      </c>
      <c r="C91" s="271" t="s">
        <v>1326</v>
      </c>
      <c r="D91" s="255">
        <v>469203</v>
      </c>
    </row>
    <row r="92" spans="1:4" s="270" customFormat="1" ht="15" customHeight="1">
      <c r="A92" s="264" t="s">
        <v>1321</v>
      </c>
      <c r="B92" s="360"/>
      <c r="C92" s="361"/>
      <c r="D92" s="377">
        <f>D93</f>
        <v>3803753</v>
      </c>
    </row>
    <row r="93" spans="1:4" s="270" customFormat="1" ht="51">
      <c r="A93" s="247" t="s">
        <v>1321</v>
      </c>
      <c r="B93" s="247" t="s">
        <v>1322</v>
      </c>
      <c r="C93" s="271" t="s">
        <v>1328</v>
      </c>
      <c r="D93" s="255">
        <v>3803753</v>
      </c>
    </row>
    <row r="94" spans="1:4" s="270" customFormat="1" ht="15" customHeight="1">
      <c r="A94" s="264" t="s">
        <v>1258</v>
      </c>
      <c r="B94" s="360"/>
      <c r="C94" s="361" t="s">
        <v>1183</v>
      </c>
      <c r="D94" s="377">
        <f>D95</f>
        <v>3064121</v>
      </c>
    </row>
    <row r="95" spans="1:4" s="270" customFormat="1" ht="38.25">
      <c r="A95" s="350" t="s">
        <v>1258</v>
      </c>
      <c r="B95" s="351" t="s">
        <v>1181</v>
      </c>
      <c r="C95" s="261" t="s">
        <v>1230</v>
      </c>
      <c r="D95" s="255">
        <v>3064121</v>
      </c>
    </row>
    <row r="96" spans="1:4" s="270" customFormat="1" ht="15" customHeight="1">
      <c r="A96" s="264" t="s">
        <v>1257</v>
      </c>
      <c r="B96" s="360"/>
      <c r="C96" s="361" t="s">
        <v>1183</v>
      </c>
      <c r="D96" s="377">
        <f>SUM(D97:D98)</f>
        <v>11845830</v>
      </c>
    </row>
    <row r="97" spans="1:4" s="270" customFormat="1" ht="38.25">
      <c r="A97" s="350" t="s">
        <v>1257</v>
      </c>
      <c r="B97" s="351" t="s">
        <v>1181</v>
      </c>
      <c r="C97" s="261" t="s">
        <v>1229</v>
      </c>
      <c r="D97" s="255">
        <v>8173983</v>
      </c>
    </row>
    <row r="98" spans="1:4" s="270" customFormat="1" ht="54.75" customHeight="1">
      <c r="A98" s="247" t="s">
        <v>1257</v>
      </c>
      <c r="B98" s="247" t="s">
        <v>1181</v>
      </c>
      <c r="C98" s="271" t="s">
        <v>1319</v>
      </c>
      <c r="D98" s="255">
        <v>3671847</v>
      </c>
    </row>
    <row r="99" spans="1:4" s="270" customFormat="1" ht="15" customHeight="1">
      <c r="A99" s="264" t="s">
        <v>1338</v>
      </c>
      <c r="B99" s="360"/>
      <c r="C99" s="361"/>
      <c r="D99" s="377">
        <f>SUM(D100:D101)</f>
        <v>2987969</v>
      </c>
    </row>
    <row r="100" spans="1:4" s="270" customFormat="1" ht="54.75" customHeight="1">
      <c r="A100" s="247" t="s">
        <v>1338</v>
      </c>
      <c r="B100" s="247" t="s">
        <v>1323</v>
      </c>
      <c r="C100" s="271" t="s">
        <v>1340</v>
      </c>
      <c r="D100" s="255">
        <v>2147555</v>
      </c>
    </row>
    <row r="101" spans="1:4" s="270" customFormat="1" ht="54.75" customHeight="1">
      <c r="A101" s="247" t="s">
        <v>1338</v>
      </c>
      <c r="B101" s="247" t="s">
        <v>1323</v>
      </c>
      <c r="C101" s="271" t="s">
        <v>1341</v>
      </c>
      <c r="D101" s="255">
        <v>840414</v>
      </c>
    </row>
    <row r="102" spans="1:4" s="270" customFormat="1" ht="15" customHeight="1">
      <c r="A102" s="263" t="s">
        <v>1255</v>
      </c>
      <c r="B102" s="360"/>
      <c r="C102" s="361" t="s">
        <v>1183</v>
      </c>
      <c r="D102" s="377">
        <f>SUM(D103:D109)</f>
        <v>17960746</v>
      </c>
    </row>
    <row r="103" spans="1:4" s="270" customFormat="1" ht="45.75" customHeight="1">
      <c r="A103" s="247" t="s">
        <v>1255</v>
      </c>
      <c r="B103" s="352" t="s">
        <v>1267</v>
      </c>
      <c r="C103" s="261" t="s">
        <v>1227</v>
      </c>
      <c r="D103" s="255">
        <v>11816101</v>
      </c>
    </row>
    <row r="104" spans="1:4" s="270" customFormat="1" ht="53.25" customHeight="1">
      <c r="A104" s="247" t="s">
        <v>1255</v>
      </c>
      <c r="B104" s="247" t="s">
        <v>1163</v>
      </c>
      <c r="C104" s="271" t="s">
        <v>1332</v>
      </c>
      <c r="D104" s="255">
        <v>668339</v>
      </c>
    </row>
    <row r="105" spans="1:4" s="270" customFormat="1" ht="45.75" customHeight="1">
      <c r="A105" s="247" t="s">
        <v>1255</v>
      </c>
      <c r="B105" s="247" t="s">
        <v>1163</v>
      </c>
      <c r="C105" s="271" t="s">
        <v>1333</v>
      </c>
      <c r="D105" s="255">
        <v>775465</v>
      </c>
    </row>
    <row r="106" spans="1:4" s="270" customFormat="1" ht="45.75" customHeight="1">
      <c r="A106" s="247" t="s">
        <v>1255</v>
      </c>
      <c r="B106" s="247" t="s">
        <v>1163</v>
      </c>
      <c r="C106" s="271" t="s">
        <v>1334</v>
      </c>
      <c r="D106" s="255">
        <v>836020</v>
      </c>
    </row>
    <row r="107" spans="1:4" s="270" customFormat="1" ht="45.75" customHeight="1">
      <c r="A107" s="247" t="s">
        <v>1255</v>
      </c>
      <c r="B107" s="247" t="s">
        <v>1163</v>
      </c>
      <c r="C107" s="271" t="s">
        <v>1335</v>
      </c>
      <c r="D107" s="380">
        <v>1102348</v>
      </c>
    </row>
    <row r="108" spans="1:4" s="270" customFormat="1" ht="53.25" customHeight="1">
      <c r="A108" s="247" t="s">
        <v>1255</v>
      </c>
      <c r="B108" s="247" t="s">
        <v>1163</v>
      </c>
      <c r="C108" s="271" t="s">
        <v>1336</v>
      </c>
      <c r="D108" s="255">
        <v>1946694</v>
      </c>
    </row>
    <row r="109" spans="1:4" s="270" customFormat="1" ht="45.75" customHeight="1">
      <c r="A109" s="247" t="s">
        <v>1255</v>
      </c>
      <c r="B109" s="247" t="s">
        <v>1163</v>
      </c>
      <c r="C109" s="271" t="s">
        <v>1337</v>
      </c>
      <c r="D109" s="255">
        <v>815779</v>
      </c>
    </row>
    <row r="110" spans="1:4" s="270" customFormat="1" ht="15" customHeight="1">
      <c r="A110" s="263" t="s">
        <v>1344</v>
      </c>
      <c r="B110" s="360"/>
      <c r="C110" s="361"/>
      <c r="D110" s="377">
        <f>D111</f>
        <v>3009887</v>
      </c>
    </row>
    <row r="111" spans="1:4" s="270" customFormat="1" ht="54.75" customHeight="1">
      <c r="A111" s="247" t="s">
        <v>1344</v>
      </c>
      <c r="B111" s="247" t="s">
        <v>1163</v>
      </c>
      <c r="C111" s="271" t="s">
        <v>1327</v>
      </c>
      <c r="D111" s="255">
        <v>3009887</v>
      </c>
    </row>
    <row r="112" spans="1:4" s="270" customFormat="1" ht="12.75">
      <c r="A112" s="330" t="s">
        <v>171</v>
      </c>
      <c r="B112" s="331"/>
      <c r="C112" s="331"/>
      <c r="D112" s="257">
        <f>D110+D102+D99+D96+D94+D92+D89+D86+D84+D77+D75+D71+D69+D50+D48+D46+D44+D42+D40+D38+D35+D33+D31+D29+D27+D24+D22+D20+D18+D16+D6+D8</f>
        <v>136919502</v>
      </c>
    </row>
    <row r="113" spans="1:4" s="270" customFormat="1" ht="12.75">
      <c r="A113" s="349"/>
      <c r="B113" s="349"/>
      <c r="D113" s="376"/>
    </row>
    <row r="114" spans="1:5" ht="15">
      <c r="A114" s="374"/>
      <c r="B114" s="374"/>
      <c r="C114" s="226"/>
      <c r="D114" s="381"/>
      <c r="E114" s="226"/>
    </row>
    <row r="115" spans="1:5" ht="15">
      <c r="A115" s="374"/>
      <c r="B115" s="374"/>
      <c r="C115" s="226"/>
      <c r="D115" s="381"/>
      <c r="E115" s="226"/>
    </row>
    <row r="116" spans="1:5" ht="15">
      <c r="A116" s="347" t="s">
        <v>1314</v>
      </c>
      <c r="B116" s="243"/>
      <c r="C116" s="237"/>
      <c r="D116" s="376"/>
      <c r="E116" s="226"/>
    </row>
    <row r="117" spans="1:5" ht="15">
      <c r="A117" s="348" t="s">
        <v>1164</v>
      </c>
      <c r="B117" s="243"/>
      <c r="C117" s="237"/>
      <c r="D117" s="252" t="s">
        <v>1162</v>
      </c>
      <c r="E117" s="226"/>
    </row>
    <row r="118" spans="1:5" ht="25.5">
      <c r="A118" s="266" t="s">
        <v>1143</v>
      </c>
      <c r="B118" s="267" t="s">
        <v>1165</v>
      </c>
      <c r="C118" s="268" t="s">
        <v>1166</v>
      </c>
      <c r="D118" s="269" t="s">
        <v>171</v>
      </c>
      <c r="E118" s="226"/>
    </row>
    <row r="119" spans="1:5" ht="15">
      <c r="A119" s="264" t="s">
        <v>1339</v>
      </c>
      <c r="B119" s="360"/>
      <c r="C119" s="361"/>
      <c r="D119" s="377">
        <f>SUM(D120:D121)</f>
        <v>16315237</v>
      </c>
      <c r="E119" s="226"/>
    </row>
    <row r="120" spans="1:5" ht="51">
      <c r="A120" s="354" t="s">
        <v>1339</v>
      </c>
      <c r="B120" s="354" t="s">
        <v>1322</v>
      </c>
      <c r="C120" s="271" t="s">
        <v>1342</v>
      </c>
      <c r="D120" s="379">
        <v>15356299</v>
      </c>
      <c r="E120" s="226"/>
    </row>
    <row r="121" spans="1:5" ht="38.25">
      <c r="A121" s="354" t="s">
        <v>1339</v>
      </c>
      <c r="B121" s="354" t="s">
        <v>1322</v>
      </c>
      <c r="C121" s="271" t="s">
        <v>1343</v>
      </c>
      <c r="D121" s="379">
        <v>958938</v>
      </c>
      <c r="E121" s="226"/>
    </row>
    <row r="122" spans="1:5" ht="15">
      <c r="A122" s="330" t="s">
        <v>171</v>
      </c>
      <c r="B122" s="331"/>
      <c r="C122" s="331"/>
      <c r="D122" s="257">
        <f>D119</f>
        <v>16315237</v>
      </c>
      <c r="E122" s="226"/>
    </row>
    <row r="123" spans="1:5" ht="15">
      <c r="A123" s="374"/>
      <c r="B123" s="374"/>
      <c r="C123" s="226"/>
      <c r="D123" s="381"/>
      <c r="E123" s="226"/>
    </row>
  </sheetData>
  <mergeCells count="3">
    <mergeCell ref="A1:D1"/>
    <mergeCell ref="A112:C112"/>
    <mergeCell ref="A122:C122"/>
  </mergeCells>
  <printOptions/>
  <pageMargins left="0.7086614173228347" right="0.7086614173228347" top="0.45" bottom="0.35" header="0.31496062992125984" footer="0.31496062992125984"/>
  <pageSetup fitToHeight="0" fitToWidth="1" horizontalDpi="600" verticalDpi="600" orientation="landscape" paperSize="9" scale="85" r:id="rId1"/>
  <rowBreaks count="2" manualBreakCount="2">
    <brk id="15" max="16383" man="1"/>
    <brk id="10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topLeftCell="A1"/>
  </sheetViews>
  <sheetFormatPr defaultColWidth="10.8515625" defaultRowHeight="15"/>
  <cols>
    <col min="1" max="1" width="6.28125" style="0" customWidth="1"/>
    <col min="2" max="2" width="56.7109375" style="0" customWidth="1"/>
    <col min="3" max="4" width="11.421875" style="0" hidden="1" customWidth="1"/>
    <col min="5" max="5" width="14.00390625" style="0" hidden="1" customWidth="1"/>
    <col min="6" max="6" width="15.57421875" style="0" hidden="1" customWidth="1"/>
    <col min="7" max="7" width="15.140625" style="0" hidden="1" customWidth="1"/>
    <col min="8" max="12" width="11.421875" style="0" hidden="1" customWidth="1"/>
    <col min="18" max="18" width="11.00390625" style="0" customWidth="1"/>
    <col min="19" max="19" width="11.57421875" style="0" customWidth="1"/>
    <col min="20" max="20" width="10.00390625" style="0" customWidth="1"/>
    <col min="22" max="26" width="10.8515625" style="0" hidden="1" customWidth="1"/>
  </cols>
  <sheetData>
    <row r="1" spans="1:21" ht="72" customHeight="1">
      <c r="A1" s="147"/>
      <c r="B1" s="155" t="s">
        <v>669</v>
      </c>
      <c r="C1" s="147"/>
      <c r="D1" s="147"/>
      <c r="E1" s="147"/>
      <c r="F1" s="147"/>
      <c r="G1" s="147"/>
      <c r="H1" s="147"/>
      <c r="I1" s="147"/>
      <c r="J1" s="147"/>
      <c r="K1" s="147"/>
      <c r="L1" s="147"/>
      <c r="M1" s="155" t="s">
        <v>660</v>
      </c>
      <c r="N1" s="148" t="s">
        <v>661</v>
      </c>
      <c r="O1" s="148" t="s">
        <v>662</v>
      </c>
      <c r="P1" s="148" t="s">
        <v>663</v>
      </c>
      <c r="Q1" s="148" t="s">
        <v>664</v>
      </c>
      <c r="R1" s="148" t="s">
        <v>665</v>
      </c>
      <c r="S1" s="148" t="s">
        <v>666</v>
      </c>
      <c r="T1" s="148" t="s">
        <v>667</v>
      </c>
      <c r="U1" s="155" t="s">
        <v>668</v>
      </c>
    </row>
    <row r="2" spans="1:26" s="109" customFormat="1" ht="49.5" customHeight="1">
      <c r="A2" s="142"/>
      <c r="B2" s="111" t="s">
        <v>628</v>
      </c>
      <c r="C2" s="114" t="s">
        <v>21</v>
      </c>
      <c r="D2" s="142" t="s">
        <v>21</v>
      </c>
      <c r="E2" s="143" t="s">
        <v>27</v>
      </c>
      <c r="F2" s="144" t="s">
        <v>655</v>
      </c>
      <c r="G2" s="29" t="s">
        <v>116</v>
      </c>
      <c r="H2" s="58">
        <v>10</v>
      </c>
      <c r="I2" s="23" t="s">
        <v>40</v>
      </c>
      <c r="J2" s="37">
        <v>30</v>
      </c>
      <c r="K2" s="23">
        <v>86</v>
      </c>
      <c r="L2" s="23">
        <v>450</v>
      </c>
      <c r="M2" s="145">
        <v>421755.17</v>
      </c>
      <c r="N2" s="41">
        <f>+ROUND(M2*0.08,0)</f>
        <v>33740</v>
      </c>
      <c r="O2" s="41">
        <f>+N2</f>
        <v>33740</v>
      </c>
      <c r="P2" s="41">
        <f>+SUM(M2:O2)</f>
        <v>489235.17</v>
      </c>
      <c r="Q2" s="15">
        <f>+ROUND(P2*0.18,0)</f>
        <v>88062</v>
      </c>
      <c r="R2" s="15">
        <f>+ROUND(M2*0.01,0)</f>
        <v>4218</v>
      </c>
      <c r="S2" s="15">
        <f>+ROUND(M2*0.03,0)</f>
        <v>12653</v>
      </c>
      <c r="T2" s="15">
        <f>+S2</f>
        <v>12653</v>
      </c>
      <c r="U2" s="154">
        <f>+SUM(P2:T2)</f>
        <v>606821.1699999999</v>
      </c>
      <c r="Y2" s="281" t="s">
        <v>648</v>
      </c>
      <c r="Z2"/>
    </row>
    <row r="3" spans="1:26" s="109" customFormat="1" ht="49.5" customHeight="1">
      <c r="A3" s="142"/>
      <c r="B3" s="111" t="s">
        <v>629</v>
      </c>
      <c r="C3" s="114" t="s">
        <v>21</v>
      </c>
      <c r="D3" s="142" t="s">
        <v>21</v>
      </c>
      <c r="E3" s="143" t="s">
        <v>27</v>
      </c>
      <c r="F3" s="144" t="s">
        <v>655</v>
      </c>
      <c r="G3" s="29" t="s">
        <v>116</v>
      </c>
      <c r="H3" s="58">
        <v>2.8</v>
      </c>
      <c r="I3" s="23" t="s">
        <v>40</v>
      </c>
      <c r="J3" s="37">
        <v>30</v>
      </c>
      <c r="K3" s="23">
        <v>113</v>
      </c>
      <c r="L3" s="23">
        <v>210</v>
      </c>
      <c r="M3" s="145">
        <v>129911.98</v>
      </c>
      <c r="N3" s="41">
        <f aca="true" t="shared" si="0" ref="N3:N22">+ROUND(M3*0.08,0)</f>
        <v>10393</v>
      </c>
      <c r="O3" s="41">
        <f aca="true" t="shared" si="1" ref="O3:O11">+N3</f>
        <v>10393</v>
      </c>
      <c r="P3" s="41">
        <f aca="true" t="shared" si="2" ref="P3:P22">+SUM(M3:O3)</f>
        <v>150697.97999999998</v>
      </c>
      <c r="Q3" s="15">
        <f aca="true" t="shared" si="3" ref="Q3:Q22">+ROUND(P3*0.18,0)</f>
        <v>27126</v>
      </c>
      <c r="R3" s="15">
        <f aca="true" t="shared" si="4" ref="R3:R22">+ROUND(M3*0.01,0)</f>
        <v>1299</v>
      </c>
      <c r="S3" s="15">
        <f aca="true" t="shared" si="5" ref="S3:S22">+ROUND(M3*0.03,0)</f>
        <v>3897</v>
      </c>
      <c r="T3" s="15">
        <f aca="true" t="shared" si="6" ref="T3:T22">+S3</f>
        <v>3897</v>
      </c>
      <c r="U3" s="154">
        <f aca="true" t="shared" si="7" ref="U3:U22">+SUM(P3:T3)</f>
        <v>186916.97999999998</v>
      </c>
      <c r="Y3" s="281"/>
      <c r="Z3"/>
    </row>
    <row r="4" spans="1:26" s="109" customFormat="1" ht="49.5" customHeight="1">
      <c r="A4" s="142"/>
      <c r="B4" s="111" t="s">
        <v>630</v>
      </c>
      <c r="C4" s="114" t="s">
        <v>21</v>
      </c>
      <c r="D4" s="142" t="s">
        <v>21</v>
      </c>
      <c r="E4" s="143" t="s">
        <v>27</v>
      </c>
      <c r="F4" s="144" t="s">
        <v>655</v>
      </c>
      <c r="G4" s="29" t="s">
        <v>116</v>
      </c>
      <c r="H4" s="58">
        <v>10</v>
      </c>
      <c r="I4" s="23" t="s">
        <v>40</v>
      </c>
      <c r="J4" s="37">
        <v>30</v>
      </c>
      <c r="K4" s="23">
        <v>86</v>
      </c>
      <c r="L4" s="23">
        <v>450</v>
      </c>
      <c r="M4" s="145">
        <v>133682.52</v>
      </c>
      <c r="N4" s="41">
        <f t="shared" si="0"/>
        <v>10695</v>
      </c>
      <c r="O4" s="41">
        <f t="shared" si="1"/>
        <v>10695</v>
      </c>
      <c r="P4" s="41">
        <f t="shared" si="2"/>
        <v>155072.52</v>
      </c>
      <c r="Q4" s="15">
        <f t="shared" si="3"/>
        <v>27913</v>
      </c>
      <c r="R4" s="15">
        <f t="shared" si="4"/>
        <v>1337</v>
      </c>
      <c r="S4" s="15">
        <f t="shared" si="5"/>
        <v>4010</v>
      </c>
      <c r="T4" s="15">
        <f t="shared" si="6"/>
        <v>4010</v>
      </c>
      <c r="U4" s="154">
        <f t="shared" si="7"/>
        <v>192342.52</v>
      </c>
      <c r="Y4" s="281"/>
      <c r="Z4"/>
    </row>
    <row r="5" spans="1:26" s="109" customFormat="1" ht="49.5" customHeight="1">
      <c r="A5" s="142"/>
      <c r="B5" s="111" t="s">
        <v>631</v>
      </c>
      <c r="C5" s="114" t="s">
        <v>21</v>
      </c>
      <c r="D5" s="142" t="s">
        <v>21</v>
      </c>
      <c r="E5" s="143" t="s">
        <v>27</v>
      </c>
      <c r="F5" s="144" t="s">
        <v>656</v>
      </c>
      <c r="G5" s="29" t="s">
        <v>116</v>
      </c>
      <c r="H5" s="58">
        <v>2</v>
      </c>
      <c r="I5" s="23" t="s">
        <v>40</v>
      </c>
      <c r="J5" s="37">
        <v>30</v>
      </c>
      <c r="K5" s="23">
        <v>54</v>
      </c>
      <c r="L5" s="23">
        <v>140</v>
      </c>
      <c r="M5" s="145">
        <v>99747.68</v>
      </c>
      <c r="N5" s="41">
        <f t="shared" si="0"/>
        <v>7980</v>
      </c>
      <c r="O5" s="41">
        <f t="shared" si="1"/>
        <v>7980</v>
      </c>
      <c r="P5" s="41">
        <f t="shared" si="2"/>
        <v>115707.68</v>
      </c>
      <c r="Q5" s="15">
        <f t="shared" si="3"/>
        <v>20827</v>
      </c>
      <c r="R5" s="15">
        <f t="shared" si="4"/>
        <v>997</v>
      </c>
      <c r="S5" s="15">
        <f t="shared" si="5"/>
        <v>2992</v>
      </c>
      <c r="T5" s="15">
        <f t="shared" si="6"/>
        <v>2992</v>
      </c>
      <c r="U5" s="154">
        <f>+SUM(P5:T5)</f>
        <v>143515.68</v>
      </c>
      <c r="Y5" s="281"/>
      <c r="Z5"/>
    </row>
    <row r="6" spans="1:26" s="109" customFormat="1" ht="49.5" customHeight="1">
      <c r="A6" s="142"/>
      <c r="B6" s="111" t="s">
        <v>632</v>
      </c>
      <c r="C6" s="114" t="s">
        <v>21</v>
      </c>
      <c r="D6" s="142" t="s">
        <v>21</v>
      </c>
      <c r="E6" s="143" t="s">
        <v>27</v>
      </c>
      <c r="F6" s="144" t="s">
        <v>657</v>
      </c>
      <c r="G6" s="29" t="s">
        <v>116</v>
      </c>
      <c r="H6" s="58">
        <v>3</v>
      </c>
      <c r="I6" s="23" t="s">
        <v>40</v>
      </c>
      <c r="J6" s="37">
        <v>30</v>
      </c>
      <c r="K6" s="23">
        <v>86</v>
      </c>
      <c r="L6" s="23">
        <v>320</v>
      </c>
      <c r="M6" s="145">
        <v>137453.05</v>
      </c>
      <c r="N6" s="41">
        <f t="shared" si="0"/>
        <v>10996</v>
      </c>
      <c r="O6" s="41">
        <f t="shared" si="1"/>
        <v>10996</v>
      </c>
      <c r="P6" s="41">
        <f t="shared" si="2"/>
        <v>159445.05</v>
      </c>
      <c r="Q6" s="15">
        <f t="shared" si="3"/>
        <v>28700</v>
      </c>
      <c r="R6" s="15">
        <f t="shared" si="4"/>
        <v>1375</v>
      </c>
      <c r="S6" s="15">
        <f t="shared" si="5"/>
        <v>4124</v>
      </c>
      <c r="T6" s="15">
        <f t="shared" si="6"/>
        <v>4124</v>
      </c>
      <c r="U6" s="154">
        <f t="shared" si="7"/>
        <v>197768.05</v>
      </c>
      <c r="Y6" s="281"/>
      <c r="Z6"/>
    </row>
    <row r="7" spans="1:26" s="109" customFormat="1" ht="49.5" customHeight="1">
      <c r="A7" s="142"/>
      <c r="B7" s="111" t="s">
        <v>633</v>
      </c>
      <c r="C7" s="114" t="s">
        <v>21</v>
      </c>
      <c r="D7" s="142" t="s">
        <v>21</v>
      </c>
      <c r="E7" s="143" t="s">
        <v>27</v>
      </c>
      <c r="F7" s="144" t="s">
        <v>656</v>
      </c>
      <c r="G7" s="29" t="s">
        <v>116</v>
      </c>
      <c r="H7" s="58">
        <v>8</v>
      </c>
      <c r="I7" s="23" t="s">
        <v>40</v>
      </c>
      <c r="J7" s="37">
        <v>30</v>
      </c>
      <c r="K7" s="23">
        <v>192</v>
      </c>
      <c r="L7" s="23">
        <v>380</v>
      </c>
      <c r="M7" s="145">
        <v>325979.93</v>
      </c>
      <c r="N7" s="41">
        <f t="shared" si="0"/>
        <v>26078</v>
      </c>
      <c r="O7" s="41">
        <f t="shared" si="1"/>
        <v>26078</v>
      </c>
      <c r="P7" s="41">
        <f aca="true" t="shared" si="8" ref="P7:P11">+SUM(M7:O7)</f>
        <v>378135.93</v>
      </c>
      <c r="Q7" s="15">
        <f t="shared" si="3"/>
        <v>68064</v>
      </c>
      <c r="R7" s="15">
        <f aca="true" t="shared" si="9" ref="R7:R11">+ROUND(M7*0.01,0)</f>
        <v>3260</v>
      </c>
      <c r="S7" s="15">
        <f aca="true" t="shared" si="10" ref="S7:S11">+ROUND(M7*0.03,0)</f>
        <v>9779</v>
      </c>
      <c r="T7" s="15">
        <f t="shared" si="6"/>
        <v>9779</v>
      </c>
      <c r="U7" s="154">
        <f aca="true" t="shared" si="11" ref="U7:U11">+SUM(P7:T7)</f>
        <v>469017.93</v>
      </c>
      <c r="Y7" s="281"/>
      <c r="Z7"/>
    </row>
    <row r="8" spans="1:26" s="109" customFormat="1" ht="49.5" customHeight="1">
      <c r="A8" s="142"/>
      <c r="B8" s="111" t="s">
        <v>634</v>
      </c>
      <c r="C8" s="114" t="s">
        <v>21</v>
      </c>
      <c r="D8" s="142" t="s">
        <v>21</v>
      </c>
      <c r="E8" s="143" t="s">
        <v>27</v>
      </c>
      <c r="F8" s="144" t="s">
        <v>656</v>
      </c>
      <c r="G8" s="29" t="s">
        <v>116</v>
      </c>
      <c r="H8" s="58">
        <v>2.7</v>
      </c>
      <c r="I8" s="23" t="s">
        <v>40</v>
      </c>
      <c r="J8" s="37">
        <v>30</v>
      </c>
      <c r="K8" s="23">
        <v>86</v>
      </c>
      <c r="L8" s="23">
        <v>254</v>
      </c>
      <c r="M8" s="145">
        <v>126141.44</v>
      </c>
      <c r="N8" s="41">
        <f t="shared" si="0"/>
        <v>10091</v>
      </c>
      <c r="O8" s="41">
        <f t="shared" si="1"/>
        <v>10091</v>
      </c>
      <c r="P8" s="41">
        <f t="shared" si="8"/>
        <v>146323.44</v>
      </c>
      <c r="Q8" s="15">
        <f t="shared" si="3"/>
        <v>26338</v>
      </c>
      <c r="R8" s="15">
        <f t="shared" si="9"/>
        <v>1261</v>
      </c>
      <c r="S8" s="15">
        <f t="shared" si="10"/>
        <v>3784</v>
      </c>
      <c r="T8" s="15">
        <f t="shared" si="6"/>
        <v>3784</v>
      </c>
      <c r="U8" s="154">
        <f t="shared" si="11"/>
        <v>181490.44</v>
      </c>
      <c r="Y8" s="281"/>
      <c r="Z8"/>
    </row>
    <row r="9" spans="1:26" s="109" customFormat="1" ht="49.5" customHeight="1">
      <c r="A9" s="142"/>
      <c r="B9" s="111" t="s">
        <v>635</v>
      </c>
      <c r="C9" s="114" t="s">
        <v>21</v>
      </c>
      <c r="D9" s="142" t="s">
        <v>21</v>
      </c>
      <c r="E9" s="143" t="s">
        <v>27</v>
      </c>
      <c r="F9" s="144" t="s">
        <v>656</v>
      </c>
      <c r="G9" s="29" t="s">
        <v>116</v>
      </c>
      <c r="H9" s="58">
        <v>3.1</v>
      </c>
      <c r="I9" s="23" t="s">
        <v>40</v>
      </c>
      <c r="J9" s="37">
        <v>30</v>
      </c>
      <c r="K9" s="23">
        <v>102</v>
      </c>
      <c r="L9" s="23">
        <v>196</v>
      </c>
      <c r="M9" s="145">
        <v>141223.59</v>
      </c>
      <c r="N9" s="41">
        <f t="shared" si="0"/>
        <v>11298</v>
      </c>
      <c r="O9" s="41">
        <f t="shared" si="1"/>
        <v>11298</v>
      </c>
      <c r="P9" s="41">
        <f t="shared" si="8"/>
        <v>163819.59</v>
      </c>
      <c r="Q9" s="15">
        <f t="shared" si="3"/>
        <v>29488</v>
      </c>
      <c r="R9" s="15">
        <f t="shared" si="9"/>
        <v>1412</v>
      </c>
      <c r="S9" s="15">
        <f t="shared" si="10"/>
        <v>4237</v>
      </c>
      <c r="T9" s="15">
        <f t="shared" si="6"/>
        <v>4237</v>
      </c>
      <c r="U9" s="154">
        <f t="shared" si="11"/>
        <v>203193.59</v>
      </c>
      <c r="Y9" s="281"/>
      <c r="Z9"/>
    </row>
    <row r="10" spans="1:26" s="109" customFormat="1" ht="49.5" customHeight="1">
      <c r="A10" s="142"/>
      <c r="B10" s="111" t="s">
        <v>636</v>
      </c>
      <c r="C10" s="114" t="s">
        <v>21</v>
      </c>
      <c r="D10" s="142" t="s">
        <v>21</v>
      </c>
      <c r="E10" s="143" t="s">
        <v>27</v>
      </c>
      <c r="F10" s="144" t="s">
        <v>656</v>
      </c>
      <c r="G10" s="29" t="s">
        <v>116</v>
      </c>
      <c r="H10" s="58">
        <v>3.5</v>
      </c>
      <c r="I10" s="23" t="s">
        <v>40</v>
      </c>
      <c r="J10" s="37">
        <v>30</v>
      </c>
      <c r="K10" s="23">
        <v>105</v>
      </c>
      <c r="L10" s="23">
        <v>225</v>
      </c>
      <c r="M10" s="145">
        <v>156305.74</v>
      </c>
      <c r="N10" s="41">
        <f t="shared" si="0"/>
        <v>12504</v>
      </c>
      <c r="O10" s="41">
        <f t="shared" si="1"/>
        <v>12504</v>
      </c>
      <c r="P10" s="41">
        <f t="shared" si="8"/>
        <v>181313.74</v>
      </c>
      <c r="Q10" s="15">
        <f t="shared" si="3"/>
        <v>32636</v>
      </c>
      <c r="R10" s="15">
        <f t="shared" si="9"/>
        <v>1563</v>
      </c>
      <c r="S10" s="15">
        <f t="shared" si="10"/>
        <v>4689</v>
      </c>
      <c r="T10" s="15">
        <f t="shared" si="6"/>
        <v>4689</v>
      </c>
      <c r="U10" s="154">
        <f t="shared" si="11"/>
        <v>224890.74</v>
      </c>
      <c r="Y10" s="281"/>
      <c r="Z10"/>
    </row>
    <row r="11" spans="1:26" s="109" customFormat="1" ht="49.5" customHeight="1">
      <c r="A11" s="142"/>
      <c r="B11" s="111" t="s">
        <v>637</v>
      </c>
      <c r="C11" s="114" t="s">
        <v>21</v>
      </c>
      <c r="D11" s="142" t="s">
        <v>21</v>
      </c>
      <c r="E11" s="143" t="s">
        <v>27</v>
      </c>
      <c r="F11" s="144" t="s">
        <v>656</v>
      </c>
      <c r="G11" s="29" t="s">
        <v>116</v>
      </c>
      <c r="H11" s="58">
        <v>8</v>
      </c>
      <c r="I11" s="23" t="s">
        <v>40</v>
      </c>
      <c r="J11" s="37">
        <v>30</v>
      </c>
      <c r="K11" s="23">
        <v>80</v>
      </c>
      <c r="L11" s="23">
        <v>220</v>
      </c>
      <c r="M11" s="145">
        <v>131797.25</v>
      </c>
      <c r="N11" s="41">
        <f t="shared" si="0"/>
        <v>10544</v>
      </c>
      <c r="O11" s="41">
        <f t="shared" si="1"/>
        <v>10544</v>
      </c>
      <c r="P11" s="41">
        <f t="shared" si="8"/>
        <v>152885.25</v>
      </c>
      <c r="Q11" s="15">
        <f t="shared" si="3"/>
        <v>27519</v>
      </c>
      <c r="R11" s="15">
        <f t="shared" si="9"/>
        <v>1318</v>
      </c>
      <c r="S11" s="15">
        <f t="shared" si="10"/>
        <v>3954</v>
      </c>
      <c r="T11" s="15">
        <f t="shared" si="6"/>
        <v>3954</v>
      </c>
      <c r="U11" s="154">
        <f t="shared" si="11"/>
        <v>189630.25</v>
      </c>
      <c r="Y11" s="281"/>
      <c r="Z11"/>
    </row>
    <row r="12" spans="1:26" s="109" customFormat="1" ht="13.5" customHeight="1">
      <c r="A12" s="138"/>
      <c r="B12" s="149"/>
      <c r="C12" s="138"/>
      <c r="D12" s="138"/>
      <c r="E12" s="138"/>
      <c r="F12" s="138"/>
      <c r="G12" s="150"/>
      <c r="H12" s="151"/>
      <c r="I12" s="152"/>
      <c r="J12" s="153"/>
      <c r="K12" s="152"/>
      <c r="L12" s="152"/>
      <c r="M12" s="145"/>
      <c r="N12" s="41"/>
      <c r="O12" s="41"/>
      <c r="P12" s="41"/>
      <c r="Q12" s="154"/>
      <c r="R12" s="154"/>
      <c r="S12" s="154"/>
      <c r="T12" s="154"/>
      <c r="U12" s="154"/>
      <c r="Y12" s="141"/>
      <c r="Z12"/>
    </row>
    <row r="13" spans="1:26" s="109" customFormat="1" ht="49.5" customHeight="1">
      <c r="A13" s="142"/>
      <c r="B13" s="29" t="s">
        <v>638</v>
      </c>
      <c r="C13" s="142" t="s">
        <v>21</v>
      </c>
      <c r="D13" s="142" t="s">
        <v>21</v>
      </c>
      <c r="E13" s="143" t="s">
        <v>526</v>
      </c>
      <c r="F13" s="142" t="s">
        <v>658</v>
      </c>
      <c r="G13" s="29" t="s">
        <v>116</v>
      </c>
      <c r="H13" s="58">
        <v>2.5</v>
      </c>
      <c r="I13" s="23"/>
      <c r="J13" s="37">
        <v>30</v>
      </c>
      <c r="K13" s="142">
        <v>150</v>
      </c>
      <c r="L13" s="15">
        <v>350</v>
      </c>
      <c r="M13" s="146">
        <v>133873.73</v>
      </c>
      <c r="N13" s="41">
        <f t="shared" si="0"/>
        <v>10710</v>
      </c>
      <c r="O13" s="41">
        <f>+N13</f>
        <v>10710</v>
      </c>
      <c r="P13" s="41">
        <f t="shared" si="2"/>
        <v>155293.73</v>
      </c>
      <c r="Q13" s="15">
        <f t="shared" si="3"/>
        <v>27953</v>
      </c>
      <c r="R13" s="15">
        <f t="shared" si="4"/>
        <v>1339</v>
      </c>
      <c r="S13" s="15">
        <f t="shared" si="5"/>
        <v>4016</v>
      </c>
      <c r="T13" s="15">
        <f t="shared" si="6"/>
        <v>4016</v>
      </c>
      <c r="U13" s="154">
        <f t="shared" si="7"/>
        <v>192617.73</v>
      </c>
      <c r="Y13" s="283" t="s">
        <v>650</v>
      </c>
      <c r="Z13" s="282" t="s">
        <v>659</v>
      </c>
    </row>
    <row r="14" spans="1:26" s="109" customFormat="1" ht="49.5" customHeight="1">
      <c r="A14" s="142"/>
      <c r="B14" s="29" t="s">
        <v>639</v>
      </c>
      <c r="C14" s="142" t="s">
        <v>21</v>
      </c>
      <c r="D14" s="142" t="s">
        <v>21</v>
      </c>
      <c r="E14" s="143" t="s">
        <v>526</v>
      </c>
      <c r="F14" s="142" t="s">
        <v>658</v>
      </c>
      <c r="G14" s="29" t="s">
        <v>116</v>
      </c>
      <c r="H14" s="58">
        <v>1.8</v>
      </c>
      <c r="I14" s="23"/>
      <c r="J14" s="37">
        <v>30</v>
      </c>
      <c r="K14" s="142">
        <v>75</v>
      </c>
      <c r="L14" s="15">
        <v>160</v>
      </c>
      <c r="M14" s="146">
        <v>175063.45</v>
      </c>
      <c r="N14" s="41">
        <f t="shared" si="0"/>
        <v>14005</v>
      </c>
      <c r="O14" s="41">
        <f aca="true" t="shared" si="12" ref="O14:O22">+N14</f>
        <v>14005</v>
      </c>
      <c r="P14" s="41">
        <f t="shared" si="2"/>
        <v>203073.45</v>
      </c>
      <c r="Q14" s="15">
        <f t="shared" si="3"/>
        <v>36553</v>
      </c>
      <c r="R14" s="15">
        <f t="shared" si="4"/>
        <v>1751</v>
      </c>
      <c r="S14" s="15">
        <f t="shared" si="5"/>
        <v>5252</v>
      </c>
      <c r="T14" s="15">
        <f t="shared" si="6"/>
        <v>5252</v>
      </c>
      <c r="U14" s="154">
        <f t="shared" si="7"/>
        <v>251881.45</v>
      </c>
      <c r="Y14" s="283"/>
      <c r="Z14" s="282"/>
    </row>
    <row r="15" spans="1:26" s="109" customFormat="1" ht="49.5" customHeight="1">
      <c r="A15" s="142"/>
      <c r="B15" s="29" t="s">
        <v>640</v>
      </c>
      <c r="C15" s="142" t="s">
        <v>21</v>
      </c>
      <c r="D15" s="142" t="s">
        <v>21</v>
      </c>
      <c r="E15" s="143" t="s">
        <v>526</v>
      </c>
      <c r="F15" s="142" t="s">
        <v>658</v>
      </c>
      <c r="G15" s="29" t="s">
        <v>116</v>
      </c>
      <c r="H15" s="58">
        <v>3</v>
      </c>
      <c r="I15" s="23"/>
      <c r="J15" s="37">
        <v>42</v>
      </c>
      <c r="K15" s="142">
        <v>87</v>
      </c>
      <c r="L15" s="15">
        <v>210</v>
      </c>
      <c r="M15" s="146">
        <v>155781.09</v>
      </c>
      <c r="N15" s="41">
        <f t="shared" si="0"/>
        <v>12462</v>
      </c>
      <c r="O15" s="41">
        <f t="shared" si="12"/>
        <v>12462</v>
      </c>
      <c r="P15" s="41">
        <f t="shared" si="2"/>
        <v>180705.09</v>
      </c>
      <c r="Q15" s="15">
        <f t="shared" si="3"/>
        <v>32527</v>
      </c>
      <c r="R15" s="15">
        <f t="shared" si="4"/>
        <v>1558</v>
      </c>
      <c r="S15" s="15">
        <f t="shared" si="5"/>
        <v>4673</v>
      </c>
      <c r="T15" s="15">
        <f t="shared" si="6"/>
        <v>4673</v>
      </c>
      <c r="U15" s="154">
        <f t="shared" si="7"/>
        <v>224136.09</v>
      </c>
      <c r="Y15" s="283"/>
      <c r="Z15" s="282"/>
    </row>
    <row r="16" spans="1:26" s="109" customFormat="1" ht="49.5" customHeight="1">
      <c r="A16" s="142"/>
      <c r="B16" s="29" t="s">
        <v>641</v>
      </c>
      <c r="C16" s="142" t="s">
        <v>21</v>
      </c>
      <c r="D16" s="142" t="s">
        <v>21</v>
      </c>
      <c r="E16" s="143" t="s">
        <v>526</v>
      </c>
      <c r="F16" s="142" t="s">
        <v>658</v>
      </c>
      <c r="G16" s="29" t="s">
        <v>116</v>
      </c>
      <c r="H16" s="58">
        <v>1.8</v>
      </c>
      <c r="I16" s="23"/>
      <c r="J16" s="37">
        <v>30</v>
      </c>
      <c r="K16" s="142">
        <v>70</v>
      </c>
      <c r="L16" s="15">
        <v>210</v>
      </c>
      <c r="M16" s="146">
        <v>101853.42</v>
      </c>
      <c r="N16" s="41">
        <f t="shared" si="0"/>
        <v>8148</v>
      </c>
      <c r="O16" s="41">
        <f t="shared" si="12"/>
        <v>8148</v>
      </c>
      <c r="P16" s="41">
        <f t="shared" si="2"/>
        <v>118149.42</v>
      </c>
      <c r="Q16" s="15">
        <f t="shared" si="3"/>
        <v>21267</v>
      </c>
      <c r="R16" s="15">
        <f t="shared" si="4"/>
        <v>1019</v>
      </c>
      <c r="S16" s="15">
        <f t="shared" si="5"/>
        <v>3056</v>
      </c>
      <c r="T16" s="15">
        <f t="shared" si="6"/>
        <v>3056</v>
      </c>
      <c r="U16" s="154">
        <f t="shared" si="7"/>
        <v>146547.41999999998</v>
      </c>
      <c r="Y16" s="283"/>
      <c r="Z16" s="282"/>
    </row>
    <row r="17" spans="1:26" s="109" customFormat="1" ht="49.5" customHeight="1">
      <c r="A17" s="142"/>
      <c r="B17" s="29" t="s">
        <v>642</v>
      </c>
      <c r="C17" s="142" t="s">
        <v>21</v>
      </c>
      <c r="D17" s="142" t="s">
        <v>21</v>
      </c>
      <c r="E17" s="143" t="s">
        <v>526</v>
      </c>
      <c r="F17" s="142" t="s">
        <v>658</v>
      </c>
      <c r="G17" s="29" t="s">
        <v>116</v>
      </c>
      <c r="H17" s="58">
        <v>7.5</v>
      </c>
      <c r="I17" s="23"/>
      <c r="J17" s="37">
        <v>30</v>
      </c>
      <c r="K17" s="142">
        <v>96</v>
      </c>
      <c r="L17" s="15">
        <v>290</v>
      </c>
      <c r="M17" s="146">
        <v>337673.97</v>
      </c>
      <c r="N17" s="41">
        <f t="shared" si="0"/>
        <v>27014</v>
      </c>
      <c r="O17" s="41">
        <f t="shared" si="12"/>
        <v>27014</v>
      </c>
      <c r="P17" s="41">
        <f t="shared" si="2"/>
        <v>391701.97</v>
      </c>
      <c r="Q17" s="15">
        <f t="shared" si="3"/>
        <v>70506</v>
      </c>
      <c r="R17" s="15">
        <f t="shared" si="4"/>
        <v>3377</v>
      </c>
      <c r="S17" s="15">
        <f t="shared" si="5"/>
        <v>10130</v>
      </c>
      <c r="T17" s="15">
        <f t="shared" si="6"/>
        <v>10130</v>
      </c>
      <c r="U17" s="154">
        <f t="shared" si="7"/>
        <v>485844.97</v>
      </c>
      <c r="Y17" s="283"/>
      <c r="Z17" s="282"/>
    </row>
    <row r="18" spans="1:26" s="109" customFormat="1" ht="49.5" customHeight="1">
      <c r="A18" s="142"/>
      <c r="B18" s="29" t="s">
        <v>643</v>
      </c>
      <c r="C18" s="142" t="s">
        <v>21</v>
      </c>
      <c r="D18" s="142" t="s">
        <v>21</v>
      </c>
      <c r="E18" s="143" t="s">
        <v>526</v>
      </c>
      <c r="F18" s="142" t="s">
        <v>658</v>
      </c>
      <c r="G18" s="29" t="s">
        <v>116</v>
      </c>
      <c r="H18" s="58">
        <v>2</v>
      </c>
      <c r="I18" s="23"/>
      <c r="J18" s="37">
        <v>42</v>
      </c>
      <c r="K18" s="142">
        <v>86</v>
      </c>
      <c r="L18" s="15">
        <v>170</v>
      </c>
      <c r="M18" s="146">
        <v>111966.37</v>
      </c>
      <c r="N18" s="41">
        <f t="shared" si="0"/>
        <v>8957</v>
      </c>
      <c r="O18" s="41">
        <f t="shared" si="12"/>
        <v>8957</v>
      </c>
      <c r="P18" s="41">
        <f t="shared" si="2"/>
        <v>129880.37</v>
      </c>
      <c r="Q18" s="15">
        <f t="shared" si="3"/>
        <v>23378</v>
      </c>
      <c r="R18" s="15">
        <f t="shared" si="4"/>
        <v>1120</v>
      </c>
      <c r="S18" s="15">
        <f t="shared" si="5"/>
        <v>3359</v>
      </c>
      <c r="T18" s="15">
        <f t="shared" si="6"/>
        <v>3359</v>
      </c>
      <c r="U18" s="154">
        <f t="shared" si="7"/>
        <v>161096.37</v>
      </c>
      <c r="Y18" s="283"/>
      <c r="Z18" s="282"/>
    </row>
    <row r="19" spans="1:26" s="109" customFormat="1" ht="49.5" customHeight="1">
      <c r="A19" s="142"/>
      <c r="B19" s="29" t="s">
        <v>644</v>
      </c>
      <c r="C19" s="142" t="s">
        <v>21</v>
      </c>
      <c r="D19" s="142" t="s">
        <v>21</v>
      </c>
      <c r="E19" s="143" t="s">
        <v>526</v>
      </c>
      <c r="F19" s="142" t="s">
        <v>658</v>
      </c>
      <c r="G19" s="29" t="s">
        <v>116</v>
      </c>
      <c r="H19" s="58">
        <v>2</v>
      </c>
      <c r="I19" s="23"/>
      <c r="J19" s="37">
        <v>30</v>
      </c>
      <c r="K19" s="142">
        <v>150</v>
      </c>
      <c r="L19" s="15">
        <v>350</v>
      </c>
      <c r="M19" s="146">
        <v>199595.81</v>
      </c>
      <c r="N19" s="41">
        <f t="shared" si="0"/>
        <v>15968</v>
      </c>
      <c r="O19" s="41">
        <f t="shared" si="12"/>
        <v>15968</v>
      </c>
      <c r="P19" s="41">
        <f t="shared" si="2"/>
        <v>231531.81</v>
      </c>
      <c r="Q19" s="15">
        <f t="shared" si="3"/>
        <v>41676</v>
      </c>
      <c r="R19" s="15">
        <f t="shared" si="4"/>
        <v>1996</v>
      </c>
      <c r="S19" s="15">
        <f t="shared" si="5"/>
        <v>5988</v>
      </c>
      <c r="T19" s="15">
        <f t="shared" si="6"/>
        <v>5988</v>
      </c>
      <c r="U19" s="154">
        <f t="shared" si="7"/>
        <v>287179.81</v>
      </c>
      <c r="Y19" s="283"/>
      <c r="Z19" s="282"/>
    </row>
    <row r="20" spans="1:26" s="109" customFormat="1" ht="49.5" customHeight="1">
      <c r="A20" s="142"/>
      <c r="B20" s="29" t="s">
        <v>645</v>
      </c>
      <c r="C20" s="142" t="s">
        <v>21</v>
      </c>
      <c r="D20" s="142" t="s">
        <v>21</v>
      </c>
      <c r="E20" s="143" t="s">
        <v>526</v>
      </c>
      <c r="F20" s="142" t="s">
        <v>658</v>
      </c>
      <c r="G20" s="29" t="s">
        <v>116</v>
      </c>
      <c r="H20" s="58">
        <v>1.6</v>
      </c>
      <c r="I20" s="23"/>
      <c r="J20" s="37">
        <v>30</v>
      </c>
      <c r="K20" s="142">
        <v>130</v>
      </c>
      <c r="L20" s="15">
        <v>300</v>
      </c>
      <c r="M20" s="146">
        <v>335609.73</v>
      </c>
      <c r="N20" s="41">
        <f t="shared" si="0"/>
        <v>26849</v>
      </c>
      <c r="O20" s="41">
        <f t="shared" si="12"/>
        <v>26849</v>
      </c>
      <c r="P20" s="41">
        <f t="shared" si="2"/>
        <v>389307.73</v>
      </c>
      <c r="Q20" s="15">
        <f t="shared" si="3"/>
        <v>70075</v>
      </c>
      <c r="R20" s="15">
        <f t="shared" si="4"/>
        <v>3356</v>
      </c>
      <c r="S20" s="15">
        <f t="shared" si="5"/>
        <v>10068</v>
      </c>
      <c r="T20" s="15">
        <f t="shared" si="6"/>
        <v>10068</v>
      </c>
      <c r="U20" s="154">
        <f t="shared" si="7"/>
        <v>482874.73</v>
      </c>
      <c r="Y20" s="283"/>
      <c r="Z20" s="282"/>
    </row>
    <row r="21" spans="1:26" s="109" customFormat="1" ht="49.5" customHeight="1">
      <c r="A21" s="142"/>
      <c r="B21" s="29" t="s">
        <v>646</v>
      </c>
      <c r="C21" s="142" t="s">
        <v>21</v>
      </c>
      <c r="D21" s="142" t="s">
        <v>21</v>
      </c>
      <c r="E21" s="143" t="s">
        <v>526</v>
      </c>
      <c r="F21" s="142" t="s">
        <v>658</v>
      </c>
      <c r="G21" s="29" t="s">
        <v>116</v>
      </c>
      <c r="H21" s="58">
        <v>1.6</v>
      </c>
      <c r="I21" s="23"/>
      <c r="J21" s="37">
        <v>30</v>
      </c>
      <c r="K21" s="142">
        <v>130</v>
      </c>
      <c r="L21" s="15">
        <v>260</v>
      </c>
      <c r="M21" s="146">
        <v>282796.53</v>
      </c>
      <c r="N21" s="41">
        <f t="shared" si="0"/>
        <v>22624</v>
      </c>
      <c r="O21" s="41">
        <f t="shared" si="12"/>
        <v>22624</v>
      </c>
      <c r="P21" s="41">
        <f t="shared" si="2"/>
        <v>328044.53</v>
      </c>
      <c r="Q21" s="15">
        <f t="shared" si="3"/>
        <v>59048</v>
      </c>
      <c r="R21" s="15">
        <f t="shared" si="4"/>
        <v>2828</v>
      </c>
      <c r="S21" s="15">
        <f t="shared" si="5"/>
        <v>8484</v>
      </c>
      <c r="T21" s="15">
        <f t="shared" si="6"/>
        <v>8484</v>
      </c>
      <c r="U21" s="154">
        <f t="shared" si="7"/>
        <v>406888.53</v>
      </c>
      <c r="Y21" s="283"/>
      <c r="Z21" s="282"/>
    </row>
    <row r="22" spans="1:26" s="109" customFormat="1" ht="49.5" customHeight="1">
      <c r="A22" s="142"/>
      <c r="B22" s="29" t="s">
        <v>647</v>
      </c>
      <c r="C22" s="142" t="s">
        <v>21</v>
      </c>
      <c r="D22" s="142" t="s">
        <v>21</v>
      </c>
      <c r="E22" s="143" t="s">
        <v>526</v>
      </c>
      <c r="F22" s="142" t="s">
        <v>658</v>
      </c>
      <c r="G22" s="29" t="s">
        <v>116</v>
      </c>
      <c r="H22" s="58">
        <v>2</v>
      </c>
      <c r="I22" s="23"/>
      <c r="J22" s="37">
        <v>42</v>
      </c>
      <c r="K22" s="142"/>
      <c r="L22" s="15"/>
      <c r="M22" s="146">
        <v>133873.73</v>
      </c>
      <c r="N22" s="41">
        <f t="shared" si="0"/>
        <v>10710</v>
      </c>
      <c r="O22" s="41">
        <f t="shared" si="12"/>
        <v>10710</v>
      </c>
      <c r="P22" s="41">
        <f t="shared" si="2"/>
        <v>155293.73</v>
      </c>
      <c r="Q22" s="15">
        <f t="shared" si="3"/>
        <v>27953</v>
      </c>
      <c r="R22" s="15">
        <f t="shared" si="4"/>
        <v>1339</v>
      </c>
      <c r="S22" s="15">
        <f t="shared" si="5"/>
        <v>4016</v>
      </c>
      <c r="T22" s="15">
        <f t="shared" si="6"/>
        <v>4016</v>
      </c>
      <c r="U22" s="154">
        <f t="shared" si="7"/>
        <v>192617.73</v>
      </c>
      <c r="Y22" s="283"/>
      <c r="Z22" s="282"/>
    </row>
    <row r="23" ht="15.75">
      <c r="R23" s="15"/>
    </row>
  </sheetData>
  <mergeCells count="3">
    <mergeCell ref="Y2:Y11"/>
    <mergeCell ref="Y13:Y22"/>
    <mergeCell ref="Z13:Z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6"/>
  <sheetViews>
    <sheetView workbookViewId="0" topLeftCell="A1"/>
  </sheetViews>
  <sheetFormatPr defaultColWidth="10.8515625" defaultRowHeight="15"/>
  <cols>
    <col min="1" max="1" width="9.421875" style="5" customWidth="1"/>
    <col min="2" max="2" width="73.28125" style="46" customWidth="1"/>
    <col min="3" max="3" width="16.421875" style="47" customWidth="1"/>
    <col min="4" max="4" width="23.8515625" style="94" customWidth="1"/>
    <col min="5" max="5" width="19.140625" style="47" customWidth="1"/>
    <col min="6" max="6" width="20.28125" style="47" customWidth="1"/>
    <col min="7" max="7" width="22.421875" style="5" customWidth="1"/>
    <col min="8" max="8" width="11.7109375" style="5" customWidth="1"/>
    <col min="9" max="9" width="7.28125" style="5" customWidth="1"/>
    <col min="10" max="10" width="10.57421875" style="5" customWidth="1"/>
    <col min="11" max="11" width="14.140625" style="48" bestFit="1" customWidth="1"/>
    <col min="12" max="12" width="15.421875" style="48" customWidth="1"/>
    <col min="13" max="13" width="19.00390625" style="5" customWidth="1"/>
    <col min="14" max="14" width="16.140625" style="5" customWidth="1"/>
    <col min="15" max="15" width="17.140625" style="5" customWidth="1"/>
    <col min="16" max="16" width="18.00390625" style="5" customWidth="1"/>
    <col min="17" max="17" width="15.00390625" style="5" customWidth="1"/>
    <col min="18" max="18" width="11.421875" style="5" customWidth="1"/>
    <col min="19" max="19" width="16.00390625" style="5" customWidth="1"/>
    <col min="20" max="256" width="11.421875" style="5" customWidth="1"/>
    <col min="257" max="257" width="9.7109375" style="5" customWidth="1"/>
    <col min="258" max="258" width="83.28125" style="5" customWidth="1"/>
    <col min="259" max="259" width="18.28125" style="5" customWidth="1"/>
    <col min="260" max="260" width="16.421875" style="5" customWidth="1"/>
    <col min="261" max="261" width="12.8515625" style="5" customWidth="1"/>
    <col min="262" max="262" width="18.00390625" style="5" customWidth="1"/>
    <col min="263" max="263" width="23.28125" style="5" customWidth="1"/>
    <col min="264" max="264" width="8.00390625" style="5" customWidth="1"/>
    <col min="265" max="265" width="7.28125" style="5" customWidth="1"/>
    <col min="266" max="266" width="9.28125" style="5" customWidth="1"/>
    <col min="267" max="267" width="10.7109375" style="5" customWidth="1"/>
    <col min="268" max="268" width="11.140625" style="5" customWidth="1"/>
    <col min="269" max="269" width="19.140625" style="5" customWidth="1"/>
    <col min="270" max="270" width="17.140625" style="5" customWidth="1"/>
    <col min="271" max="271" width="20.140625" style="5" customWidth="1"/>
    <col min="272" max="272" width="18.00390625" style="5" customWidth="1"/>
    <col min="273" max="273" width="15.00390625" style="5" customWidth="1"/>
    <col min="274" max="274" width="11.421875" style="5" customWidth="1"/>
    <col min="275" max="275" width="16.00390625" style="5" customWidth="1"/>
    <col min="276" max="512" width="11.421875" style="5" customWidth="1"/>
    <col min="513" max="513" width="9.7109375" style="5" customWidth="1"/>
    <col min="514" max="514" width="83.28125" style="5" customWidth="1"/>
    <col min="515" max="515" width="18.28125" style="5" customWidth="1"/>
    <col min="516" max="516" width="16.421875" style="5" customWidth="1"/>
    <col min="517" max="517" width="12.8515625" style="5" customWidth="1"/>
    <col min="518" max="518" width="18.00390625" style="5" customWidth="1"/>
    <col min="519" max="519" width="23.28125" style="5" customWidth="1"/>
    <col min="520" max="520" width="8.00390625" style="5" customWidth="1"/>
    <col min="521" max="521" width="7.28125" style="5" customWidth="1"/>
    <col min="522" max="522" width="9.28125" style="5" customWidth="1"/>
    <col min="523" max="523" width="10.7109375" style="5" customWidth="1"/>
    <col min="524" max="524" width="11.140625" style="5" customWidth="1"/>
    <col min="525" max="525" width="19.140625" style="5" customWidth="1"/>
    <col min="526" max="526" width="17.140625" style="5" customWidth="1"/>
    <col min="527" max="527" width="20.140625" style="5" customWidth="1"/>
    <col min="528" max="528" width="18.00390625" style="5" customWidth="1"/>
    <col min="529" max="529" width="15.00390625" style="5" customWidth="1"/>
    <col min="530" max="530" width="11.421875" style="5" customWidth="1"/>
    <col min="531" max="531" width="16.00390625" style="5" customWidth="1"/>
    <col min="532" max="768" width="11.421875" style="5" customWidth="1"/>
    <col min="769" max="769" width="9.7109375" style="5" customWidth="1"/>
    <col min="770" max="770" width="83.28125" style="5" customWidth="1"/>
    <col min="771" max="771" width="18.28125" style="5" customWidth="1"/>
    <col min="772" max="772" width="16.421875" style="5" customWidth="1"/>
    <col min="773" max="773" width="12.8515625" style="5" customWidth="1"/>
    <col min="774" max="774" width="18.00390625" style="5" customWidth="1"/>
    <col min="775" max="775" width="23.28125" style="5" customWidth="1"/>
    <col min="776" max="776" width="8.00390625" style="5" customWidth="1"/>
    <col min="777" max="777" width="7.28125" style="5" customWidth="1"/>
    <col min="778" max="778" width="9.28125" style="5" customWidth="1"/>
    <col min="779" max="779" width="10.7109375" style="5" customWidth="1"/>
    <col min="780" max="780" width="11.140625" style="5" customWidth="1"/>
    <col min="781" max="781" width="19.140625" style="5" customWidth="1"/>
    <col min="782" max="782" width="17.140625" style="5" customWidth="1"/>
    <col min="783" max="783" width="20.140625" style="5" customWidth="1"/>
    <col min="784" max="784" width="18.00390625" style="5" customWidth="1"/>
    <col min="785" max="785" width="15.00390625" style="5" customWidth="1"/>
    <col min="786" max="786" width="11.421875" style="5" customWidth="1"/>
    <col min="787" max="787" width="16.00390625" style="5" customWidth="1"/>
    <col min="788" max="1024" width="11.421875" style="5" customWidth="1"/>
    <col min="1025" max="1025" width="9.7109375" style="5" customWidth="1"/>
    <col min="1026" max="1026" width="83.28125" style="5" customWidth="1"/>
    <col min="1027" max="1027" width="18.28125" style="5" customWidth="1"/>
    <col min="1028" max="1028" width="16.421875" style="5" customWidth="1"/>
    <col min="1029" max="1029" width="12.8515625" style="5" customWidth="1"/>
    <col min="1030" max="1030" width="18.00390625" style="5" customWidth="1"/>
    <col min="1031" max="1031" width="23.28125" style="5" customWidth="1"/>
    <col min="1032" max="1032" width="8.00390625" style="5" customWidth="1"/>
    <col min="1033" max="1033" width="7.28125" style="5" customWidth="1"/>
    <col min="1034" max="1034" width="9.28125" style="5" customWidth="1"/>
    <col min="1035" max="1035" width="10.7109375" style="5" customWidth="1"/>
    <col min="1036" max="1036" width="11.140625" style="5" customWidth="1"/>
    <col min="1037" max="1037" width="19.140625" style="5" customWidth="1"/>
    <col min="1038" max="1038" width="17.140625" style="5" customWidth="1"/>
    <col min="1039" max="1039" width="20.140625" style="5" customWidth="1"/>
    <col min="1040" max="1040" width="18.00390625" style="5" customWidth="1"/>
    <col min="1041" max="1041" width="15.00390625" style="5" customWidth="1"/>
    <col min="1042" max="1042" width="11.421875" style="5" customWidth="1"/>
    <col min="1043" max="1043" width="16.00390625" style="5" customWidth="1"/>
    <col min="1044" max="1280" width="11.421875" style="5" customWidth="1"/>
    <col min="1281" max="1281" width="9.7109375" style="5" customWidth="1"/>
    <col min="1282" max="1282" width="83.28125" style="5" customWidth="1"/>
    <col min="1283" max="1283" width="18.28125" style="5" customWidth="1"/>
    <col min="1284" max="1284" width="16.421875" style="5" customWidth="1"/>
    <col min="1285" max="1285" width="12.8515625" style="5" customWidth="1"/>
    <col min="1286" max="1286" width="18.00390625" style="5" customWidth="1"/>
    <col min="1287" max="1287" width="23.28125" style="5" customWidth="1"/>
    <col min="1288" max="1288" width="8.00390625" style="5" customWidth="1"/>
    <col min="1289" max="1289" width="7.28125" style="5" customWidth="1"/>
    <col min="1290" max="1290" width="9.28125" style="5" customWidth="1"/>
    <col min="1291" max="1291" width="10.7109375" style="5" customWidth="1"/>
    <col min="1292" max="1292" width="11.140625" style="5" customWidth="1"/>
    <col min="1293" max="1293" width="19.140625" style="5" customWidth="1"/>
    <col min="1294" max="1294" width="17.140625" style="5" customWidth="1"/>
    <col min="1295" max="1295" width="20.140625" style="5" customWidth="1"/>
    <col min="1296" max="1296" width="18.00390625" style="5" customWidth="1"/>
    <col min="1297" max="1297" width="15.00390625" style="5" customWidth="1"/>
    <col min="1298" max="1298" width="11.421875" style="5" customWidth="1"/>
    <col min="1299" max="1299" width="16.00390625" style="5" customWidth="1"/>
    <col min="1300" max="1536" width="11.421875" style="5" customWidth="1"/>
    <col min="1537" max="1537" width="9.7109375" style="5" customWidth="1"/>
    <col min="1538" max="1538" width="83.28125" style="5" customWidth="1"/>
    <col min="1539" max="1539" width="18.28125" style="5" customWidth="1"/>
    <col min="1540" max="1540" width="16.421875" style="5" customWidth="1"/>
    <col min="1541" max="1541" width="12.8515625" style="5" customWidth="1"/>
    <col min="1542" max="1542" width="18.00390625" style="5" customWidth="1"/>
    <col min="1543" max="1543" width="23.28125" style="5" customWidth="1"/>
    <col min="1544" max="1544" width="8.00390625" style="5" customWidth="1"/>
    <col min="1545" max="1545" width="7.28125" style="5" customWidth="1"/>
    <col min="1546" max="1546" width="9.28125" style="5" customWidth="1"/>
    <col min="1547" max="1547" width="10.7109375" style="5" customWidth="1"/>
    <col min="1548" max="1548" width="11.140625" style="5" customWidth="1"/>
    <col min="1549" max="1549" width="19.140625" style="5" customWidth="1"/>
    <col min="1550" max="1550" width="17.140625" style="5" customWidth="1"/>
    <col min="1551" max="1551" width="20.140625" style="5" customWidth="1"/>
    <col min="1552" max="1552" width="18.00390625" style="5" customWidth="1"/>
    <col min="1553" max="1553" width="15.00390625" style="5" customWidth="1"/>
    <col min="1554" max="1554" width="11.421875" style="5" customWidth="1"/>
    <col min="1555" max="1555" width="16.00390625" style="5" customWidth="1"/>
    <col min="1556" max="1792" width="11.421875" style="5" customWidth="1"/>
    <col min="1793" max="1793" width="9.7109375" style="5" customWidth="1"/>
    <col min="1794" max="1794" width="83.28125" style="5" customWidth="1"/>
    <col min="1795" max="1795" width="18.28125" style="5" customWidth="1"/>
    <col min="1796" max="1796" width="16.421875" style="5" customWidth="1"/>
    <col min="1797" max="1797" width="12.8515625" style="5" customWidth="1"/>
    <col min="1798" max="1798" width="18.00390625" style="5" customWidth="1"/>
    <col min="1799" max="1799" width="23.28125" style="5" customWidth="1"/>
    <col min="1800" max="1800" width="8.00390625" style="5" customWidth="1"/>
    <col min="1801" max="1801" width="7.28125" style="5" customWidth="1"/>
    <col min="1802" max="1802" width="9.28125" style="5" customWidth="1"/>
    <col min="1803" max="1803" width="10.7109375" style="5" customWidth="1"/>
    <col min="1804" max="1804" width="11.140625" style="5" customWidth="1"/>
    <col min="1805" max="1805" width="19.140625" style="5" customWidth="1"/>
    <col min="1806" max="1806" width="17.140625" style="5" customWidth="1"/>
    <col min="1807" max="1807" width="20.140625" style="5" customWidth="1"/>
    <col min="1808" max="1808" width="18.00390625" style="5" customWidth="1"/>
    <col min="1809" max="1809" width="15.00390625" style="5" customWidth="1"/>
    <col min="1810" max="1810" width="11.421875" style="5" customWidth="1"/>
    <col min="1811" max="1811" width="16.00390625" style="5" customWidth="1"/>
    <col min="1812" max="2048" width="11.421875" style="5" customWidth="1"/>
    <col min="2049" max="2049" width="9.7109375" style="5" customWidth="1"/>
    <col min="2050" max="2050" width="83.28125" style="5" customWidth="1"/>
    <col min="2051" max="2051" width="18.28125" style="5" customWidth="1"/>
    <col min="2052" max="2052" width="16.421875" style="5" customWidth="1"/>
    <col min="2053" max="2053" width="12.8515625" style="5" customWidth="1"/>
    <col min="2054" max="2054" width="18.00390625" style="5" customWidth="1"/>
    <col min="2055" max="2055" width="23.28125" style="5" customWidth="1"/>
    <col min="2056" max="2056" width="8.00390625" style="5" customWidth="1"/>
    <col min="2057" max="2057" width="7.28125" style="5" customWidth="1"/>
    <col min="2058" max="2058" width="9.28125" style="5" customWidth="1"/>
    <col min="2059" max="2059" width="10.7109375" style="5" customWidth="1"/>
    <col min="2060" max="2060" width="11.140625" style="5" customWidth="1"/>
    <col min="2061" max="2061" width="19.140625" style="5" customWidth="1"/>
    <col min="2062" max="2062" width="17.140625" style="5" customWidth="1"/>
    <col min="2063" max="2063" width="20.140625" style="5" customWidth="1"/>
    <col min="2064" max="2064" width="18.00390625" style="5" customWidth="1"/>
    <col min="2065" max="2065" width="15.00390625" style="5" customWidth="1"/>
    <col min="2066" max="2066" width="11.421875" style="5" customWidth="1"/>
    <col min="2067" max="2067" width="16.00390625" style="5" customWidth="1"/>
    <col min="2068" max="2304" width="11.421875" style="5" customWidth="1"/>
    <col min="2305" max="2305" width="9.7109375" style="5" customWidth="1"/>
    <col min="2306" max="2306" width="83.28125" style="5" customWidth="1"/>
    <col min="2307" max="2307" width="18.28125" style="5" customWidth="1"/>
    <col min="2308" max="2308" width="16.421875" style="5" customWidth="1"/>
    <col min="2309" max="2309" width="12.8515625" style="5" customWidth="1"/>
    <col min="2310" max="2310" width="18.00390625" style="5" customWidth="1"/>
    <col min="2311" max="2311" width="23.28125" style="5" customWidth="1"/>
    <col min="2312" max="2312" width="8.00390625" style="5" customWidth="1"/>
    <col min="2313" max="2313" width="7.28125" style="5" customWidth="1"/>
    <col min="2314" max="2314" width="9.28125" style="5" customWidth="1"/>
    <col min="2315" max="2315" width="10.7109375" style="5" customWidth="1"/>
    <col min="2316" max="2316" width="11.140625" style="5" customWidth="1"/>
    <col min="2317" max="2317" width="19.140625" style="5" customWidth="1"/>
    <col min="2318" max="2318" width="17.140625" style="5" customWidth="1"/>
    <col min="2319" max="2319" width="20.140625" style="5" customWidth="1"/>
    <col min="2320" max="2320" width="18.00390625" style="5" customWidth="1"/>
    <col min="2321" max="2321" width="15.00390625" style="5" customWidth="1"/>
    <col min="2322" max="2322" width="11.421875" style="5" customWidth="1"/>
    <col min="2323" max="2323" width="16.00390625" style="5" customWidth="1"/>
    <col min="2324" max="2560" width="11.421875" style="5" customWidth="1"/>
    <col min="2561" max="2561" width="9.7109375" style="5" customWidth="1"/>
    <col min="2562" max="2562" width="83.28125" style="5" customWidth="1"/>
    <col min="2563" max="2563" width="18.28125" style="5" customWidth="1"/>
    <col min="2564" max="2564" width="16.421875" style="5" customWidth="1"/>
    <col min="2565" max="2565" width="12.8515625" style="5" customWidth="1"/>
    <col min="2566" max="2566" width="18.00390625" style="5" customWidth="1"/>
    <col min="2567" max="2567" width="23.28125" style="5" customWidth="1"/>
    <col min="2568" max="2568" width="8.00390625" style="5" customWidth="1"/>
    <col min="2569" max="2569" width="7.28125" style="5" customWidth="1"/>
    <col min="2570" max="2570" width="9.28125" style="5" customWidth="1"/>
    <col min="2571" max="2571" width="10.7109375" style="5" customWidth="1"/>
    <col min="2572" max="2572" width="11.140625" style="5" customWidth="1"/>
    <col min="2573" max="2573" width="19.140625" style="5" customWidth="1"/>
    <col min="2574" max="2574" width="17.140625" style="5" customWidth="1"/>
    <col min="2575" max="2575" width="20.140625" style="5" customWidth="1"/>
    <col min="2576" max="2576" width="18.00390625" style="5" customWidth="1"/>
    <col min="2577" max="2577" width="15.00390625" style="5" customWidth="1"/>
    <col min="2578" max="2578" width="11.421875" style="5" customWidth="1"/>
    <col min="2579" max="2579" width="16.00390625" style="5" customWidth="1"/>
    <col min="2580" max="2816" width="11.421875" style="5" customWidth="1"/>
    <col min="2817" max="2817" width="9.7109375" style="5" customWidth="1"/>
    <col min="2818" max="2818" width="83.28125" style="5" customWidth="1"/>
    <col min="2819" max="2819" width="18.28125" style="5" customWidth="1"/>
    <col min="2820" max="2820" width="16.421875" style="5" customWidth="1"/>
    <col min="2821" max="2821" width="12.8515625" style="5" customWidth="1"/>
    <col min="2822" max="2822" width="18.00390625" style="5" customWidth="1"/>
    <col min="2823" max="2823" width="23.28125" style="5" customWidth="1"/>
    <col min="2824" max="2824" width="8.00390625" style="5" customWidth="1"/>
    <col min="2825" max="2825" width="7.28125" style="5" customWidth="1"/>
    <col min="2826" max="2826" width="9.28125" style="5" customWidth="1"/>
    <col min="2827" max="2827" width="10.7109375" style="5" customWidth="1"/>
    <col min="2828" max="2828" width="11.140625" style="5" customWidth="1"/>
    <col min="2829" max="2829" width="19.140625" style="5" customWidth="1"/>
    <col min="2830" max="2830" width="17.140625" style="5" customWidth="1"/>
    <col min="2831" max="2831" width="20.140625" style="5" customWidth="1"/>
    <col min="2832" max="2832" width="18.00390625" style="5" customWidth="1"/>
    <col min="2833" max="2833" width="15.00390625" style="5" customWidth="1"/>
    <col min="2834" max="2834" width="11.421875" style="5" customWidth="1"/>
    <col min="2835" max="2835" width="16.00390625" style="5" customWidth="1"/>
    <col min="2836" max="3072" width="11.421875" style="5" customWidth="1"/>
    <col min="3073" max="3073" width="9.7109375" style="5" customWidth="1"/>
    <col min="3074" max="3074" width="83.28125" style="5" customWidth="1"/>
    <col min="3075" max="3075" width="18.28125" style="5" customWidth="1"/>
    <col min="3076" max="3076" width="16.421875" style="5" customWidth="1"/>
    <col min="3077" max="3077" width="12.8515625" style="5" customWidth="1"/>
    <col min="3078" max="3078" width="18.00390625" style="5" customWidth="1"/>
    <col min="3079" max="3079" width="23.28125" style="5" customWidth="1"/>
    <col min="3080" max="3080" width="8.00390625" style="5" customWidth="1"/>
    <col min="3081" max="3081" width="7.28125" style="5" customWidth="1"/>
    <col min="3082" max="3082" width="9.28125" style="5" customWidth="1"/>
    <col min="3083" max="3083" width="10.7109375" style="5" customWidth="1"/>
    <col min="3084" max="3084" width="11.140625" style="5" customWidth="1"/>
    <col min="3085" max="3085" width="19.140625" style="5" customWidth="1"/>
    <col min="3086" max="3086" width="17.140625" style="5" customWidth="1"/>
    <col min="3087" max="3087" width="20.140625" style="5" customWidth="1"/>
    <col min="3088" max="3088" width="18.00390625" style="5" customWidth="1"/>
    <col min="3089" max="3089" width="15.00390625" style="5" customWidth="1"/>
    <col min="3090" max="3090" width="11.421875" style="5" customWidth="1"/>
    <col min="3091" max="3091" width="16.00390625" style="5" customWidth="1"/>
    <col min="3092" max="3328" width="11.421875" style="5" customWidth="1"/>
    <col min="3329" max="3329" width="9.7109375" style="5" customWidth="1"/>
    <col min="3330" max="3330" width="83.28125" style="5" customWidth="1"/>
    <col min="3331" max="3331" width="18.28125" style="5" customWidth="1"/>
    <col min="3332" max="3332" width="16.421875" style="5" customWidth="1"/>
    <col min="3333" max="3333" width="12.8515625" style="5" customWidth="1"/>
    <col min="3334" max="3334" width="18.00390625" style="5" customWidth="1"/>
    <col min="3335" max="3335" width="23.28125" style="5" customWidth="1"/>
    <col min="3336" max="3336" width="8.00390625" style="5" customWidth="1"/>
    <col min="3337" max="3337" width="7.28125" style="5" customWidth="1"/>
    <col min="3338" max="3338" width="9.28125" style="5" customWidth="1"/>
    <col min="3339" max="3339" width="10.7109375" style="5" customWidth="1"/>
    <col min="3340" max="3340" width="11.140625" style="5" customWidth="1"/>
    <col min="3341" max="3341" width="19.140625" style="5" customWidth="1"/>
    <col min="3342" max="3342" width="17.140625" style="5" customWidth="1"/>
    <col min="3343" max="3343" width="20.140625" style="5" customWidth="1"/>
    <col min="3344" max="3344" width="18.00390625" style="5" customWidth="1"/>
    <col min="3345" max="3345" width="15.00390625" style="5" customWidth="1"/>
    <col min="3346" max="3346" width="11.421875" style="5" customWidth="1"/>
    <col min="3347" max="3347" width="16.00390625" style="5" customWidth="1"/>
    <col min="3348" max="3584" width="11.421875" style="5" customWidth="1"/>
    <col min="3585" max="3585" width="9.7109375" style="5" customWidth="1"/>
    <col min="3586" max="3586" width="83.28125" style="5" customWidth="1"/>
    <col min="3587" max="3587" width="18.28125" style="5" customWidth="1"/>
    <col min="3588" max="3588" width="16.421875" style="5" customWidth="1"/>
    <col min="3589" max="3589" width="12.8515625" style="5" customWidth="1"/>
    <col min="3590" max="3590" width="18.00390625" style="5" customWidth="1"/>
    <col min="3591" max="3591" width="23.28125" style="5" customWidth="1"/>
    <col min="3592" max="3592" width="8.00390625" style="5" customWidth="1"/>
    <col min="3593" max="3593" width="7.28125" style="5" customWidth="1"/>
    <col min="3594" max="3594" width="9.28125" style="5" customWidth="1"/>
    <col min="3595" max="3595" width="10.7109375" style="5" customWidth="1"/>
    <col min="3596" max="3596" width="11.140625" style="5" customWidth="1"/>
    <col min="3597" max="3597" width="19.140625" style="5" customWidth="1"/>
    <col min="3598" max="3598" width="17.140625" style="5" customWidth="1"/>
    <col min="3599" max="3599" width="20.140625" style="5" customWidth="1"/>
    <col min="3600" max="3600" width="18.00390625" style="5" customWidth="1"/>
    <col min="3601" max="3601" width="15.00390625" style="5" customWidth="1"/>
    <col min="3602" max="3602" width="11.421875" style="5" customWidth="1"/>
    <col min="3603" max="3603" width="16.00390625" style="5" customWidth="1"/>
    <col min="3604" max="3840" width="11.421875" style="5" customWidth="1"/>
    <col min="3841" max="3841" width="9.7109375" style="5" customWidth="1"/>
    <col min="3842" max="3842" width="83.28125" style="5" customWidth="1"/>
    <col min="3843" max="3843" width="18.28125" style="5" customWidth="1"/>
    <col min="3844" max="3844" width="16.421875" style="5" customWidth="1"/>
    <col min="3845" max="3845" width="12.8515625" style="5" customWidth="1"/>
    <col min="3846" max="3846" width="18.00390625" style="5" customWidth="1"/>
    <col min="3847" max="3847" width="23.28125" style="5" customWidth="1"/>
    <col min="3848" max="3848" width="8.00390625" style="5" customWidth="1"/>
    <col min="3849" max="3849" width="7.28125" style="5" customWidth="1"/>
    <col min="3850" max="3850" width="9.28125" style="5" customWidth="1"/>
    <col min="3851" max="3851" width="10.7109375" style="5" customWidth="1"/>
    <col min="3852" max="3852" width="11.140625" style="5" customWidth="1"/>
    <col min="3853" max="3853" width="19.140625" style="5" customWidth="1"/>
    <col min="3854" max="3854" width="17.140625" style="5" customWidth="1"/>
    <col min="3855" max="3855" width="20.140625" style="5" customWidth="1"/>
    <col min="3856" max="3856" width="18.00390625" style="5" customWidth="1"/>
    <col min="3857" max="3857" width="15.00390625" style="5" customWidth="1"/>
    <col min="3858" max="3858" width="11.421875" style="5" customWidth="1"/>
    <col min="3859" max="3859" width="16.00390625" style="5" customWidth="1"/>
    <col min="3860" max="4096" width="11.421875" style="5" customWidth="1"/>
    <col min="4097" max="4097" width="9.7109375" style="5" customWidth="1"/>
    <col min="4098" max="4098" width="83.28125" style="5" customWidth="1"/>
    <col min="4099" max="4099" width="18.28125" style="5" customWidth="1"/>
    <col min="4100" max="4100" width="16.421875" style="5" customWidth="1"/>
    <col min="4101" max="4101" width="12.8515625" style="5" customWidth="1"/>
    <col min="4102" max="4102" width="18.00390625" style="5" customWidth="1"/>
    <col min="4103" max="4103" width="23.28125" style="5" customWidth="1"/>
    <col min="4104" max="4104" width="8.00390625" style="5" customWidth="1"/>
    <col min="4105" max="4105" width="7.28125" style="5" customWidth="1"/>
    <col min="4106" max="4106" width="9.28125" style="5" customWidth="1"/>
    <col min="4107" max="4107" width="10.7109375" style="5" customWidth="1"/>
    <col min="4108" max="4108" width="11.140625" style="5" customWidth="1"/>
    <col min="4109" max="4109" width="19.140625" style="5" customWidth="1"/>
    <col min="4110" max="4110" width="17.140625" style="5" customWidth="1"/>
    <col min="4111" max="4111" width="20.140625" style="5" customWidth="1"/>
    <col min="4112" max="4112" width="18.00390625" style="5" customWidth="1"/>
    <col min="4113" max="4113" width="15.00390625" style="5" customWidth="1"/>
    <col min="4114" max="4114" width="11.421875" style="5" customWidth="1"/>
    <col min="4115" max="4115" width="16.00390625" style="5" customWidth="1"/>
    <col min="4116" max="4352" width="11.421875" style="5" customWidth="1"/>
    <col min="4353" max="4353" width="9.7109375" style="5" customWidth="1"/>
    <col min="4354" max="4354" width="83.28125" style="5" customWidth="1"/>
    <col min="4355" max="4355" width="18.28125" style="5" customWidth="1"/>
    <col min="4356" max="4356" width="16.421875" style="5" customWidth="1"/>
    <col min="4357" max="4357" width="12.8515625" style="5" customWidth="1"/>
    <col min="4358" max="4358" width="18.00390625" style="5" customWidth="1"/>
    <col min="4359" max="4359" width="23.28125" style="5" customWidth="1"/>
    <col min="4360" max="4360" width="8.00390625" style="5" customWidth="1"/>
    <col min="4361" max="4361" width="7.28125" style="5" customWidth="1"/>
    <col min="4362" max="4362" width="9.28125" style="5" customWidth="1"/>
    <col min="4363" max="4363" width="10.7109375" style="5" customWidth="1"/>
    <col min="4364" max="4364" width="11.140625" style="5" customWidth="1"/>
    <col min="4365" max="4365" width="19.140625" style="5" customWidth="1"/>
    <col min="4366" max="4366" width="17.140625" style="5" customWidth="1"/>
    <col min="4367" max="4367" width="20.140625" style="5" customWidth="1"/>
    <col min="4368" max="4368" width="18.00390625" style="5" customWidth="1"/>
    <col min="4369" max="4369" width="15.00390625" style="5" customWidth="1"/>
    <col min="4370" max="4370" width="11.421875" style="5" customWidth="1"/>
    <col min="4371" max="4371" width="16.00390625" style="5" customWidth="1"/>
    <col min="4372" max="4608" width="11.421875" style="5" customWidth="1"/>
    <col min="4609" max="4609" width="9.7109375" style="5" customWidth="1"/>
    <col min="4610" max="4610" width="83.28125" style="5" customWidth="1"/>
    <col min="4611" max="4611" width="18.28125" style="5" customWidth="1"/>
    <col min="4612" max="4612" width="16.421875" style="5" customWidth="1"/>
    <col min="4613" max="4613" width="12.8515625" style="5" customWidth="1"/>
    <col min="4614" max="4614" width="18.00390625" style="5" customWidth="1"/>
    <col min="4615" max="4615" width="23.28125" style="5" customWidth="1"/>
    <col min="4616" max="4616" width="8.00390625" style="5" customWidth="1"/>
    <col min="4617" max="4617" width="7.28125" style="5" customWidth="1"/>
    <col min="4618" max="4618" width="9.28125" style="5" customWidth="1"/>
    <col min="4619" max="4619" width="10.7109375" style="5" customWidth="1"/>
    <col min="4620" max="4620" width="11.140625" style="5" customWidth="1"/>
    <col min="4621" max="4621" width="19.140625" style="5" customWidth="1"/>
    <col min="4622" max="4622" width="17.140625" style="5" customWidth="1"/>
    <col min="4623" max="4623" width="20.140625" style="5" customWidth="1"/>
    <col min="4624" max="4624" width="18.00390625" style="5" customWidth="1"/>
    <col min="4625" max="4625" width="15.00390625" style="5" customWidth="1"/>
    <col min="4626" max="4626" width="11.421875" style="5" customWidth="1"/>
    <col min="4627" max="4627" width="16.00390625" style="5" customWidth="1"/>
    <col min="4628" max="4864" width="11.421875" style="5" customWidth="1"/>
    <col min="4865" max="4865" width="9.7109375" style="5" customWidth="1"/>
    <col min="4866" max="4866" width="83.28125" style="5" customWidth="1"/>
    <col min="4867" max="4867" width="18.28125" style="5" customWidth="1"/>
    <col min="4868" max="4868" width="16.421875" style="5" customWidth="1"/>
    <col min="4869" max="4869" width="12.8515625" style="5" customWidth="1"/>
    <col min="4870" max="4870" width="18.00390625" style="5" customWidth="1"/>
    <col min="4871" max="4871" width="23.28125" style="5" customWidth="1"/>
    <col min="4872" max="4872" width="8.00390625" style="5" customWidth="1"/>
    <col min="4873" max="4873" width="7.28125" style="5" customWidth="1"/>
    <col min="4874" max="4874" width="9.28125" style="5" customWidth="1"/>
    <col min="4875" max="4875" width="10.7109375" style="5" customWidth="1"/>
    <col min="4876" max="4876" width="11.140625" style="5" customWidth="1"/>
    <col min="4877" max="4877" width="19.140625" style="5" customWidth="1"/>
    <col min="4878" max="4878" width="17.140625" style="5" customWidth="1"/>
    <col min="4879" max="4879" width="20.140625" style="5" customWidth="1"/>
    <col min="4880" max="4880" width="18.00390625" style="5" customWidth="1"/>
    <col min="4881" max="4881" width="15.00390625" style="5" customWidth="1"/>
    <col min="4882" max="4882" width="11.421875" style="5" customWidth="1"/>
    <col min="4883" max="4883" width="16.00390625" style="5" customWidth="1"/>
    <col min="4884" max="5120" width="11.421875" style="5" customWidth="1"/>
    <col min="5121" max="5121" width="9.7109375" style="5" customWidth="1"/>
    <col min="5122" max="5122" width="83.28125" style="5" customWidth="1"/>
    <col min="5123" max="5123" width="18.28125" style="5" customWidth="1"/>
    <col min="5124" max="5124" width="16.421875" style="5" customWidth="1"/>
    <col min="5125" max="5125" width="12.8515625" style="5" customWidth="1"/>
    <col min="5126" max="5126" width="18.00390625" style="5" customWidth="1"/>
    <col min="5127" max="5127" width="23.28125" style="5" customWidth="1"/>
    <col min="5128" max="5128" width="8.00390625" style="5" customWidth="1"/>
    <col min="5129" max="5129" width="7.28125" style="5" customWidth="1"/>
    <col min="5130" max="5130" width="9.28125" style="5" customWidth="1"/>
    <col min="5131" max="5131" width="10.7109375" style="5" customWidth="1"/>
    <col min="5132" max="5132" width="11.140625" style="5" customWidth="1"/>
    <col min="5133" max="5133" width="19.140625" style="5" customWidth="1"/>
    <col min="5134" max="5134" width="17.140625" style="5" customWidth="1"/>
    <col min="5135" max="5135" width="20.140625" style="5" customWidth="1"/>
    <col min="5136" max="5136" width="18.00390625" style="5" customWidth="1"/>
    <col min="5137" max="5137" width="15.00390625" style="5" customWidth="1"/>
    <col min="5138" max="5138" width="11.421875" style="5" customWidth="1"/>
    <col min="5139" max="5139" width="16.00390625" style="5" customWidth="1"/>
    <col min="5140" max="5376" width="11.421875" style="5" customWidth="1"/>
    <col min="5377" max="5377" width="9.7109375" style="5" customWidth="1"/>
    <col min="5378" max="5378" width="83.28125" style="5" customWidth="1"/>
    <col min="5379" max="5379" width="18.28125" style="5" customWidth="1"/>
    <col min="5380" max="5380" width="16.421875" style="5" customWidth="1"/>
    <col min="5381" max="5381" width="12.8515625" style="5" customWidth="1"/>
    <col min="5382" max="5382" width="18.00390625" style="5" customWidth="1"/>
    <col min="5383" max="5383" width="23.28125" style="5" customWidth="1"/>
    <col min="5384" max="5384" width="8.00390625" style="5" customWidth="1"/>
    <col min="5385" max="5385" width="7.28125" style="5" customWidth="1"/>
    <col min="5386" max="5386" width="9.28125" style="5" customWidth="1"/>
    <col min="5387" max="5387" width="10.7109375" style="5" customWidth="1"/>
    <col min="5388" max="5388" width="11.140625" style="5" customWidth="1"/>
    <col min="5389" max="5389" width="19.140625" style="5" customWidth="1"/>
    <col min="5390" max="5390" width="17.140625" style="5" customWidth="1"/>
    <col min="5391" max="5391" width="20.140625" style="5" customWidth="1"/>
    <col min="5392" max="5392" width="18.00390625" style="5" customWidth="1"/>
    <col min="5393" max="5393" width="15.00390625" style="5" customWidth="1"/>
    <col min="5394" max="5394" width="11.421875" style="5" customWidth="1"/>
    <col min="5395" max="5395" width="16.00390625" style="5" customWidth="1"/>
    <col min="5396" max="5632" width="11.421875" style="5" customWidth="1"/>
    <col min="5633" max="5633" width="9.7109375" style="5" customWidth="1"/>
    <col min="5634" max="5634" width="83.28125" style="5" customWidth="1"/>
    <col min="5635" max="5635" width="18.28125" style="5" customWidth="1"/>
    <col min="5636" max="5636" width="16.421875" style="5" customWidth="1"/>
    <col min="5637" max="5637" width="12.8515625" style="5" customWidth="1"/>
    <col min="5638" max="5638" width="18.00390625" style="5" customWidth="1"/>
    <col min="5639" max="5639" width="23.28125" style="5" customWidth="1"/>
    <col min="5640" max="5640" width="8.00390625" style="5" customWidth="1"/>
    <col min="5641" max="5641" width="7.28125" style="5" customWidth="1"/>
    <col min="5642" max="5642" width="9.28125" style="5" customWidth="1"/>
    <col min="5643" max="5643" width="10.7109375" style="5" customWidth="1"/>
    <col min="5644" max="5644" width="11.140625" style="5" customWidth="1"/>
    <col min="5645" max="5645" width="19.140625" style="5" customWidth="1"/>
    <col min="5646" max="5646" width="17.140625" style="5" customWidth="1"/>
    <col min="5647" max="5647" width="20.140625" style="5" customWidth="1"/>
    <col min="5648" max="5648" width="18.00390625" style="5" customWidth="1"/>
    <col min="5649" max="5649" width="15.00390625" style="5" customWidth="1"/>
    <col min="5650" max="5650" width="11.421875" style="5" customWidth="1"/>
    <col min="5651" max="5651" width="16.00390625" style="5" customWidth="1"/>
    <col min="5652" max="5888" width="11.421875" style="5" customWidth="1"/>
    <col min="5889" max="5889" width="9.7109375" style="5" customWidth="1"/>
    <col min="5890" max="5890" width="83.28125" style="5" customWidth="1"/>
    <col min="5891" max="5891" width="18.28125" style="5" customWidth="1"/>
    <col min="5892" max="5892" width="16.421875" style="5" customWidth="1"/>
    <col min="5893" max="5893" width="12.8515625" style="5" customWidth="1"/>
    <col min="5894" max="5894" width="18.00390625" style="5" customWidth="1"/>
    <col min="5895" max="5895" width="23.28125" style="5" customWidth="1"/>
    <col min="5896" max="5896" width="8.00390625" style="5" customWidth="1"/>
    <col min="5897" max="5897" width="7.28125" style="5" customWidth="1"/>
    <col min="5898" max="5898" width="9.28125" style="5" customWidth="1"/>
    <col min="5899" max="5899" width="10.7109375" style="5" customWidth="1"/>
    <col min="5900" max="5900" width="11.140625" style="5" customWidth="1"/>
    <col min="5901" max="5901" width="19.140625" style="5" customWidth="1"/>
    <col min="5902" max="5902" width="17.140625" style="5" customWidth="1"/>
    <col min="5903" max="5903" width="20.140625" style="5" customWidth="1"/>
    <col min="5904" max="5904" width="18.00390625" style="5" customWidth="1"/>
    <col min="5905" max="5905" width="15.00390625" style="5" customWidth="1"/>
    <col min="5906" max="5906" width="11.421875" style="5" customWidth="1"/>
    <col min="5907" max="5907" width="16.00390625" style="5" customWidth="1"/>
    <col min="5908" max="6144" width="11.421875" style="5" customWidth="1"/>
    <col min="6145" max="6145" width="9.7109375" style="5" customWidth="1"/>
    <col min="6146" max="6146" width="83.28125" style="5" customWidth="1"/>
    <col min="6147" max="6147" width="18.28125" style="5" customWidth="1"/>
    <col min="6148" max="6148" width="16.421875" style="5" customWidth="1"/>
    <col min="6149" max="6149" width="12.8515625" style="5" customWidth="1"/>
    <col min="6150" max="6150" width="18.00390625" style="5" customWidth="1"/>
    <col min="6151" max="6151" width="23.28125" style="5" customWidth="1"/>
    <col min="6152" max="6152" width="8.00390625" style="5" customWidth="1"/>
    <col min="6153" max="6153" width="7.28125" style="5" customWidth="1"/>
    <col min="6154" max="6154" width="9.28125" style="5" customWidth="1"/>
    <col min="6155" max="6155" width="10.7109375" style="5" customWidth="1"/>
    <col min="6156" max="6156" width="11.140625" style="5" customWidth="1"/>
    <col min="6157" max="6157" width="19.140625" style="5" customWidth="1"/>
    <col min="6158" max="6158" width="17.140625" style="5" customWidth="1"/>
    <col min="6159" max="6159" width="20.140625" style="5" customWidth="1"/>
    <col min="6160" max="6160" width="18.00390625" style="5" customWidth="1"/>
    <col min="6161" max="6161" width="15.00390625" style="5" customWidth="1"/>
    <col min="6162" max="6162" width="11.421875" style="5" customWidth="1"/>
    <col min="6163" max="6163" width="16.00390625" style="5" customWidth="1"/>
    <col min="6164" max="6400" width="11.421875" style="5" customWidth="1"/>
    <col min="6401" max="6401" width="9.7109375" style="5" customWidth="1"/>
    <col min="6402" max="6402" width="83.28125" style="5" customWidth="1"/>
    <col min="6403" max="6403" width="18.28125" style="5" customWidth="1"/>
    <col min="6404" max="6404" width="16.421875" style="5" customWidth="1"/>
    <col min="6405" max="6405" width="12.8515625" style="5" customWidth="1"/>
    <col min="6406" max="6406" width="18.00390625" style="5" customWidth="1"/>
    <col min="6407" max="6407" width="23.28125" style="5" customWidth="1"/>
    <col min="6408" max="6408" width="8.00390625" style="5" customWidth="1"/>
    <col min="6409" max="6409" width="7.28125" style="5" customWidth="1"/>
    <col min="6410" max="6410" width="9.28125" style="5" customWidth="1"/>
    <col min="6411" max="6411" width="10.7109375" style="5" customWidth="1"/>
    <col min="6412" max="6412" width="11.140625" style="5" customWidth="1"/>
    <col min="6413" max="6413" width="19.140625" style="5" customWidth="1"/>
    <col min="6414" max="6414" width="17.140625" style="5" customWidth="1"/>
    <col min="6415" max="6415" width="20.140625" style="5" customWidth="1"/>
    <col min="6416" max="6416" width="18.00390625" style="5" customWidth="1"/>
    <col min="6417" max="6417" width="15.00390625" style="5" customWidth="1"/>
    <col min="6418" max="6418" width="11.421875" style="5" customWidth="1"/>
    <col min="6419" max="6419" width="16.00390625" style="5" customWidth="1"/>
    <col min="6420" max="6656" width="11.421875" style="5" customWidth="1"/>
    <col min="6657" max="6657" width="9.7109375" style="5" customWidth="1"/>
    <col min="6658" max="6658" width="83.28125" style="5" customWidth="1"/>
    <col min="6659" max="6659" width="18.28125" style="5" customWidth="1"/>
    <col min="6660" max="6660" width="16.421875" style="5" customWidth="1"/>
    <col min="6661" max="6661" width="12.8515625" style="5" customWidth="1"/>
    <col min="6662" max="6662" width="18.00390625" style="5" customWidth="1"/>
    <col min="6663" max="6663" width="23.28125" style="5" customWidth="1"/>
    <col min="6664" max="6664" width="8.00390625" style="5" customWidth="1"/>
    <col min="6665" max="6665" width="7.28125" style="5" customWidth="1"/>
    <col min="6666" max="6666" width="9.28125" style="5" customWidth="1"/>
    <col min="6667" max="6667" width="10.7109375" style="5" customWidth="1"/>
    <col min="6668" max="6668" width="11.140625" style="5" customWidth="1"/>
    <col min="6669" max="6669" width="19.140625" style="5" customWidth="1"/>
    <col min="6670" max="6670" width="17.140625" style="5" customWidth="1"/>
    <col min="6671" max="6671" width="20.140625" style="5" customWidth="1"/>
    <col min="6672" max="6672" width="18.00390625" style="5" customWidth="1"/>
    <col min="6673" max="6673" width="15.00390625" style="5" customWidth="1"/>
    <col min="6674" max="6674" width="11.421875" style="5" customWidth="1"/>
    <col min="6675" max="6675" width="16.00390625" style="5" customWidth="1"/>
    <col min="6676" max="6912" width="11.421875" style="5" customWidth="1"/>
    <col min="6913" max="6913" width="9.7109375" style="5" customWidth="1"/>
    <col min="6914" max="6914" width="83.28125" style="5" customWidth="1"/>
    <col min="6915" max="6915" width="18.28125" style="5" customWidth="1"/>
    <col min="6916" max="6916" width="16.421875" style="5" customWidth="1"/>
    <col min="6917" max="6917" width="12.8515625" style="5" customWidth="1"/>
    <col min="6918" max="6918" width="18.00390625" style="5" customWidth="1"/>
    <col min="6919" max="6919" width="23.28125" style="5" customWidth="1"/>
    <col min="6920" max="6920" width="8.00390625" style="5" customWidth="1"/>
    <col min="6921" max="6921" width="7.28125" style="5" customWidth="1"/>
    <col min="6922" max="6922" width="9.28125" style="5" customWidth="1"/>
    <col min="6923" max="6923" width="10.7109375" style="5" customWidth="1"/>
    <col min="6924" max="6924" width="11.140625" style="5" customWidth="1"/>
    <col min="6925" max="6925" width="19.140625" style="5" customWidth="1"/>
    <col min="6926" max="6926" width="17.140625" style="5" customWidth="1"/>
    <col min="6927" max="6927" width="20.140625" style="5" customWidth="1"/>
    <col min="6928" max="6928" width="18.00390625" style="5" customWidth="1"/>
    <col min="6929" max="6929" width="15.00390625" style="5" customWidth="1"/>
    <col min="6930" max="6930" width="11.421875" style="5" customWidth="1"/>
    <col min="6931" max="6931" width="16.00390625" style="5" customWidth="1"/>
    <col min="6932" max="7168" width="11.421875" style="5" customWidth="1"/>
    <col min="7169" max="7169" width="9.7109375" style="5" customWidth="1"/>
    <col min="7170" max="7170" width="83.28125" style="5" customWidth="1"/>
    <col min="7171" max="7171" width="18.28125" style="5" customWidth="1"/>
    <col min="7172" max="7172" width="16.421875" style="5" customWidth="1"/>
    <col min="7173" max="7173" width="12.8515625" style="5" customWidth="1"/>
    <col min="7174" max="7174" width="18.00390625" style="5" customWidth="1"/>
    <col min="7175" max="7175" width="23.28125" style="5" customWidth="1"/>
    <col min="7176" max="7176" width="8.00390625" style="5" customWidth="1"/>
    <col min="7177" max="7177" width="7.28125" style="5" customWidth="1"/>
    <col min="7178" max="7178" width="9.28125" style="5" customWidth="1"/>
    <col min="7179" max="7179" width="10.7109375" style="5" customWidth="1"/>
    <col min="7180" max="7180" width="11.140625" style="5" customWidth="1"/>
    <col min="7181" max="7181" width="19.140625" style="5" customWidth="1"/>
    <col min="7182" max="7182" width="17.140625" style="5" customWidth="1"/>
    <col min="7183" max="7183" width="20.140625" style="5" customWidth="1"/>
    <col min="7184" max="7184" width="18.00390625" style="5" customWidth="1"/>
    <col min="7185" max="7185" width="15.00390625" style="5" customWidth="1"/>
    <col min="7186" max="7186" width="11.421875" style="5" customWidth="1"/>
    <col min="7187" max="7187" width="16.00390625" style="5" customWidth="1"/>
    <col min="7188" max="7424" width="11.421875" style="5" customWidth="1"/>
    <col min="7425" max="7425" width="9.7109375" style="5" customWidth="1"/>
    <col min="7426" max="7426" width="83.28125" style="5" customWidth="1"/>
    <col min="7427" max="7427" width="18.28125" style="5" customWidth="1"/>
    <col min="7428" max="7428" width="16.421875" style="5" customWidth="1"/>
    <col min="7429" max="7429" width="12.8515625" style="5" customWidth="1"/>
    <col min="7430" max="7430" width="18.00390625" style="5" customWidth="1"/>
    <col min="7431" max="7431" width="23.28125" style="5" customWidth="1"/>
    <col min="7432" max="7432" width="8.00390625" style="5" customWidth="1"/>
    <col min="7433" max="7433" width="7.28125" style="5" customWidth="1"/>
    <col min="7434" max="7434" width="9.28125" style="5" customWidth="1"/>
    <col min="7435" max="7435" width="10.7109375" style="5" customWidth="1"/>
    <col min="7436" max="7436" width="11.140625" style="5" customWidth="1"/>
    <col min="7437" max="7437" width="19.140625" style="5" customWidth="1"/>
    <col min="7438" max="7438" width="17.140625" style="5" customWidth="1"/>
    <col min="7439" max="7439" width="20.140625" style="5" customWidth="1"/>
    <col min="7440" max="7440" width="18.00390625" style="5" customWidth="1"/>
    <col min="7441" max="7441" width="15.00390625" style="5" customWidth="1"/>
    <col min="7442" max="7442" width="11.421875" style="5" customWidth="1"/>
    <col min="7443" max="7443" width="16.00390625" style="5" customWidth="1"/>
    <col min="7444" max="7680" width="11.421875" style="5" customWidth="1"/>
    <col min="7681" max="7681" width="9.7109375" style="5" customWidth="1"/>
    <col min="7682" max="7682" width="83.28125" style="5" customWidth="1"/>
    <col min="7683" max="7683" width="18.28125" style="5" customWidth="1"/>
    <col min="7684" max="7684" width="16.421875" style="5" customWidth="1"/>
    <col min="7685" max="7685" width="12.8515625" style="5" customWidth="1"/>
    <col min="7686" max="7686" width="18.00390625" style="5" customWidth="1"/>
    <col min="7687" max="7687" width="23.28125" style="5" customWidth="1"/>
    <col min="7688" max="7688" width="8.00390625" style="5" customWidth="1"/>
    <col min="7689" max="7689" width="7.28125" style="5" customWidth="1"/>
    <col min="7690" max="7690" width="9.28125" style="5" customWidth="1"/>
    <col min="7691" max="7691" width="10.7109375" style="5" customWidth="1"/>
    <col min="7692" max="7692" width="11.140625" style="5" customWidth="1"/>
    <col min="7693" max="7693" width="19.140625" style="5" customWidth="1"/>
    <col min="7694" max="7694" width="17.140625" style="5" customWidth="1"/>
    <col min="7695" max="7695" width="20.140625" style="5" customWidth="1"/>
    <col min="7696" max="7696" width="18.00390625" style="5" customWidth="1"/>
    <col min="7697" max="7697" width="15.00390625" style="5" customWidth="1"/>
    <col min="7698" max="7698" width="11.421875" style="5" customWidth="1"/>
    <col min="7699" max="7699" width="16.00390625" style="5" customWidth="1"/>
    <col min="7700" max="7936" width="11.421875" style="5" customWidth="1"/>
    <col min="7937" max="7937" width="9.7109375" style="5" customWidth="1"/>
    <col min="7938" max="7938" width="83.28125" style="5" customWidth="1"/>
    <col min="7939" max="7939" width="18.28125" style="5" customWidth="1"/>
    <col min="7940" max="7940" width="16.421875" style="5" customWidth="1"/>
    <col min="7941" max="7941" width="12.8515625" style="5" customWidth="1"/>
    <col min="7942" max="7942" width="18.00390625" style="5" customWidth="1"/>
    <col min="7943" max="7943" width="23.28125" style="5" customWidth="1"/>
    <col min="7944" max="7944" width="8.00390625" style="5" customWidth="1"/>
    <col min="7945" max="7945" width="7.28125" style="5" customWidth="1"/>
    <col min="7946" max="7946" width="9.28125" style="5" customWidth="1"/>
    <col min="7947" max="7947" width="10.7109375" style="5" customWidth="1"/>
    <col min="7948" max="7948" width="11.140625" style="5" customWidth="1"/>
    <col min="7949" max="7949" width="19.140625" style="5" customWidth="1"/>
    <col min="7950" max="7950" width="17.140625" style="5" customWidth="1"/>
    <col min="7951" max="7951" width="20.140625" style="5" customWidth="1"/>
    <col min="7952" max="7952" width="18.00390625" style="5" customWidth="1"/>
    <col min="7953" max="7953" width="15.00390625" style="5" customWidth="1"/>
    <col min="7954" max="7954" width="11.421875" style="5" customWidth="1"/>
    <col min="7955" max="7955" width="16.00390625" style="5" customWidth="1"/>
    <col min="7956" max="8192" width="11.421875" style="5" customWidth="1"/>
    <col min="8193" max="8193" width="9.7109375" style="5" customWidth="1"/>
    <col min="8194" max="8194" width="83.28125" style="5" customWidth="1"/>
    <col min="8195" max="8195" width="18.28125" style="5" customWidth="1"/>
    <col min="8196" max="8196" width="16.421875" style="5" customWidth="1"/>
    <col min="8197" max="8197" width="12.8515625" style="5" customWidth="1"/>
    <col min="8198" max="8198" width="18.00390625" style="5" customWidth="1"/>
    <col min="8199" max="8199" width="23.28125" style="5" customWidth="1"/>
    <col min="8200" max="8200" width="8.00390625" style="5" customWidth="1"/>
    <col min="8201" max="8201" width="7.28125" style="5" customWidth="1"/>
    <col min="8202" max="8202" width="9.28125" style="5" customWidth="1"/>
    <col min="8203" max="8203" width="10.7109375" style="5" customWidth="1"/>
    <col min="8204" max="8204" width="11.140625" style="5" customWidth="1"/>
    <col min="8205" max="8205" width="19.140625" style="5" customWidth="1"/>
    <col min="8206" max="8206" width="17.140625" style="5" customWidth="1"/>
    <col min="8207" max="8207" width="20.140625" style="5" customWidth="1"/>
    <col min="8208" max="8208" width="18.00390625" style="5" customWidth="1"/>
    <col min="8209" max="8209" width="15.00390625" style="5" customWidth="1"/>
    <col min="8210" max="8210" width="11.421875" style="5" customWidth="1"/>
    <col min="8211" max="8211" width="16.00390625" style="5" customWidth="1"/>
    <col min="8212" max="8448" width="11.421875" style="5" customWidth="1"/>
    <col min="8449" max="8449" width="9.7109375" style="5" customWidth="1"/>
    <col min="8450" max="8450" width="83.28125" style="5" customWidth="1"/>
    <col min="8451" max="8451" width="18.28125" style="5" customWidth="1"/>
    <col min="8452" max="8452" width="16.421875" style="5" customWidth="1"/>
    <col min="8453" max="8453" width="12.8515625" style="5" customWidth="1"/>
    <col min="8454" max="8454" width="18.00390625" style="5" customWidth="1"/>
    <col min="8455" max="8455" width="23.28125" style="5" customWidth="1"/>
    <col min="8456" max="8456" width="8.00390625" style="5" customWidth="1"/>
    <col min="8457" max="8457" width="7.28125" style="5" customWidth="1"/>
    <col min="8458" max="8458" width="9.28125" style="5" customWidth="1"/>
    <col min="8459" max="8459" width="10.7109375" style="5" customWidth="1"/>
    <col min="8460" max="8460" width="11.140625" style="5" customWidth="1"/>
    <col min="8461" max="8461" width="19.140625" style="5" customWidth="1"/>
    <col min="8462" max="8462" width="17.140625" style="5" customWidth="1"/>
    <col min="8463" max="8463" width="20.140625" style="5" customWidth="1"/>
    <col min="8464" max="8464" width="18.00390625" style="5" customWidth="1"/>
    <col min="8465" max="8465" width="15.00390625" style="5" customWidth="1"/>
    <col min="8466" max="8466" width="11.421875" style="5" customWidth="1"/>
    <col min="8467" max="8467" width="16.00390625" style="5" customWidth="1"/>
    <col min="8468" max="8704" width="11.421875" style="5" customWidth="1"/>
    <col min="8705" max="8705" width="9.7109375" style="5" customWidth="1"/>
    <col min="8706" max="8706" width="83.28125" style="5" customWidth="1"/>
    <col min="8707" max="8707" width="18.28125" style="5" customWidth="1"/>
    <col min="8708" max="8708" width="16.421875" style="5" customWidth="1"/>
    <col min="8709" max="8709" width="12.8515625" style="5" customWidth="1"/>
    <col min="8710" max="8710" width="18.00390625" style="5" customWidth="1"/>
    <col min="8711" max="8711" width="23.28125" style="5" customWidth="1"/>
    <col min="8712" max="8712" width="8.00390625" style="5" customWidth="1"/>
    <col min="8713" max="8713" width="7.28125" style="5" customWidth="1"/>
    <col min="8714" max="8714" width="9.28125" style="5" customWidth="1"/>
    <col min="8715" max="8715" width="10.7109375" style="5" customWidth="1"/>
    <col min="8716" max="8716" width="11.140625" style="5" customWidth="1"/>
    <col min="8717" max="8717" width="19.140625" style="5" customWidth="1"/>
    <col min="8718" max="8718" width="17.140625" style="5" customWidth="1"/>
    <col min="8719" max="8719" width="20.140625" style="5" customWidth="1"/>
    <col min="8720" max="8720" width="18.00390625" style="5" customWidth="1"/>
    <col min="8721" max="8721" width="15.00390625" style="5" customWidth="1"/>
    <col min="8722" max="8722" width="11.421875" style="5" customWidth="1"/>
    <col min="8723" max="8723" width="16.00390625" style="5" customWidth="1"/>
    <col min="8724" max="8960" width="11.421875" style="5" customWidth="1"/>
    <col min="8961" max="8961" width="9.7109375" style="5" customWidth="1"/>
    <col min="8962" max="8962" width="83.28125" style="5" customWidth="1"/>
    <col min="8963" max="8963" width="18.28125" style="5" customWidth="1"/>
    <col min="8964" max="8964" width="16.421875" style="5" customWidth="1"/>
    <col min="8965" max="8965" width="12.8515625" style="5" customWidth="1"/>
    <col min="8966" max="8966" width="18.00390625" style="5" customWidth="1"/>
    <col min="8967" max="8967" width="23.28125" style="5" customWidth="1"/>
    <col min="8968" max="8968" width="8.00390625" style="5" customWidth="1"/>
    <col min="8969" max="8969" width="7.28125" style="5" customWidth="1"/>
    <col min="8970" max="8970" width="9.28125" style="5" customWidth="1"/>
    <col min="8971" max="8971" width="10.7109375" style="5" customWidth="1"/>
    <col min="8972" max="8972" width="11.140625" style="5" customWidth="1"/>
    <col min="8973" max="8973" width="19.140625" style="5" customWidth="1"/>
    <col min="8974" max="8974" width="17.140625" style="5" customWidth="1"/>
    <col min="8975" max="8975" width="20.140625" style="5" customWidth="1"/>
    <col min="8976" max="8976" width="18.00390625" style="5" customWidth="1"/>
    <col min="8977" max="8977" width="15.00390625" style="5" customWidth="1"/>
    <col min="8978" max="8978" width="11.421875" style="5" customWidth="1"/>
    <col min="8979" max="8979" width="16.00390625" style="5" customWidth="1"/>
    <col min="8980" max="9216" width="11.421875" style="5" customWidth="1"/>
    <col min="9217" max="9217" width="9.7109375" style="5" customWidth="1"/>
    <col min="9218" max="9218" width="83.28125" style="5" customWidth="1"/>
    <col min="9219" max="9219" width="18.28125" style="5" customWidth="1"/>
    <col min="9220" max="9220" width="16.421875" style="5" customWidth="1"/>
    <col min="9221" max="9221" width="12.8515625" style="5" customWidth="1"/>
    <col min="9222" max="9222" width="18.00390625" style="5" customWidth="1"/>
    <col min="9223" max="9223" width="23.28125" style="5" customWidth="1"/>
    <col min="9224" max="9224" width="8.00390625" style="5" customWidth="1"/>
    <col min="9225" max="9225" width="7.28125" style="5" customWidth="1"/>
    <col min="9226" max="9226" width="9.28125" style="5" customWidth="1"/>
    <col min="9227" max="9227" width="10.7109375" style="5" customWidth="1"/>
    <col min="9228" max="9228" width="11.140625" style="5" customWidth="1"/>
    <col min="9229" max="9229" width="19.140625" style="5" customWidth="1"/>
    <col min="9230" max="9230" width="17.140625" style="5" customWidth="1"/>
    <col min="9231" max="9231" width="20.140625" style="5" customWidth="1"/>
    <col min="9232" max="9232" width="18.00390625" style="5" customWidth="1"/>
    <col min="9233" max="9233" width="15.00390625" style="5" customWidth="1"/>
    <col min="9234" max="9234" width="11.421875" style="5" customWidth="1"/>
    <col min="9235" max="9235" width="16.00390625" style="5" customWidth="1"/>
    <col min="9236" max="9472" width="11.421875" style="5" customWidth="1"/>
    <col min="9473" max="9473" width="9.7109375" style="5" customWidth="1"/>
    <col min="9474" max="9474" width="83.28125" style="5" customWidth="1"/>
    <col min="9475" max="9475" width="18.28125" style="5" customWidth="1"/>
    <col min="9476" max="9476" width="16.421875" style="5" customWidth="1"/>
    <col min="9477" max="9477" width="12.8515625" style="5" customWidth="1"/>
    <col min="9478" max="9478" width="18.00390625" style="5" customWidth="1"/>
    <col min="9479" max="9479" width="23.28125" style="5" customWidth="1"/>
    <col min="9480" max="9480" width="8.00390625" style="5" customWidth="1"/>
    <col min="9481" max="9481" width="7.28125" style="5" customWidth="1"/>
    <col min="9482" max="9482" width="9.28125" style="5" customWidth="1"/>
    <col min="9483" max="9483" width="10.7109375" style="5" customWidth="1"/>
    <col min="9484" max="9484" width="11.140625" style="5" customWidth="1"/>
    <col min="9485" max="9485" width="19.140625" style="5" customWidth="1"/>
    <col min="9486" max="9486" width="17.140625" style="5" customWidth="1"/>
    <col min="9487" max="9487" width="20.140625" style="5" customWidth="1"/>
    <col min="9488" max="9488" width="18.00390625" style="5" customWidth="1"/>
    <col min="9489" max="9489" width="15.00390625" style="5" customWidth="1"/>
    <col min="9490" max="9490" width="11.421875" style="5" customWidth="1"/>
    <col min="9491" max="9491" width="16.00390625" style="5" customWidth="1"/>
    <col min="9492" max="9728" width="11.421875" style="5" customWidth="1"/>
    <col min="9729" max="9729" width="9.7109375" style="5" customWidth="1"/>
    <col min="9730" max="9730" width="83.28125" style="5" customWidth="1"/>
    <col min="9731" max="9731" width="18.28125" style="5" customWidth="1"/>
    <col min="9732" max="9732" width="16.421875" style="5" customWidth="1"/>
    <col min="9733" max="9733" width="12.8515625" style="5" customWidth="1"/>
    <col min="9734" max="9734" width="18.00390625" style="5" customWidth="1"/>
    <col min="9735" max="9735" width="23.28125" style="5" customWidth="1"/>
    <col min="9736" max="9736" width="8.00390625" style="5" customWidth="1"/>
    <col min="9737" max="9737" width="7.28125" style="5" customWidth="1"/>
    <col min="9738" max="9738" width="9.28125" style="5" customWidth="1"/>
    <col min="9739" max="9739" width="10.7109375" style="5" customWidth="1"/>
    <col min="9740" max="9740" width="11.140625" style="5" customWidth="1"/>
    <col min="9741" max="9741" width="19.140625" style="5" customWidth="1"/>
    <col min="9742" max="9742" width="17.140625" style="5" customWidth="1"/>
    <col min="9743" max="9743" width="20.140625" style="5" customWidth="1"/>
    <col min="9744" max="9744" width="18.00390625" style="5" customWidth="1"/>
    <col min="9745" max="9745" width="15.00390625" style="5" customWidth="1"/>
    <col min="9746" max="9746" width="11.421875" style="5" customWidth="1"/>
    <col min="9747" max="9747" width="16.00390625" style="5" customWidth="1"/>
    <col min="9748" max="9984" width="11.421875" style="5" customWidth="1"/>
    <col min="9985" max="9985" width="9.7109375" style="5" customWidth="1"/>
    <col min="9986" max="9986" width="83.28125" style="5" customWidth="1"/>
    <col min="9987" max="9987" width="18.28125" style="5" customWidth="1"/>
    <col min="9988" max="9988" width="16.421875" style="5" customWidth="1"/>
    <col min="9989" max="9989" width="12.8515625" style="5" customWidth="1"/>
    <col min="9990" max="9990" width="18.00390625" style="5" customWidth="1"/>
    <col min="9991" max="9991" width="23.28125" style="5" customWidth="1"/>
    <col min="9992" max="9992" width="8.00390625" style="5" customWidth="1"/>
    <col min="9993" max="9993" width="7.28125" style="5" customWidth="1"/>
    <col min="9994" max="9994" width="9.28125" style="5" customWidth="1"/>
    <col min="9995" max="9995" width="10.7109375" style="5" customWidth="1"/>
    <col min="9996" max="9996" width="11.140625" style="5" customWidth="1"/>
    <col min="9997" max="9997" width="19.140625" style="5" customWidth="1"/>
    <col min="9998" max="9998" width="17.140625" style="5" customWidth="1"/>
    <col min="9999" max="9999" width="20.140625" style="5" customWidth="1"/>
    <col min="10000" max="10000" width="18.00390625" style="5" customWidth="1"/>
    <col min="10001" max="10001" width="15.00390625" style="5" customWidth="1"/>
    <col min="10002" max="10002" width="11.421875" style="5" customWidth="1"/>
    <col min="10003" max="10003" width="16.00390625" style="5" customWidth="1"/>
    <col min="10004" max="10240" width="11.421875" style="5" customWidth="1"/>
    <col min="10241" max="10241" width="9.7109375" style="5" customWidth="1"/>
    <col min="10242" max="10242" width="83.28125" style="5" customWidth="1"/>
    <col min="10243" max="10243" width="18.28125" style="5" customWidth="1"/>
    <col min="10244" max="10244" width="16.421875" style="5" customWidth="1"/>
    <col min="10245" max="10245" width="12.8515625" style="5" customWidth="1"/>
    <col min="10246" max="10246" width="18.00390625" style="5" customWidth="1"/>
    <col min="10247" max="10247" width="23.28125" style="5" customWidth="1"/>
    <col min="10248" max="10248" width="8.00390625" style="5" customWidth="1"/>
    <col min="10249" max="10249" width="7.28125" style="5" customWidth="1"/>
    <col min="10250" max="10250" width="9.28125" style="5" customWidth="1"/>
    <col min="10251" max="10251" width="10.7109375" style="5" customWidth="1"/>
    <col min="10252" max="10252" width="11.140625" style="5" customWidth="1"/>
    <col min="10253" max="10253" width="19.140625" style="5" customWidth="1"/>
    <col min="10254" max="10254" width="17.140625" style="5" customWidth="1"/>
    <col min="10255" max="10255" width="20.140625" style="5" customWidth="1"/>
    <col min="10256" max="10256" width="18.00390625" style="5" customWidth="1"/>
    <col min="10257" max="10257" width="15.00390625" style="5" customWidth="1"/>
    <col min="10258" max="10258" width="11.421875" style="5" customWidth="1"/>
    <col min="10259" max="10259" width="16.00390625" style="5" customWidth="1"/>
    <col min="10260" max="10496" width="11.421875" style="5" customWidth="1"/>
    <col min="10497" max="10497" width="9.7109375" style="5" customWidth="1"/>
    <col min="10498" max="10498" width="83.28125" style="5" customWidth="1"/>
    <col min="10499" max="10499" width="18.28125" style="5" customWidth="1"/>
    <col min="10500" max="10500" width="16.421875" style="5" customWidth="1"/>
    <col min="10501" max="10501" width="12.8515625" style="5" customWidth="1"/>
    <col min="10502" max="10502" width="18.00390625" style="5" customWidth="1"/>
    <col min="10503" max="10503" width="23.28125" style="5" customWidth="1"/>
    <col min="10504" max="10504" width="8.00390625" style="5" customWidth="1"/>
    <col min="10505" max="10505" width="7.28125" style="5" customWidth="1"/>
    <col min="10506" max="10506" width="9.28125" style="5" customWidth="1"/>
    <col min="10507" max="10507" width="10.7109375" style="5" customWidth="1"/>
    <col min="10508" max="10508" width="11.140625" style="5" customWidth="1"/>
    <col min="10509" max="10509" width="19.140625" style="5" customWidth="1"/>
    <col min="10510" max="10510" width="17.140625" style="5" customWidth="1"/>
    <col min="10511" max="10511" width="20.140625" style="5" customWidth="1"/>
    <col min="10512" max="10512" width="18.00390625" style="5" customWidth="1"/>
    <col min="10513" max="10513" width="15.00390625" style="5" customWidth="1"/>
    <col min="10514" max="10514" width="11.421875" style="5" customWidth="1"/>
    <col min="10515" max="10515" width="16.00390625" style="5" customWidth="1"/>
    <col min="10516" max="10752" width="11.421875" style="5" customWidth="1"/>
    <col min="10753" max="10753" width="9.7109375" style="5" customWidth="1"/>
    <col min="10754" max="10754" width="83.28125" style="5" customWidth="1"/>
    <col min="10755" max="10755" width="18.28125" style="5" customWidth="1"/>
    <col min="10756" max="10756" width="16.421875" style="5" customWidth="1"/>
    <col min="10757" max="10757" width="12.8515625" style="5" customWidth="1"/>
    <col min="10758" max="10758" width="18.00390625" style="5" customWidth="1"/>
    <col min="10759" max="10759" width="23.28125" style="5" customWidth="1"/>
    <col min="10760" max="10760" width="8.00390625" style="5" customWidth="1"/>
    <col min="10761" max="10761" width="7.28125" style="5" customWidth="1"/>
    <col min="10762" max="10762" width="9.28125" style="5" customWidth="1"/>
    <col min="10763" max="10763" width="10.7109375" style="5" customWidth="1"/>
    <col min="10764" max="10764" width="11.140625" style="5" customWidth="1"/>
    <col min="10765" max="10765" width="19.140625" style="5" customWidth="1"/>
    <col min="10766" max="10766" width="17.140625" style="5" customWidth="1"/>
    <col min="10767" max="10767" width="20.140625" style="5" customWidth="1"/>
    <col min="10768" max="10768" width="18.00390625" style="5" customWidth="1"/>
    <col min="10769" max="10769" width="15.00390625" style="5" customWidth="1"/>
    <col min="10770" max="10770" width="11.421875" style="5" customWidth="1"/>
    <col min="10771" max="10771" width="16.00390625" style="5" customWidth="1"/>
    <col min="10772" max="11008" width="11.421875" style="5" customWidth="1"/>
    <col min="11009" max="11009" width="9.7109375" style="5" customWidth="1"/>
    <col min="11010" max="11010" width="83.28125" style="5" customWidth="1"/>
    <col min="11011" max="11011" width="18.28125" style="5" customWidth="1"/>
    <col min="11012" max="11012" width="16.421875" style="5" customWidth="1"/>
    <col min="11013" max="11013" width="12.8515625" style="5" customWidth="1"/>
    <col min="11014" max="11014" width="18.00390625" style="5" customWidth="1"/>
    <col min="11015" max="11015" width="23.28125" style="5" customWidth="1"/>
    <col min="11016" max="11016" width="8.00390625" style="5" customWidth="1"/>
    <col min="11017" max="11017" width="7.28125" style="5" customWidth="1"/>
    <col min="11018" max="11018" width="9.28125" style="5" customWidth="1"/>
    <col min="11019" max="11019" width="10.7109375" style="5" customWidth="1"/>
    <col min="11020" max="11020" width="11.140625" style="5" customWidth="1"/>
    <col min="11021" max="11021" width="19.140625" style="5" customWidth="1"/>
    <col min="11022" max="11022" width="17.140625" style="5" customWidth="1"/>
    <col min="11023" max="11023" width="20.140625" style="5" customWidth="1"/>
    <col min="11024" max="11024" width="18.00390625" style="5" customWidth="1"/>
    <col min="11025" max="11025" width="15.00390625" style="5" customWidth="1"/>
    <col min="11026" max="11026" width="11.421875" style="5" customWidth="1"/>
    <col min="11027" max="11027" width="16.00390625" style="5" customWidth="1"/>
    <col min="11028" max="11264" width="11.421875" style="5" customWidth="1"/>
    <col min="11265" max="11265" width="9.7109375" style="5" customWidth="1"/>
    <col min="11266" max="11266" width="83.28125" style="5" customWidth="1"/>
    <col min="11267" max="11267" width="18.28125" style="5" customWidth="1"/>
    <col min="11268" max="11268" width="16.421875" style="5" customWidth="1"/>
    <col min="11269" max="11269" width="12.8515625" style="5" customWidth="1"/>
    <col min="11270" max="11270" width="18.00390625" style="5" customWidth="1"/>
    <col min="11271" max="11271" width="23.28125" style="5" customWidth="1"/>
    <col min="11272" max="11272" width="8.00390625" style="5" customWidth="1"/>
    <col min="11273" max="11273" width="7.28125" style="5" customWidth="1"/>
    <col min="11274" max="11274" width="9.28125" style="5" customWidth="1"/>
    <col min="11275" max="11275" width="10.7109375" style="5" customWidth="1"/>
    <col min="11276" max="11276" width="11.140625" style="5" customWidth="1"/>
    <col min="11277" max="11277" width="19.140625" style="5" customWidth="1"/>
    <col min="11278" max="11278" width="17.140625" style="5" customWidth="1"/>
    <col min="11279" max="11279" width="20.140625" style="5" customWidth="1"/>
    <col min="11280" max="11280" width="18.00390625" style="5" customWidth="1"/>
    <col min="11281" max="11281" width="15.00390625" style="5" customWidth="1"/>
    <col min="11282" max="11282" width="11.421875" style="5" customWidth="1"/>
    <col min="11283" max="11283" width="16.00390625" style="5" customWidth="1"/>
    <col min="11284" max="11520" width="11.421875" style="5" customWidth="1"/>
    <col min="11521" max="11521" width="9.7109375" style="5" customWidth="1"/>
    <col min="11522" max="11522" width="83.28125" style="5" customWidth="1"/>
    <col min="11523" max="11523" width="18.28125" style="5" customWidth="1"/>
    <col min="11524" max="11524" width="16.421875" style="5" customWidth="1"/>
    <col min="11525" max="11525" width="12.8515625" style="5" customWidth="1"/>
    <col min="11526" max="11526" width="18.00390625" style="5" customWidth="1"/>
    <col min="11527" max="11527" width="23.28125" style="5" customWidth="1"/>
    <col min="11528" max="11528" width="8.00390625" style="5" customWidth="1"/>
    <col min="11529" max="11529" width="7.28125" style="5" customWidth="1"/>
    <col min="11530" max="11530" width="9.28125" style="5" customWidth="1"/>
    <col min="11531" max="11531" width="10.7109375" style="5" customWidth="1"/>
    <col min="11532" max="11532" width="11.140625" style="5" customWidth="1"/>
    <col min="11533" max="11533" width="19.140625" style="5" customWidth="1"/>
    <col min="11534" max="11534" width="17.140625" style="5" customWidth="1"/>
    <col min="11535" max="11535" width="20.140625" style="5" customWidth="1"/>
    <col min="11536" max="11536" width="18.00390625" style="5" customWidth="1"/>
    <col min="11537" max="11537" width="15.00390625" style="5" customWidth="1"/>
    <col min="11538" max="11538" width="11.421875" style="5" customWidth="1"/>
    <col min="11539" max="11539" width="16.00390625" style="5" customWidth="1"/>
    <col min="11540" max="11776" width="11.421875" style="5" customWidth="1"/>
    <col min="11777" max="11777" width="9.7109375" style="5" customWidth="1"/>
    <col min="11778" max="11778" width="83.28125" style="5" customWidth="1"/>
    <col min="11779" max="11779" width="18.28125" style="5" customWidth="1"/>
    <col min="11780" max="11780" width="16.421875" style="5" customWidth="1"/>
    <col min="11781" max="11781" width="12.8515625" style="5" customWidth="1"/>
    <col min="11782" max="11782" width="18.00390625" style="5" customWidth="1"/>
    <col min="11783" max="11783" width="23.28125" style="5" customWidth="1"/>
    <col min="11784" max="11784" width="8.00390625" style="5" customWidth="1"/>
    <col min="11785" max="11785" width="7.28125" style="5" customWidth="1"/>
    <col min="11786" max="11786" width="9.28125" style="5" customWidth="1"/>
    <col min="11787" max="11787" width="10.7109375" style="5" customWidth="1"/>
    <col min="11788" max="11788" width="11.140625" style="5" customWidth="1"/>
    <col min="11789" max="11789" width="19.140625" style="5" customWidth="1"/>
    <col min="11790" max="11790" width="17.140625" style="5" customWidth="1"/>
    <col min="11791" max="11791" width="20.140625" style="5" customWidth="1"/>
    <col min="11792" max="11792" width="18.00390625" style="5" customWidth="1"/>
    <col min="11793" max="11793" width="15.00390625" style="5" customWidth="1"/>
    <col min="11794" max="11794" width="11.421875" style="5" customWidth="1"/>
    <col min="11795" max="11795" width="16.00390625" style="5" customWidth="1"/>
    <col min="11796" max="12032" width="11.421875" style="5" customWidth="1"/>
    <col min="12033" max="12033" width="9.7109375" style="5" customWidth="1"/>
    <col min="12034" max="12034" width="83.28125" style="5" customWidth="1"/>
    <col min="12035" max="12035" width="18.28125" style="5" customWidth="1"/>
    <col min="12036" max="12036" width="16.421875" style="5" customWidth="1"/>
    <col min="12037" max="12037" width="12.8515625" style="5" customWidth="1"/>
    <col min="12038" max="12038" width="18.00390625" style="5" customWidth="1"/>
    <col min="12039" max="12039" width="23.28125" style="5" customWidth="1"/>
    <col min="12040" max="12040" width="8.00390625" style="5" customWidth="1"/>
    <col min="12041" max="12041" width="7.28125" style="5" customWidth="1"/>
    <col min="12042" max="12042" width="9.28125" style="5" customWidth="1"/>
    <col min="12043" max="12043" width="10.7109375" style="5" customWidth="1"/>
    <col min="12044" max="12044" width="11.140625" style="5" customWidth="1"/>
    <col min="12045" max="12045" width="19.140625" style="5" customWidth="1"/>
    <col min="12046" max="12046" width="17.140625" style="5" customWidth="1"/>
    <col min="12047" max="12047" width="20.140625" style="5" customWidth="1"/>
    <col min="12048" max="12048" width="18.00390625" style="5" customWidth="1"/>
    <col min="12049" max="12049" width="15.00390625" style="5" customWidth="1"/>
    <col min="12050" max="12050" width="11.421875" style="5" customWidth="1"/>
    <col min="12051" max="12051" width="16.00390625" style="5" customWidth="1"/>
    <col min="12052" max="12288" width="11.421875" style="5" customWidth="1"/>
    <col min="12289" max="12289" width="9.7109375" style="5" customWidth="1"/>
    <col min="12290" max="12290" width="83.28125" style="5" customWidth="1"/>
    <col min="12291" max="12291" width="18.28125" style="5" customWidth="1"/>
    <col min="12292" max="12292" width="16.421875" style="5" customWidth="1"/>
    <col min="12293" max="12293" width="12.8515625" style="5" customWidth="1"/>
    <col min="12294" max="12294" width="18.00390625" style="5" customWidth="1"/>
    <col min="12295" max="12295" width="23.28125" style="5" customWidth="1"/>
    <col min="12296" max="12296" width="8.00390625" style="5" customWidth="1"/>
    <col min="12297" max="12297" width="7.28125" style="5" customWidth="1"/>
    <col min="12298" max="12298" width="9.28125" style="5" customWidth="1"/>
    <col min="12299" max="12299" width="10.7109375" style="5" customWidth="1"/>
    <col min="12300" max="12300" width="11.140625" style="5" customWidth="1"/>
    <col min="12301" max="12301" width="19.140625" style="5" customWidth="1"/>
    <col min="12302" max="12302" width="17.140625" style="5" customWidth="1"/>
    <col min="12303" max="12303" width="20.140625" style="5" customWidth="1"/>
    <col min="12304" max="12304" width="18.00390625" style="5" customWidth="1"/>
    <col min="12305" max="12305" width="15.00390625" style="5" customWidth="1"/>
    <col min="12306" max="12306" width="11.421875" style="5" customWidth="1"/>
    <col min="12307" max="12307" width="16.00390625" style="5" customWidth="1"/>
    <col min="12308" max="12544" width="11.421875" style="5" customWidth="1"/>
    <col min="12545" max="12545" width="9.7109375" style="5" customWidth="1"/>
    <col min="12546" max="12546" width="83.28125" style="5" customWidth="1"/>
    <col min="12547" max="12547" width="18.28125" style="5" customWidth="1"/>
    <col min="12548" max="12548" width="16.421875" style="5" customWidth="1"/>
    <col min="12549" max="12549" width="12.8515625" style="5" customWidth="1"/>
    <col min="12550" max="12550" width="18.00390625" style="5" customWidth="1"/>
    <col min="12551" max="12551" width="23.28125" style="5" customWidth="1"/>
    <col min="12552" max="12552" width="8.00390625" style="5" customWidth="1"/>
    <col min="12553" max="12553" width="7.28125" style="5" customWidth="1"/>
    <col min="12554" max="12554" width="9.28125" style="5" customWidth="1"/>
    <col min="12555" max="12555" width="10.7109375" style="5" customWidth="1"/>
    <col min="12556" max="12556" width="11.140625" style="5" customWidth="1"/>
    <col min="12557" max="12557" width="19.140625" style="5" customWidth="1"/>
    <col min="12558" max="12558" width="17.140625" style="5" customWidth="1"/>
    <col min="12559" max="12559" width="20.140625" style="5" customWidth="1"/>
    <col min="12560" max="12560" width="18.00390625" style="5" customWidth="1"/>
    <col min="12561" max="12561" width="15.00390625" style="5" customWidth="1"/>
    <col min="12562" max="12562" width="11.421875" style="5" customWidth="1"/>
    <col min="12563" max="12563" width="16.00390625" style="5" customWidth="1"/>
    <col min="12564" max="12800" width="11.421875" style="5" customWidth="1"/>
    <col min="12801" max="12801" width="9.7109375" style="5" customWidth="1"/>
    <col min="12802" max="12802" width="83.28125" style="5" customWidth="1"/>
    <col min="12803" max="12803" width="18.28125" style="5" customWidth="1"/>
    <col min="12804" max="12804" width="16.421875" style="5" customWidth="1"/>
    <col min="12805" max="12805" width="12.8515625" style="5" customWidth="1"/>
    <col min="12806" max="12806" width="18.00390625" style="5" customWidth="1"/>
    <col min="12807" max="12807" width="23.28125" style="5" customWidth="1"/>
    <col min="12808" max="12808" width="8.00390625" style="5" customWidth="1"/>
    <col min="12809" max="12809" width="7.28125" style="5" customWidth="1"/>
    <col min="12810" max="12810" width="9.28125" style="5" customWidth="1"/>
    <col min="12811" max="12811" width="10.7109375" style="5" customWidth="1"/>
    <col min="12812" max="12812" width="11.140625" style="5" customWidth="1"/>
    <col min="12813" max="12813" width="19.140625" style="5" customWidth="1"/>
    <col min="12814" max="12814" width="17.140625" style="5" customWidth="1"/>
    <col min="12815" max="12815" width="20.140625" style="5" customWidth="1"/>
    <col min="12816" max="12816" width="18.00390625" style="5" customWidth="1"/>
    <col min="12817" max="12817" width="15.00390625" style="5" customWidth="1"/>
    <col min="12818" max="12818" width="11.421875" style="5" customWidth="1"/>
    <col min="12819" max="12819" width="16.00390625" style="5" customWidth="1"/>
    <col min="12820" max="13056" width="11.421875" style="5" customWidth="1"/>
    <col min="13057" max="13057" width="9.7109375" style="5" customWidth="1"/>
    <col min="13058" max="13058" width="83.28125" style="5" customWidth="1"/>
    <col min="13059" max="13059" width="18.28125" style="5" customWidth="1"/>
    <col min="13060" max="13060" width="16.421875" style="5" customWidth="1"/>
    <col min="13061" max="13061" width="12.8515625" style="5" customWidth="1"/>
    <col min="13062" max="13062" width="18.00390625" style="5" customWidth="1"/>
    <col min="13063" max="13063" width="23.28125" style="5" customWidth="1"/>
    <col min="13064" max="13064" width="8.00390625" style="5" customWidth="1"/>
    <col min="13065" max="13065" width="7.28125" style="5" customWidth="1"/>
    <col min="13066" max="13066" width="9.28125" style="5" customWidth="1"/>
    <col min="13067" max="13067" width="10.7109375" style="5" customWidth="1"/>
    <col min="13068" max="13068" width="11.140625" style="5" customWidth="1"/>
    <col min="13069" max="13069" width="19.140625" style="5" customWidth="1"/>
    <col min="13070" max="13070" width="17.140625" style="5" customWidth="1"/>
    <col min="13071" max="13071" width="20.140625" style="5" customWidth="1"/>
    <col min="13072" max="13072" width="18.00390625" style="5" customWidth="1"/>
    <col min="13073" max="13073" width="15.00390625" style="5" customWidth="1"/>
    <col min="13074" max="13074" width="11.421875" style="5" customWidth="1"/>
    <col min="13075" max="13075" width="16.00390625" style="5" customWidth="1"/>
    <col min="13076" max="13312" width="11.421875" style="5" customWidth="1"/>
    <col min="13313" max="13313" width="9.7109375" style="5" customWidth="1"/>
    <col min="13314" max="13314" width="83.28125" style="5" customWidth="1"/>
    <col min="13315" max="13315" width="18.28125" style="5" customWidth="1"/>
    <col min="13316" max="13316" width="16.421875" style="5" customWidth="1"/>
    <col min="13317" max="13317" width="12.8515625" style="5" customWidth="1"/>
    <col min="13318" max="13318" width="18.00390625" style="5" customWidth="1"/>
    <col min="13319" max="13319" width="23.28125" style="5" customWidth="1"/>
    <col min="13320" max="13320" width="8.00390625" style="5" customWidth="1"/>
    <col min="13321" max="13321" width="7.28125" style="5" customWidth="1"/>
    <col min="13322" max="13322" width="9.28125" style="5" customWidth="1"/>
    <col min="13323" max="13323" width="10.7109375" style="5" customWidth="1"/>
    <col min="13324" max="13324" width="11.140625" style="5" customWidth="1"/>
    <col min="13325" max="13325" width="19.140625" style="5" customWidth="1"/>
    <col min="13326" max="13326" width="17.140625" style="5" customWidth="1"/>
    <col min="13327" max="13327" width="20.140625" style="5" customWidth="1"/>
    <col min="13328" max="13328" width="18.00390625" style="5" customWidth="1"/>
    <col min="13329" max="13329" width="15.00390625" style="5" customWidth="1"/>
    <col min="13330" max="13330" width="11.421875" style="5" customWidth="1"/>
    <col min="13331" max="13331" width="16.00390625" style="5" customWidth="1"/>
    <col min="13332" max="13568" width="11.421875" style="5" customWidth="1"/>
    <col min="13569" max="13569" width="9.7109375" style="5" customWidth="1"/>
    <col min="13570" max="13570" width="83.28125" style="5" customWidth="1"/>
    <col min="13571" max="13571" width="18.28125" style="5" customWidth="1"/>
    <col min="13572" max="13572" width="16.421875" style="5" customWidth="1"/>
    <col min="13573" max="13573" width="12.8515625" style="5" customWidth="1"/>
    <col min="13574" max="13574" width="18.00390625" style="5" customWidth="1"/>
    <col min="13575" max="13575" width="23.28125" style="5" customWidth="1"/>
    <col min="13576" max="13576" width="8.00390625" style="5" customWidth="1"/>
    <col min="13577" max="13577" width="7.28125" style="5" customWidth="1"/>
    <col min="13578" max="13578" width="9.28125" style="5" customWidth="1"/>
    <col min="13579" max="13579" width="10.7109375" style="5" customWidth="1"/>
    <col min="13580" max="13580" width="11.140625" style="5" customWidth="1"/>
    <col min="13581" max="13581" width="19.140625" style="5" customWidth="1"/>
    <col min="13582" max="13582" width="17.140625" style="5" customWidth="1"/>
    <col min="13583" max="13583" width="20.140625" style="5" customWidth="1"/>
    <col min="13584" max="13584" width="18.00390625" style="5" customWidth="1"/>
    <col min="13585" max="13585" width="15.00390625" style="5" customWidth="1"/>
    <col min="13586" max="13586" width="11.421875" style="5" customWidth="1"/>
    <col min="13587" max="13587" width="16.00390625" style="5" customWidth="1"/>
    <col min="13588" max="13824" width="11.421875" style="5" customWidth="1"/>
    <col min="13825" max="13825" width="9.7109375" style="5" customWidth="1"/>
    <col min="13826" max="13826" width="83.28125" style="5" customWidth="1"/>
    <col min="13827" max="13827" width="18.28125" style="5" customWidth="1"/>
    <col min="13828" max="13828" width="16.421875" style="5" customWidth="1"/>
    <col min="13829" max="13829" width="12.8515625" style="5" customWidth="1"/>
    <col min="13830" max="13830" width="18.00390625" style="5" customWidth="1"/>
    <col min="13831" max="13831" width="23.28125" style="5" customWidth="1"/>
    <col min="13832" max="13832" width="8.00390625" style="5" customWidth="1"/>
    <col min="13833" max="13833" width="7.28125" style="5" customWidth="1"/>
    <col min="13834" max="13834" width="9.28125" style="5" customWidth="1"/>
    <col min="13835" max="13835" width="10.7109375" style="5" customWidth="1"/>
    <col min="13836" max="13836" width="11.140625" style="5" customWidth="1"/>
    <col min="13837" max="13837" width="19.140625" style="5" customWidth="1"/>
    <col min="13838" max="13838" width="17.140625" style="5" customWidth="1"/>
    <col min="13839" max="13839" width="20.140625" style="5" customWidth="1"/>
    <col min="13840" max="13840" width="18.00390625" style="5" customWidth="1"/>
    <col min="13841" max="13841" width="15.00390625" style="5" customWidth="1"/>
    <col min="13842" max="13842" width="11.421875" style="5" customWidth="1"/>
    <col min="13843" max="13843" width="16.00390625" style="5" customWidth="1"/>
    <col min="13844" max="14080" width="11.421875" style="5" customWidth="1"/>
    <col min="14081" max="14081" width="9.7109375" style="5" customWidth="1"/>
    <col min="14082" max="14082" width="83.28125" style="5" customWidth="1"/>
    <col min="14083" max="14083" width="18.28125" style="5" customWidth="1"/>
    <col min="14084" max="14084" width="16.421875" style="5" customWidth="1"/>
    <col min="14085" max="14085" width="12.8515625" style="5" customWidth="1"/>
    <col min="14086" max="14086" width="18.00390625" style="5" customWidth="1"/>
    <col min="14087" max="14087" width="23.28125" style="5" customWidth="1"/>
    <col min="14088" max="14088" width="8.00390625" style="5" customWidth="1"/>
    <col min="14089" max="14089" width="7.28125" style="5" customWidth="1"/>
    <col min="14090" max="14090" width="9.28125" style="5" customWidth="1"/>
    <col min="14091" max="14091" width="10.7109375" style="5" customWidth="1"/>
    <col min="14092" max="14092" width="11.140625" style="5" customWidth="1"/>
    <col min="14093" max="14093" width="19.140625" style="5" customWidth="1"/>
    <col min="14094" max="14094" width="17.140625" style="5" customWidth="1"/>
    <col min="14095" max="14095" width="20.140625" style="5" customWidth="1"/>
    <col min="14096" max="14096" width="18.00390625" style="5" customWidth="1"/>
    <col min="14097" max="14097" width="15.00390625" style="5" customWidth="1"/>
    <col min="14098" max="14098" width="11.421875" style="5" customWidth="1"/>
    <col min="14099" max="14099" width="16.00390625" style="5" customWidth="1"/>
    <col min="14100" max="14336" width="11.421875" style="5" customWidth="1"/>
    <col min="14337" max="14337" width="9.7109375" style="5" customWidth="1"/>
    <col min="14338" max="14338" width="83.28125" style="5" customWidth="1"/>
    <col min="14339" max="14339" width="18.28125" style="5" customWidth="1"/>
    <col min="14340" max="14340" width="16.421875" style="5" customWidth="1"/>
    <col min="14341" max="14341" width="12.8515625" style="5" customWidth="1"/>
    <col min="14342" max="14342" width="18.00390625" style="5" customWidth="1"/>
    <col min="14343" max="14343" width="23.28125" style="5" customWidth="1"/>
    <col min="14344" max="14344" width="8.00390625" style="5" customWidth="1"/>
    <col min="14345" max="14345" width="7.28125" style="5" customWidth="1"/>
    <col min="14346" max="14346" width="9.28125" style="5" customWidth="1"/>
    <col min="14347" max="14347" width="10.7109375" style="5" customWidth="1"/>
    <col min="14348" max="14348" width="11.140625" style="5" customWidth="1"/>
    <col min="14349" max="14349" width="19.140625" style="5" customWidth="1"/>
    <col min="14350" max="14350" width="17.140625" style="5" customWidth="1"/>
    <col min="14351" max="14351" width="20.140625" style="5" customWidth="1"/>
    <col min="14352" max="14352" width="18.00390625" style="5" customWidth="1"/>
    <col min="14353" max="14353" width="15.00390625" style="5" customWidth="1"/>
    <col min="14354" max="14354" width="11.421875" style="5" customWidth="1"/>
    <col min="14355" max="14355" width="16.00390625" style="5" customWidth="1"/>
    <col min="14356" max="14592" width="11.421875" style="5" customWidth="1"/>
    <col min="14593" max="14593" width="9.7109375" style="5" customWidth="1"/>
    <col min="14594" max="14594" width="83.28125" style="5" customWidth="1"/>
    <col min="14595" max="14595" width="18.28125" style="5" customWidth="1"/>
    <col min="14596" max="14596" width="16.421875" style="5" customWidth="1"/>
    <col min="14597" max="14597" width="12.8515625" style="5" customWidth="1"/>
    <col min="14598" max="14598" width="18.00390625" style="5" customWidth="1"/>
    <col min="14599" max="14599" width="23.28125" style="5" customWidth="1"/>
    <col min="14600" max="14600" width="8.00390625" style="5" customWidth="1"/>
    <col min="14601" max="14601" width="7.28125" style="5" customWidth="1"/>
    <col min="14602" max="14602" width="9.28125" style="5" customWidth="1"/>
    <col min="14603" max="14603" width="10.7109375" style="5" customWidth="1"/>
    <col min="14604" max="14604" width="11.140625" style="5" customWidth="1"/>
    <col min="14605" max="14605" width="19.140625" style="5" customWidth="1"/>
    <col min="14606" max="14606" width="17.140625" style="5" customWidth="1"/>
    <col min="14607" max="14607" width="20.140625" style="5" customWidth="1"/>
    <col min="14608" max="14608" width="18.00390625" style="5" customWidth="1"/>
    <col min="14609" max="14609" width="15.00390625" style="5" customWidth="1"/>
    <col min="14610" max="14610" width="11.421875" style="5" customWidth="1"/>
    <col min="14611" max="14611" width="16.00390625" style="5" customWidth="1"/>
    <col min="14612" max="14848" width="11.421875" style="5" customWidth="1"/>
    <col min="14849" max="14849" width="9.7109375" style="5" customWidth="1"/>
    <col min="14850" max="14850" width="83.28125" style="5" customWidth="1"/>
    <col min="14851" max="14851" width="18.28125" style="5" customWidth="1"/>
    <col min="14852" max="14852" width="16.421875" style="5" customWidth="1"/>
    <col min="14853" max="14853" width="12.8515625" style="5" customWidth="1"/>
    <col min="14854" max="14854" width="18.00390625" style="5" customWidth="1"/>
    <col min="14855" max="14855" width="23.28125" style="5" customWidth="1"/>
    <col min="14856" max="14856" width="8.00390625" style="5" customWidth="1"/>
    <col min="14857" max="14857" width="7.28125" style="5" customWidth="1"/>
    <col min="14858" max="14858" width="9.28125" style="5" customWidth="1"/>
    <col min="14859" max="14859" width="10.7109375" style="5" customWidth="1"/>
    <col min="14860" max="14860" width="11.140625" style="5" customWidth="1"/>
    <col min="14861" max="14861" width="19.140625" style="5" customWidth="1"/>
    <col min="14862" max="14862" width="17.140625" style="5" customWidth="1"/>
    <col min="14863" max="14863" width="20.140625" style="5" customWidth="1"/>
    <col min="14864" max="14864" width="18.00390625" style="5" customWidth="1"/>
    <col min="14865" max="14865" width="15.00390625" style="5" customWidth="1"/>
    <col min="14866" max="14866" width="11.421875" style="5" customWidth="1"/>
    <col min="14867" max="14867" width="16.00390625" style="5" customWidth="1"/>
    <col min="14868" max="15104" width="11.421875" style="5" customWidth="1"/>
    <col min="15105" max="15105" width="9.7109375" style="5" customWidth="1"/>
    <col min="15106" max="15106" width="83.28125" style="5" customWidth="1"/>
    <col min="15107" max="15107" width="18.28125" style="5" customWidth="1"/>
    <col min="15108" max="15108" width="16.421875" style="5" customWidth="1"/>
    <col min="15109" max="15109" width="12.8515625" style="5" customWidth="1"/>
    <col min="15110" max="15110" width="18.00390625" style="5" customWidth="1"/>
    <col min="15111" max="15111" width="23.28125" style="5" customWidth="1"/>
    <col min="15112" max="15112" width="8.00390625" style="5" customWidth="1"/>
    <col min="15113" max="15113" width="7.28125" style="5" customWidth="1"/>
    <col min="15114" max="15114" width="9.28125" style="5" customWidth="1"/>
    <col min="15115" max="15115" width="10.7109375" style="5" customWidth="1"/>
    <col min="15116" max="15116" width="11.140625" style="5" customWidth="1"/>
    <col min="15117" max="15117" width="19.140625" style="5" customWidth="1"/>
    <col min="15118" max="15118" width="17.140625" style="5" customWidth="1"/>
    <col min="15119" max="15119" width="20.140625" style="5" customWidth="1"/>
    <col min="15120" max="15120" width="18.00390625" style="5" customWidth="1"/>
    <col min="15121" max="15121" width="15.00390625" style="5" customWidth="1"/>
    <col min="15122" max="15122" width="11.421875" style="5" customWidth="1"/>
    <col min="15123" max="15123" width="16.00390625" style="5" customWidth="1"/>
    <col min="15124" max="15360" width="11.421875" style="5" customWidth="1"/>
    <col min="15361" max="15361" width="9.7109375" style="5" customWidth="1"/>
    <col min="15362" max="15362" width="83.28125" style="5" customWidth="1"/>
    <col min="15363" max="15363" width="18.28125" style="5" customWidth="1"/>
    <col min="15364" max="15364" width="16.421875" style="5" customWidth="1"/>
    <col min="15365" max="15365" width="12.8515625" style="5" customWidth="1"/>
    <col min="15366" max="15366" width="18.00390625" style="5" customWidth="1"/>
    <col min="15367" max="15367" width="23.28125" style="5" customWidth="1"/>
    <col min="15368" max="15368" width="8.00390625" style="5" customWidth="1"/>
    <col min="15369" max="15369" width="7.28125" style="5" customWidth="1"/>
    <col min="15370" max="15370" width="9.28125" style="5" customWidth="1"/>
    <col min="15371" max="15371" width="10.7109375" style="5" customWidth="1"/>
    <col min="15372" max="15372" width="11.140625" style="5" customWidth="1"/>
    <col min="15373" max="15373" width="19.140625" style="5" customWidth="1"/>
    <col min="15374" max="15374" width="17.140625" style="5" customWidth="1"/>
    <col min="15375" max="15375" width="20.140625" style="5" customWidth="1"/>
    <col min="15376" max="15376" width="18.00390625" style="5" customWidth="1"/>
    <col min="15377" max="15377" width="15.00390625" style="5" customWidth="1"/>
    <col min="15378" max="15378" width="11.421875" style="5" customWidth="1"/>
    <col min="15379" max="15379" width="16.00390625" style="5" customWidth="1"/>
    <col min="15380" max="15616" width="11.421875" style="5" customWidth="1"/>
    <col min="15617" max="15617" width="9.7109375" style="5" customWidth="1"/>
    <col min="15618" max="15618" width="83.28125" style="5" customWidth="1"/>
    <col min="15619" max="15619" width="18.28125" style="5" customWidth="1"/>
    <col min="15620" max="15620" width="16.421875" style="5" customWidth="1"/>
    <col min="15621" max="15621" width="12.8515625" style="5" customWidth="1"/>
    <col min="15622" max="15622" width="18.00390625" style="5" customWidth="1"/>
    <col min="15623" max="15623" width="23.28125" style="5" customWidth="1"/>
    <col min="15624" max="15624" width="8.00390625" style="5" customWidth="1"/>
    <col min="15625" max="15625" width="7.28125" style="5" customWidth="1"/>
    <col min="15626" max="15626" width="9.28125" style="5" customWidth="1"/>
    <col min="15627" max="15627" width="10.7109375" style="5" customWidth="1"/>
    <col min="15628" max="15628" width="11.140625" style="5" customWidth="1"/>
    <col min="15629" max="15629" width="19.140625" style="5" customWidth="1"/>
    <col min="15630" max="15630" width="17.140625" style="5" customWidth="1"/>
    <col min="15631" max="15631" width="20.140625" style="5" customWidth="1"/>
    <col min="15632" max="15632" width="18.00390625" style="5" customWidth="1"/>
    <col min="15633" max="15633" width="15.00390625" style="5" customWidth="1"/>
    <col min="15634" max="15634" width="11.421875" style="5" customWidth="1"/>
    <col min="15635" max="15635" width="16.00390625" style="5" customWidth="1"/>
    <col min="15636" max="15872" width="11.421875" style="5" customWidth="1"/>
    <col min="15873" max="15873" width="9.7109375" style="5" customWidth="1"/>
    <col min="15874" max="15874" width="83.28125" style="5" customWidth="1"/>
    <col min="15875" max="15875" width="18.28125" style="5" customWidth="1"/>
    <col min="15876" max="15876" width="16.421875" style="5" customWidth="1"/>
    <col min="15877" max="15877" width="12.8515625" style="5" customWidth="1"/>
    <col min="15878" max="15878" width="18.00390625" style="5" customWidth="1"/>
    <col min="15879" max="15879" width="23.28125" style="5" customWidth="1"/>
    <col min="15880" max="15880" width="8.00390625" style="5" customWidth="1"/>
    <col min="15881" max="15881" width="7.28125" style="5" customWidth="1"/>
    <col min="15882" max="15882" width="9.28125" style="5" customWidth="1"/>
    <col min="15883" max="15883" width="10.7109375" style="5" customWidth="1"/>
    <col min="15884" max="15884" width="11.140625" style="5" customWidth="1"/>
    <col min="15885" max="15885" width="19.140625" style="5" customWidth="1"/>
    <col min="15886" max="15886" width="17.140625" style="5" customWidth="1"/>
    <col min="15887" max="15887" width="20.140625" style="5" customWidth="1"/>
    <col min="15888" max="15888" width="18.00390625" style="5" customWidth="1"/>
    <col min="15889" max="15889" width="15.00390625" style="5" customWidth="1"/>
    <col min="15890" max="15890" width="11.421875" style="5" customWidth="1"/>
    <col min="15891" max="15891" width="16.00390625" style="5" customWidth="1"/>
    <col min="15892" max="16128" width="11.421875" style="5" customWidth="1"/>
    <col min="16129" max="16129" width="9.7109375" style="5" customWidth="1"/>
    <col min="16130" max="16130" width="83.28125" style="5" customWidth="1"/>
    <col min="16131" max="16131" width="18.28125" style="5" customWidth="1"/>
    <col min="16132" max="16132" width="16.421875" style="5" customWidth="1"/>
    <col min="16133" max="16133" width="12.8515625" style="5" customWidth="1"/>
    <col min="16134" max="16134" width="18.00390625" style="5" customWidth="1"/>
    <col min="16135" max="16135" width="23.28125" style="5" customWidth="1"/>
    <col min="16136" max="16136" width="8.00390625" style="5" customWidth="1"/>
    <col min="16137" max="16137" width="7.28125" style="5" customWidth="1"/>
    <col min="16138" max="16138" width="9.28125" style="5" customWidth="1"/>
    <col min="16139" max="16139" width="10.7109375" style="5" customWidth="1"/>
    <col min="16140" max="16140" width="11.140625" style="5" customWidth="1"/>
    <col min="16141" max="16141" width="19.140625" style="5" customWidth="1"/>
    <col min="16142" max="16142" width="17.140625" style="5" customWidth="1"/>
    <col min="16143" max="16143" width="20.140625" style="5" customWidth="1"/>
    <col min="16144" max="16144" width="18.00390625" style="5" customWidth="1"/>
    <col min="16145" max="16145" width="15.00390625" style="5" customWidth="1"/>
    <col min="16146" max="16146" width="11.421875" style="5" customWidth="1"/>
    <col min="16147" max="16147" width="16.00390625" style="5" customWidth="1"/>
    <col min="16148" max="16384" width="11.421875" style="5" customWidth="1"/>
  </cols>
  <sheetData>
    <row r="1" spans="1:14" ht="16.5">
      <c r="A1" s="1"/>
      <c r="B1" s="2"/>
      <c r="C1" s="3"/>
      <c r="D1" s="93"/>
      <c r="E1" s="3"/>
      <c r="F1" s="3"/>
      <c r="G1" s="1"/>
      <c r="H1" s="1"/>
      <c r="I1" s="1"/>
      <c r="J1" s="1"/>
      <c r="K1" s="4"/>
      <c r="L1" s="4"/>
      <c r="M1" s="1"/>
      <c r="N1" s="1"/>
    </row>
    <row r="2" spans="1:14" ht="15">
      <c r="A2" s="1"/>
      <c r="B2" s="2"/>
      <c r="C2" s="1"/>
      <c r="D2" s="93"/>
      <c r="E2" s="3"/>
      <c r="F2" s="3"/>
      <c r="G2" s="1"/>
      <c r="H2" s="1"/>
      <c r="I2" s="1"/>
      <c r="J2" s="1"/>
      <c r="K2" s="4"/>
      <c r="L2" s="4"/>
      <c r="M2" s="1"/>
      <c r="N2" s="1"/>
    </row>
    <row r="3" spans="1:14" ht="16.5">
      <c r="A3" s="1"/>
      <c r="B3" s="2"/>
      <c r="C3" s="3"/>
      <c r="D3" s="93"/>
      <c r="E3" s="3"/>
      <c r="F3" s="3"/>
      <c r="G3" s="1"/>
      <c r="H3" s="1"/>
      <c r="I3" s="1"/>
      <c r="J3" s="1"/>
      <c r="K3" s="4"/>
      <c r="L3" s="4"/>
      <c r="M3" s="1"/>
      <c r="N3" s="1"/>
    </row>
    <row r="4" spans="1:14" ht="15">
      <c r="A4" s="1"/>
      <c r="B4" s="2"/>
      <c r="C4" s="3"/>
      <c r="D4" s="93"/>
      <c r="E4" s="3"/>
      <c r="F4" s="3"/>
      <c r="G4" s="1"/>
      <c r="H4" s="1"/>
      <c r="I4" s="1"/>
      <c r="J4" s="1"/>
      <c r="K4" s="4"/>
      <c r="L4" s="4"/>
      <c r="M4" s="1"/>
      <c r="N4" s="1"/>
    </row>
    <row r="5" spans="1:14" ht="15">
      <c r="A5" s="276"/>
      <c r="B5" s="276"/>
      <c r="C5" s="276"/>
      <c r="D5" s="276"/>
      <c r="E5" s="276"/>
      <c r="F5" s="276"/>
      <c r="G5" s="276"/>
      <c r="H5" s="276"/>
      <c r="I5" s="276"/>
      <c r="J5" s="276"/>
      <c r="K5" s="276"/>
      <c r="L5" s="276"/>
      <c r="M5" s="276"/>
      <c r="N5" s="276"/>
    </row>
    <row r="6" spans="1:14" ht="45.75" customHeight="1">
      <c r="A6" s="277" t="s">
        <v>608</v>
      </c>
      <c r="B6" s="278"/>
      <c r="C6" s="278"/>
      <c r="D6" s="278"/>
      <c r="E6" s="278"/>
      <c r="F6" s="278"/>
      <c r="G6" s="278"/>
      <c r="H6" s="278"/>
      <c r="I6" s="278"/>
      <c r="J6" s="278"/>
      <c r="K6" s="278"/>
      <c r="L6" s="278"/>
      <c r="M6" s="278"/>
      <c r="N6" s="278"/>
    </row>
    <row r="7" spans="1:14" ht="15">
      <c r="A7" s="6"/>
      <c r="B7" s="2"/>
      <c r="C7" s="3"/>
      <c r="D7" s="93"/>
      <c r="E7" s="3"/>
      <c r="F7" s="3"/>
      <c r="G7" s="1"/>
      <c r="H7" s="1"/>
      <c r="I7" s="1"/>
      <c r="J7" s="1"/>
      <c r="K7" s="4"/>
      <c r="L7" s="4"/>
      <c r="M7" s="1"/>
      <c r="N7" s="7">
        <v>42968</v>
      </c>
    </row>
    <row r="8" spans="1:16" ht="25.15" customHeight="1">
      <c r="A8" s="279" t="s">
        <v>0</v>
      </c>
      <c r="B8" s="279" t="s">
        <v>1</v>
      </c>
      <c r="C8" s="279" t="s">
        <v>2</v>
      </c>
      <c r="D8" s="279"/>
      <c r="E8" s="279"/>
      <c r="F8" s="67"/>
      <c r="G8" s="279" t="s">
        <v>3</v>
      </c>
      <c r="H8" s="279"/>
      <c r="I8" s="279"/>
      <c r="J8" s="279" t="s">
        <v>4</v>
      </c>
      <c r="K8" s="280" t="s">
        <v>5</v>
      </c>
      <c r="L8" s="280"/>
      <c r="M8" s="280" t="s">
        <v>6</v>
      </c>
      <c r="N8" s="280" t="s">
        <v>7</v>
      </c>
      <c r="O8" s="280" t="s">
        <v>8</v>
      </c>
      <c r="P8" s="280" t="s">
        <v>9</v>
      </c>
    </row>
    <row r="9" spans="1:16" ht="58.5" customHeight="1">
      <c r="A9" s="279"/>
      <c r="B9" s="279"/>
      <c r="C9" s="67" t="s">
        <v>10</v>
      </c>
      <c r="D9" s="75" t="s">
        <v>11</v>
      </c>
      <c r="E9" s="67" t="s">
        <v>12</v>
      </c>
      <c r="F9" s="67" t="s">
        <v>13</v>
      </c>
      <c r="G9" s="67" t="s">
        <v>14</v>
      </c>
      <c r="H9" s="67" t="s">
        <v>15</v>
      </c>
      <c r="I9" s="67" t="s">
        <v>16</v>
      </c>
      <c r="J9" s="279"/>
      <c r="K9" s="68" t="s">
        <v>17</v>
      </c>
      <c r="L9" s="68" t="s">
        <v>18</v>
      </c>
      <c r="M9" s="280"/>
      <c r="N9" s="280"/>
      <c r="O9" s="280"/>
      <c r="P9" s="280"/>
    </row>
    <row r="10" spans="1:16" s="13" customFormat="1" ht="30" customHeight="1">
      <c r="A10" s="8" t="s">
        <v>19</v>
      </c>
      <c r="B10" s="9" t="s">
        <v>20</v>
      </c>
      <c r="C10" s="10"/>
      <c r="D10" s="8"/>
      <c r="E10" s="10"/>
      <c r="F10" s="10"/>
      <c r="G10" s="10"/>
      <c r="H10" s="8"/>
      <c r="I10" s="8"/>
      <c r="J10" s="11"/>
      <c r="K10" s="11">
        <f aca="true" t="shared" si="0" ref="K10:L10">SUM(K11:K119)</f>
        <v>49282</v>
      </c>
      <c r="L10" s="11">
        <f t="shared" si="0"/>
        <v>29171.17</v>
      </c>
      <c r="M10" s="12">
        <f>SUM(M11:M182)</f>
        <v>22353612.135</v>
      </c>
      <c r="N10" s="8"/>
      <c r="O10" s="8"/>
      <c r="P10" s="8"/>
    </row>
    <row r="11" spans="1:20" s="53" customFormat="1" ht="44.25" customHeight="1">
      <c r="A11" s="71">
        <v>1</v>
      </c>
      <c r="B11" s="20" t="s">
        <v>31</v>
      </c>
      <c r="C11" s="23" t="s">
        <v>21</v>
      </c>
      <c r="D11" s="23" t="s">
        <v>30</v>
      </c>
      <c r="E11" s="23" t="s">
        <v>32</v>
      </c>
      <c r="F11" s="23" t="s">
        <v>33</v>
      </c>
      <c r="G11" s="20" t="s">
        <v>34</v>
      </c>
      <c r="H11" s="50">
        <v>0.5</v>
      </c>
      <c r="I11" s="23" t="s">
        <v>22</v>
      </c>
      <c r="J11" s="24">
        <v>60</v>
      </c>
      <c r="K11" s="23">
        <v>8600</v>
      </c>
      <c r="L11" s="23">
        <v>450</v>
      </c>
      <c r="M11" s="52">
        <v>1401014</v>
      </c>
      <c r="N11" s="15" t="s">
        <v>23</v>
      </c>
      <c r="O11" s="312" t="s">
        <v>178</v>
      </c>
      <c r="P11" s="304"/>
      <c r="S11" s="54" t="e">
        <f>#REF!+M11+M184+M185+#REF!+M186+M187+M188+M190+#REF!+#REF!+#REF!+M191+M192+M193+M194+M195+M196+#REF!+#REF!+#REF!+#REF!+#REF!+#REF!+#REF!+#REF!+M206+M207+#REF!+M229+M230+M231+#REF!+M235+M236+M237+M239+M240+M245</f>
        <v>#REF!</v>
      </c>
      <c r="T11" s="55" t="s">
        <v>175</v>
      </c>
    </row>
    <row r="12" spans="1:20" s="53" customFormat="1" ht="44.25" customHeight="1">
      <c r="A12" s="71">
        <v>2</v>
      </c>
      <c r="B12" s="20" t="s">
        <v>176</v>
      </c>
      <c r="C12" s="23" t="s">
        <v>21</v>
      </c>
      <c r="D12" s="23" t="s">
        <v>30</v>
      </c>
      <c r="E12" s="23" t="s">
        <v>35</v>
      </c>
      <c r="F12" s="23" t="s">
        <v>36</v>
      </c>
      <c r="G12" s="20" t="s">
        <v>34</v>
      </c>
      <c r="H12" s="50">
        <v>0.3</v>
      </c>
      <c r="I12" s="23" t="s">
        <v>22</v>
      </c>
      <c r="J12" s="24">
        <v>20</v>
      </c>
      <c r="K12" s="23">
        <v>1200</v>
      </c>
      <c r="L12" s="23">
        <v>100</v>
      </c>
      <c r="M12" s="52">
        <v>201284.4</v>
      </c>
      <c r="N12" s="15" t="s">
        <v>23</v>
      </c>
      <c r="O12" s="312"/>
      <c r="P12" s="304"/>
      <c r="S12" s="56" t="e">
        <f>M12+M13+#REF!+#REF!+M197+#REF!+M198+#REF!+#REF!</f>
        <v>#REF!</v>
      </c>
      <c r="T12" s="55" t="s">
        <v>177</v>
      </c>
    </row>
    <row r="13" spans="1:16" s="53" customFormat="1" ht="44.25" customHeight="1">
      <c r="A13" s="71">
        <v>3</v>
      </c>
      <c r="B13" s="27" t="s">
        <v>37</v>
      </c>
      <c r="C13" s="25" t="s">
        <v>21</v>
      </c>
      <c r="D13" s="25" t="s">
        <v>30</v>
      </c>
      <c r="E13" s="25" t="s">
        <v>38</v>
      </c>
      <c r="F13" s="25" t="s">
        <v>39</v>
      </c>
      <c r="G13" s="27" t="s">
        <v>34</v>
      </c>
      <c r="H13" s="28">
        <v>0.2</v>
      </c>
      <c r="I13" s="71" t="s">
        <v>22</v>
      </c>
      <c r="J13" s="25">
        <v>30</v>
      </c>
      <c r="K13" s="25">
        <v>12500</v>
      </c>
      <c r="L13" s="25">
        <v>15000</v>
      </c>
      <c r="M13" s="19">
        <v>194282.99</v>
      </c>
      <c r="N13" s="15" t="s">
        <v>23</v>
      </c>
      <c r="O13" s="72" t="s">
        <v>179</v>
      </c>
      <c r="P13" s="57"/>
    </row>
    <row r="14" spans="1:16" s="53" customFormat="1" ht="39" customHeight="1">
      <c r="A14" s="103">
        <v>4</v>
      </c>
      <c r="B14" s="80" t="s">
        <v>244</v>
      </c>
      <c r="C14" s="21" t="s">
        <v>21</v>
      </c>
      <c r="D14" s="21" t="s">
        <v>21</v>
      </c>
      <c r="E14" s="69" t="s">
        <v>21</v>
      </c>
      <c r="F14" s="80" t="s">
        <v>245</v>
      </c>
      <c r="G14" s="31" t="s">
        <v>246</v>
      </c>
      <c r="H14" s="49">
        <v>0.44</v>
      </c>
      <c r="I14" s="69" t="s">
        <v>22</v>
      </c>
      <c r="J14" s="69">
        <v>30</v>
      </c>
      <c r="K14" s="69">
        <v>18</v>
      </c>
      <c r="L14" s="69">
        <v>30.27</v>
      </c>
      <c r="M14" s="81">
        <v>39655</v>
      </c>
      <c r="N14" s="22" t="s">
        <v>23</v>
      </c>
      <c r="O14" s="334" t="s">
        <v>284</v>
      </c>
      <c r="P14" s="337"/>
    </row>
    <row r="15" spans="1:16" s="53" customFormat="1" ht="39" customHeight="1">
      <c r="A15" s="103">
        <v>5</v>
      </c>
      <c r="B15" s="80" t="s">
        <v>247</v>
      </c>
      <c r="C15" s="21" t="s">
        <v>21</v>
      </c>
      <c r="D15" s="21" t="s">
        <v>21</v>
      </c>
      <c r="E15" s="69" t="s">
        <v>21</v>
      </c>
      <c r="F15" s="80" t="s">
        <v>248</v>
      </c>
      <c r="G15" s="31" t="s">
        <v>246</v>
      </c>
      <c r="H15" s="49">
        <v>0.15</v>
      </c>
      <c r="I15" s="69" t="s">
        <v>22</v>
      </c>
      <c r="J15" s="69">
        <v>30</v>
      </c>
      <c r="K15" s="69">
        <v>4</v>
      </c>
      <c r="L15" s="69">
        <v>16</v>
      </c>
      <c r="M15" s="81">
        <v>16295</v>
      </c>
      <c r="N15" s="22" t="s">
        <v>23</v>
      </c>
      <c r="O15" s="335"/>
      <c r="P15" s="310"/>
    </row>
    <row r="16" spans="1:16" s="53" customFormat="1" ht="39" customHeight="1">
      <c r="A16" s="103">
        <v>6</v>
      </c>
      <c r="B16" s="80" t="s">
        <v>249</v>
      </c>
      <c r="C16" s="21" t="s">
        <v>21</v>
      </c>
      <c r="D16" s="21" t="s">
        <v>21</v>
      </c>
      <c r="E16" s="69" t="s">
        <v>21</v>
      </c>
      <c r="F16" s="80" t="s">
        <v>250</v>
      </c>
      <c r="G16" s="31" t="s">
        <v>246</v>
      </c>
      <c r="H16" s="49">
        <v>0.06</v>
      </c>
      <c r="I16" s="69" t="s">
        <v>22</v>
      </c>
      <c r="J16" s="69">
        <v>30</v>
      </c>
      <c r="K16" s="69">
        <v>20</v>
      </c>
      <c r="L16" s="69">
        <v>45</v>
      </c>
      <c r="M16" s="81">
        <v>8025</v>
      </c>
      <c r="N16" s="22" t="s">
        <v>23</v>
      </c>
      <c r="O16" s="335"/>
      <c r="P16" s="310"/>
    </row>
    <row r="17" spans="1:16" s="53" customFormat="1" ht="39" customHeight="1">
      <c r="A17" s="103">
        <v>7</v>
      </c>
      <c r="B17" s="80" t="s">
        <v>251</v>
      </c>
      <c r="C17" s="21" t="s">
        <v>21</v>
      </c>
      <c r="D17" s="21" t="s">
        <v>21</v>
      </c>
      <c r="E17" s="69" t="s">
        <v>21</v>
      </c>
      <c r="F17" s="80" t="s">
        <v>252</v>
      </c>
      <c r="G17" s="31" t="s">
        <v>246</v>
      </c>
      <c r="H17" s="49">
        <v>0.05</v>
      </c>
      <c r="I17" s="69" t="s">
        <v>22</v>
      </c>
      <c r="J17" s="69">
        <v>30</v>
      </c>
      <c r="K17" s="69">
        <v>15</v>
      </c>
      <c r="L17" s="69">
        <v>24.9</v>
      </c>
      <c r="M17" s="81">
        <v>6149</v>
      </c>
      <c r="N17" s="22" t="s">
        <v>23</v>
      </c>
      <c r="O17" s="335"/>
      <c r="P17" s="310"/>
    </row>
    <row r="18" spans="1:16" s="53" customFormat="1" ht="39" customHeight="1">
      <c r="A18" s="103">
        <v>8</v>
      </c>
      <c r="B18" s="80" t="s">
        <v>253</v>
      </c>
      <c r="C18" s="21" t="s">
        <v>21</v>
      </c>
      <c r="D18" s="21" t="s">
        <v>21</v>
      </c>
      <c r="E18" s="69" t="s">
        <v>21</v>
      </c>
      <c r="F18" s="80" t="s">
        <v>254</v>
      </c>
      <c r="G18" s="31" t="s">
        <v>246</v>
      </c>
      <c r="H18" s="49">
        <v>0.12</v>
      </c>
      <c r="I18" s="69" t="s">
        <v>22</v>
      </c>
      <c r="J18" s="69">
        <v>30</v>
      </c>
      <c r="K18" s="69">
        <v>10</v>
      </c>
      <c r="L18" s="69">
        <v>38</v>
      </c>
      <c r="M18" s="81">
        <v>12821</v>
      </c>
      <c r="N18" s="22" t="s">
        <v>23</v>
      </c>
      <c r="O18" s="335"/>
      <c r="P18" s="310"/>
    </row>
    <row r="19" spans="1:16" s="53" customFormat="1" ht="52.7" customHeight="1">
      <c r="A19" s="103">
        <v>9</v>
      </c>
      <c r="B19" s="31" t="s">
        <v>255</v>
      </c>
      <c r="C19" s="21" t="s">
        <v>21</v>
      </c>
      <c r="D19" s="21" t="s">
        <v>21</v>
      </c>
      <c r="E19" s="21" t="s">
        <v>27</v>
      </c>
      <c r="F19" s="31" t="s">
        <v>256</v>
      </c>
      <c r="G19" s="31" t="s">
        <v>257</v>
      </c>
      <c r="H19" s="49">
        <v>0.06</v>
      </c>
      <c r="I19" s="69" t="s">
        <v>22</v>
      </c>
      <c r="J19" s="69">
        <v>30</v>
      </c>
      <c r="K19" s="32">
        <v>250</v>
      </c>
      <c r="L19" s="32">
        <v>125</v>
      </c>
      <c r="M19" s="41">
        <v>42274</v>
      </c>
      <c r="N19" s="22" t="s">
        <v>23</v>
      </c>
      <c r="O19" s="335"/>
      <c r="P19" s="310"/>
    </row>
    <row r="20" spans="1:16" s="53" customFormat="1" ht="52.7" customHeight="1">
      <c r="A20" s="103">
        <v>10</v>
      </c>
      <c r="B20" s="31" t="s">
        <v>258</v>
      </c>
      <c r="C20" s="21" t="s">
        <v>21</v>
      </c>
      <c r="D20" s="21" t="s">
        <v>25</v>
      </c>
      <c r="E20" s="21" t="s">
        <v>259</v>
      </c>
      <c r="F20" s="31" t="s">
        <v>260</v>
      </c>
      <c r="G20" s="31" t="s">
        <v>261</v>
      </c>
      <c r="H20" s="49">
        <v>0.98</v>
      </c>
      <c r="I20" s="69" t="s">
        <v>22</v>
      </c>
      <c r="J20" s="117">
        <v>90</v>
      </c>
      <c r="K20" s="21">
        <v>100</v>
      </c>
      <c r="L20" s="21"/>
      <c r="M20" s="41">
        <v>915988</v>
      </c>
      <c r="N20" s="22" t="s">
        <v>23</v>
      </c>
      <c r="O20" s="335"/>
      <c r="P20" s="310"/>
    </row>
    <row r="21" spans="1:16" s="53" customFormat="1" ht="52.7" customHeight="1">
      <c r="A21" s="103">
        <v>11</v>
      </c>
      <c r="B21" s="31" t="s">
        <v>262</v>
      </c>
      <c r="C21" s="21" t="s">
        <v>21</v>
      </c>
      <c r="D21" s="21" t="s">
        <v>25</v>
      </c>
      <c r="E21" s="21" t="s">
        <v>259</v>
      </c>
      <c r="F21" s="31" t="s">
        <v>263</v>
      </c>
      <c r="G21" s="31" t="s">
        <v>264</v>
      </c>
      <c r="H21" s="49">
        <v>1.05</v>
      </c>
      <c r="I21" s="69" t="s">
        <v>22</v>
      </c>
      <c r="J21" s="21">
        <v>90</v>
      </c>
      <c r="K21" s="21">
        <v>285</v>
      </c>
      <c r="L21" s="21"/>
      <c r="M21" s="41">
        <v>1082094</v>
      </c>
      <c r="N21" s="22" t="s">
        <v>23</v>
      </c>
      <c r="O21" s="335"/>
      <c r="P21" s="310"/>
    </row>
    <row r="22" spans="1:16" s="53" customFormat="1" ht="52.7" customHeight="1">
      <c r="A22" s="103">
        <v>12</v>
      </c>
      <c r="B22" s="31" t="s">
        <v>265</v>
      </c>
      <c r="C22" s="21" t="s">
        <v>21</v>
      </c>
      <c r="D22" s="21" t="s">
        <v>25</v>
      </c>
      <c r="E22" s="21" t="s">
        <v>259</v>
      </c>
      <c r="F22" s="31" t="s">
        <v>266</v>
      </c>
      <c r="G22" s="31" t="s">
        <v>261</v>
      </c>
      <c r="H22" s="49">
        <v>1.05</v>
      </c>
      <c r="I22" s="69" t="s">
        <v>22</v>
      </c>
      <c r="J22" s="21">
        <v>75</v>
      </c>
      <c r="K22" s="21">
        <v>1520</v>
      </c>
      <c r="L22" s="21"/>
      <c r="M22" s="41">
        <v>641881</v>
      </c>
      <c r="N22" s="22" t="s">
        <v>23</v>
      </c>
      <c r="O22" s="335"/>
      <c r="P22" s="310"/>
    </row>
    <row r="23" spans="1:16" s="53" customFormat="1" ht="52.7" customHeight="1">
      <c r="A23" s="103">
        <v>13</v>
      </c>
      <c r="B23" s="31" t="s">
        <v>267</v>
      </c>
      <c r="C23" s="21" t="s">
        <v>21</v>
      </c>
      <c r="D23" s="21" t="s">
        <v>25</v>
      </c>
      <c r="E23" s="21" t="s">
        <v>259</v>
      </c>
      <c r="F23" s="31" t="s">
        <v>268</v>
      </c>
      <c r="G23" s="31" t="s">
        <v>261</v>
      </c>
      <c r="H23" s="49">
        <v>0.16</v>
      </c>
      <c r="I23" s="69" t="s">
        <v>22</v>
      </c>
      <c r="J23" s="21">
        <v>75</v>
      </c>
      <c r="K23" s="21">
        <v>76</v>
      </c>
      <c r="L23" s="21"/>
      <c r="M23" s="41">
        <v>85506</v>
      </c>
      <c r="N23" s="22" t="s">
        <v>23</v>
      </c>
      <c r="O23" s="335"/>
      <c r="P23" s="310"/>
    </row>
    <row r="24" spans="1:16" s="53" customFormat="1" ht="63">
      <c r="A24" s="103">
        <v>14</v>
      </c>
      <c r="B24" s="31" t="s">
        <v>269</v>
      </c>
      <c r="C24" s="21" t="s">
        <v>21</v>
      </c>
      <c r="D24" s="21" t="s">
        <v>25</v>
      </c>
      <c r="E24" s="21" t="s">
        <v>259</v>
      </c>
      <c r="F24" s="31" t="s">
        <v>270</v>
      </c>
      <c r="G24" s="31" t="s">
        <v>271</v>
      </c>
      <c r="H24" s="49">
        <v>1.1</v>
      </c>
      <c r="I24" s="69" t="s">
        <v>22</v>
      </c>
      <c r="J24" s="21">
        <v>90</v>
      </c>
      <c r="K24" s="21">
        <v>285</v>
      </c>
      <c r="L24" s="21"/>
      <c r="M24" s="41">
        <v>951527</v>
      </c>
      <c r="N24" s="22" t="s">
        <v>23</v>
      </c>
      <c r="O24" s="335"/>
      <c r="P24" s="310"/>
    </row>
    <row r="25" spans="1:16" s="53" customFormat="1" ht="63.2" customHeight="1">
      <c r="A25" s="103">
        <v>15</v>
      </c>
      <c r="B25" s="31" t="s">
        <v>272</v>
      </c>
      <c r="C25" s="21" t="s">
        <v>21</v>
      </c>
      <c r="D25" s="21" t="s">
        <v>25</v>
      </c>
      <c r="E25" s="21" t="s">
        <v>259</v>
      </c>
      <c r="F25" s="31" t="s">
        <v>273</v>
      </c>
      <c r="G25" s="31" t="s">
        <v>261</v>
      </c>
      <c r="H25" s="49">
        <v>0.33</v>
      </c>
      <c r="I25" s="69" t="s">
        <v>22</v>
      </c>
      <c r="J25" s="21">
        <v>90</v>
      </c>
      <c r="K25" s="21">
        <v>100</v>
      </c>
      <c r="L25" s="21"/>
      <c r="M25" s="41">
        <v>374394</v>
      </c>
      <c r="N25" s="22" t="s">
        <v>23</v>
      </c>
      <c r="O25" s="335"/>
      <c r="P25" s="310"/>
    </row>
    <row r="26" spans="1:16" s="53" customFormat="1" ht="63.2" customHeight="1">
      <c r="A26" s="103">
        <v>16</v>
      </c>
      <c r="B26" s="31" t="s">
        <v>274</v>
      </c>
      <c r="C26" s="21" t="s">
        <v>21</v>
      </c>
      <c r="D26" s="21" t="s">
        <v>25</v>
      </c>
      <c r="E26" s="21" t="s">
        <v>259</v>
      </c>
      <c r="F26" s="31" t="s">
        <v>275</v>
      </c>
      <c r="G26" s="31" t="s">
        <v>261</v>
      </c>
      <c r="H26" s="49">
        <v>0.8</v>
      </c>
      <c r="I26" s="69" t="s">
        <v>22</v>
      </c>
      <c r="J26" s="21">
        <v>90</v>
      </c>
      <c r="K26" s="21">
        <v>200</v>
      </c>
      <c r="L26" s="21"/>
      <c r="M26" s="41">
        <v>870981</v>
      </c>
      <c r="N26" s="22" t="s">
        <v>23</v>
      </c>
      <c r="O26" s="335"/>
      <c r="P26" s="310"/>
    </row>
    <row r="27" spans="1:16" s="53" customFormat="1" ht="63.2" customHeight="1">
      <c r="A27" s="103">
        <v>17</v>
      </c>
      <c r="B27" s="31" t="s">
        <v>276</v>
      </c>
      <c r="C27" s="21" t="s">
        <v>21</v>
      </c>
      <c r="D27" s="21" t="s">
        <v>25</v>
      </c>
      <c r="E27" s="21" t="s">
        <v>259</v>
      </c>
      <c r="F27" s="31" t="s">
        <v>277</v>
      </c>
      <c r="G27" s="31" t="s">
        <v>261</v>
      </c>
      <c r="H27" s="49">
        <v>0.44</v>
      </c>
      <c r="I27" s="69" t="s">
        <v>22</v>
      </c>
      <c r="J27" s="117">
        <v>90</v>
      </c>
      <c r="K27" s="21">
        <v>700</v>
      </c>
      <c r="L27" s="21"/>
      <c r="M27" s="41">
        <v>620317</v>
      </c>
      <c r="N27" s="22" t="s">
        <v>23</v>
      </c>
      <c r="O27" s="335"/>
      <c r="P27" s="310"/>
    </row>
    <row r="28" spans="1:16" s="53" customFormat="1" ht="63.2" customHeight="1">
      <c r="A28" s="103">
        <v>18</v>
      </c>
      <c r="B28" s="31" t="s">
        <v>278</v>
      </c>
      <c r="C28" s="21" t="s">
        <v>21</v>
      </c>
      <c r="D28" s="21" t="s">
        <v>25</v>
      </c>
      <c r="E28" s="21" t="s">
        <v>259</v>
      </c>
      <c r="F28" s="31" t="s">
        <v>279</v>
      </c>
      <c r="G28" s="31" t="s">
        <v>261</v>
      </c>
      <c r="H28" s="49">
        <v>0.36</v>
      </c>
      <c r="I28" s="69" t="s">
        <v>22</v>
      </c>
      <c r="J28" s="21">
        <v>90</v>
      </c>
      <c r="K28" s="21">
        <v>300</v>
      </c>
      <c r="L28" s="21"/>
      <c r="M28" s="41">
        <v>245251</v>
      </c>
      <c r="N28" s="22" t="s">
        <v>23</v>
      </c>
      <c r="O28" s="335"/>
      <c r="P28" s="310"/>
    </row>
    <row r="29" spans="1:16" s="53" customFormat="1" ht="63.2" customHeight="1">
      <c r="A29" s="103">
        <v>19</v>
      </c>
      <c r="B29" s="31" t="s">
        <v>280</v>
      </c>
      <c r="C29" s="21" t="s">
        <v>21</v>
      </c>
      <c r="D29" s="21" t="s">
        <v>281</v>
      </c>
      <c r="E29" s="21" t="s">
        <v>282</v>
      </c>
      <c r="F29" s="31" t="s">
        <v>283</v>
      </c>
      <c r="G29" s="31" t="s">
        <v>116</v>
      </c>
      <c r="H29" s="49">
        <v>3</v>
      </c>
      <c r="I29" s="69" t="s">
        <v>22</v>
      </c>
      <c r="J29" s="118">
        <v>60</v>
      </c>
      <c r="K29" s="32">
        <v>350</v>
      </c>
      <c r="L29" s="32">
        <v>600</v>
      </c>
      <c r="M29" s="41">
        <v>165799</v>
      </c>
      <c r="N29" s="22" t="s">
        <v>23</v>
      </c>
      <c r="O29" s="336"/>
      <c r="P29" s="338"/>
    </row>
    <row r="30" spans="1:16" s="53" customFormat="1" ht="45.2" customHeight="1">
      <c r="A30" s="103">
        <v>20</v>
      </c>
      <c r="B30" s="82" t="s">
        <v>285</v>
      </c>
      <c r="C30" s="83" t="s">
        <v>286</v>
      </c>
      <c r="D30" s="83" t="s">
        <v>287</v>
      </c>
      <c r="E30" s="82" t="s">
        <v>288</v>
      </c>
      <c r="F30" s="82" t="s">
        <v>289</v>
      </c>
      <c r="G30" s="82" t="s">
        <v>290</v>
      </c>
      <c r="H30" s="84">
        <v>0.8</v>
      </c>
      <c r="I30" s="69" t="s">
        <v>22</v>
      </c>
      <c r="J30" s="83">
        <v>30</v>
      </c>
      <c r="K30" s="83">
        <v>60</v>
      </c>
      <c r="L30" s="83">
        <v>50</v>
      </c>
      <c r="M30" s="85">
        <v>17366</v>
      </c>
      <c r="N30" s="22" t="s">
        <v>23</v>
      </c>
      <c r="O30" s="334" t="s">
        <v>401</v>
      </c>
      <c r="P30" s="304"/>
    </row>
    <row r="31" spans="1:16" s="53" customFormat="1" ht="45.2" customHeight="1">
      <c r="A31" s="103">
        <v>21</v>
      </c>
      <c r="B31" s="82" t="s">
        <v>291</v>
      </c>
      <c r="C31" s="83" t="s">
        <v>286</v>
      </c>
      <c r="D31" s="83" t="s">
        <v>287</v>
      </c>
      <c r="E31" s="82" t="s">
        <v>288</v>
      </c>
      <c r="F31" s="82" t="s">
        <v>292</v>
      </c>
      <c r="G31" s="82" t="s">
        <v>290</v>
      </c>
      <c r="H31" s="101">
        <v>0.3</v>
      </c>
      <c r="I31" s="69" t="s">
        <v>22</v>
      </c>
      <c r="J31" s="83">
        <v>30</v>
      </c>
      <c r="K31" s="83">
        <v>30</v>
      </c>
      <c r="L31" s="83">
        <v>40</v>
      </c>
      <c r="M31" s="85">
        <v>12356</v>
      </c>
      <c r="N31" s="22" t="s">
        <v>23</v>
      </c>
      <c r="O31" s="335"/>
      <c r="P31" s="304"/>
    </row>
    <row r="32" spans="1:16" s="53" customFormat="1" ht="45.2" customHeight="1">
      <c r="A32" s="103">
        <v>22</v>
      </c>
      <c r="B32" s="82" t="s">
        <v>293</v>
      </c>
      <c r="C32" s="83" t="s">
        <v>286</v>
      </c>
      <c r="D32" s="83" t="s">
        <v>287</v>
      </c>
      <c r="E32" s="82" t="s">
        <v>288</v>
      </c>
      <c r="F32" s="82" t="s">
        <v>294</v>
      </c>
      <c r="G32" s="82" t="s">
        <v>290</v>
      </c>
      <c r="H32" s="84">
        <v>1</v>
      </c>
      <c r="I32" s="69" t="s">
        <v>22</v>
      </c>
      <c r="J32" s="83">
        <v>30</v>
      </c>
      <c r="K32" s="83">
        <v>40</v>
      </c>
      <c r="L32" s="83">
        <v>80</v>
      </c>
      <c r="M32" s="85">
        <v>19370</v>
      </c>
      <c r="N32" s="22" t="s">
        <v>23</v>
      </c>
      <c r="O32" s="335"/>
      <c r="P32" s="304"/>
    </row>
    <row r="33" spans="1:16" s="53" customFormat="1" ht="45.2" customHeight="1">
      <c r="A33" s="103">
        <v>23</v>
      </c>
      <c r="B33" s="82" t="s">
        <v>295</v>
      </c>
      <c r="C33" s="83" t="s">
        <v>286</v>
      </c>
      <c r="D33" s="83" t="s">
        <v>287</v>
      </c>
      <c r="E33" s="82" t="s">
        <v>288</v>
      </c>
      <c r="F33" s="82" t="s">
        <v>296</v>
      </c>
      <c r="G33" s="82" t="s">
        <v>290</v>
      </c>
      <c r="H33" s="84">
        <v>0.9</v>
      </c>
      <c r="I33" s="69" t="s">
        <v>22</v>
      </c>
      <c r="J33" s="83">
        <v>30</v>
      </c>
      <c r="K33" s="83">
        <v>50</v>
      </c>
      <c r="L33" s="83">
        <v>100</v>
      </c>
      <c r="M33" s="85">
        <v>18368</v>
      </c>
      <c r="N33" s="22" t="s">
        <v>23</v>
      </c>
      <c r="O33" s="335"/>
      <c r="P33" s="304"/>
    </row>
    <row r="34" spans="1:16" s="53" customFormat="1" ht="45.2" customHeight="1">
      <c r="A34" s="103">
        <v>24</v>
      </c>
      <c r="B34" s="82" t="s">
        <v>297</v>
      </c>
      <c r="C34" s="83" t="s">
        <v>286</v>
      </c>
      <c r="D34" s="83" t="s">
        <v>287</v>
      </c>
      <c r="E34" s="82" t="s">
        <v>288</v>
      </c>
      <c r="F34" s="82" t="s">
        <v>298</v>
      </c>
      <c r="G34" s="82" t="s">
        <v>290</v>
      </c>
      <c r="H34" s="84">
        <v>0.2</v>
      </c>
      <c r="I34" s="69" t="s">
        <v>22</v>
      </c>
      <c r="J34" s="83">
        <v>30</v>
      </c>
      <c r="K34" s="83">
        <v>20</v>
      </c>
      <c r="L34" s="83">
        <v>40</v>
      </c>
      <c r="M34" s="85">
        <v>12097.4</v>
      </c>
      <c r="N34" s="22" t="s">
        <v>23</v>
      </c>
      <c r="O34" s="335"/>
      <c r="P34" s="304"/>
    </row>
    <row r="35" spans="1:16" s="53" customFormat="1" ht="45.2" customHeight="1">
      <c r="A35" s="103">
        <v>25</v>
      </c>
      <c r="B35" s="82" t="s">
        <v>299</v>
      </c>
      <c r="C35" s="83" t="s">
        <v>286</v>
      </c>
      <c r="D35" s="83" t="s">
        <v>287</v>
      </c>
      <c r="E35" s="82" t="s">
        <v>288</v>
      </c>
      <c r="F35" s="82" t="s">
        <v>300</v>
      </c>
      <c r="G35" s="82" t="s">
        <v>290</v>
      </c>
      <c r="H35" s="84">
        <v>0.35</v>
      </c>
      <c r="I35" s="69" t="s">
        <v>22</v>
      </c>
      <c r="J35" s="83">
        <v>30</v>
      </c>
      <c r="K35" s="83">
        <v>20</v>
      </c>
      <c r="L35" s="83">
        <v>40</v>
      </c>
      <c r="M35" s="85">
        <v>14356.4</v>
      </c>
      <c r="N35" s="22" t="s">
        <v>23</v>
      </c>
      <c r="O35" s="335"/>
      <c r="P35" s="304"/>
    </row>
    <row r="36" spans="1:16" s="53" customFormat="1" ht="45.2" customHeight="1">
      <c r="A36" s="103">
        <v>26</v>
      </c>
      <c r="B36" s="82" t="s">
        <v>301</v>
      </c>
      <c r="C36" s="83" t="s">
        <v>286</v>
      </c>
      <c r="D36" s="83" t="s">
        <v>287</v>
      </c>
      <c r="E36" s="82" t="s">
        <v>288</v>
      </c>
      <c r="F36" s="82" t="s">
        <v>302</v>
      </c>
      <c r="G36" s="82" t="s">
        <v>290</v>
      </c>
      <c r="H36" s="84">
        <v>1</v>
      </c>
      <c r="I36" s="69" t="s">
        <v>22</v>
      </c>
      <c r="J36" s="83">
        <v>30</v>
      </c>
      <c r="K36" s="83">
        <v>16</v>
      </c>
      <c r="L36" s="83">
        <v>35</v>
      </c>
      <c r="M36" s="85">
        <v>19352</v>
      </c>
      <c r="N36" s="22" t="s">
        <v>23</v>
      </c>
      <c r="O36" s="335"/>
      <c r="P36" s="304"/>
    </row>
    <row r="37" spans="1:16" s="53" customFormat="1" ht="45.2" customHeight="1">
      <c r="A37" s="103">
        <v>27</v>
      </c>
      <c r="B37" s="82" t="s">
        <v>303</v>
      </c>
      <c r="C37" s="83" t="s">
        <v>286</v>
      </c>
      <c r="D37" s="83" t="s">
        <v>287</v>
      </c>
      <c r="E37" s="82" t="s">
        <v>288</v>
      </c>
      <c r="F37" s="82" t="s">
        <v>300</v>
      </c>
      <c r="G37" s="82" t="s">
        <v>290</v>
      </c>
      <c r="H37" s="84">
        <v>0.7</v>
      </c>
      <c r="I37" s="69" t="s">
        <v>22</v>
      </c>
      <c r="J37" s="83">
        <v>30</v>
      </c>
      <c r="K37" s="83">
        <v>30</v>
      </c>
      <c r="L37" s="83">
        <v>60</v>
      </c>
      <c r="M37" s="85">
        <v>19759.7</v>
      </c>
      <c r="N37" s="22" t="s">
        <v>23</v>
      </c>
      <c r="O37" s="335"/>
      <c r="P37" s="304"/>
    </row>
    <row r="38" spans="1:16" s="53" customFormat="1" ht="45.2" customHeight="1">
      <c r="A38" s="103">
        <v>28</v>
      </c>
      <c r="B38" s="82" t="s">
        <v>304</v>
      </c>
      <c r="C38" s="83" t="s">
        <v>286</v>
      </c>
      <c r="D38" s="83" t="s">
        <v>287</v>
      </c>
      <c r="E38" s="82" t="s">
        <v>288</v>
      </c>
      <c r="F38" s="82" t="s">
        <v>305</v>
      </c>
      <c r="G38" s="82" t="s">
        <v>290</v>
      </c>
      <c r="H38" s="84">
        <v>0.8</v>
      </c>
      <c r="I38" s="69" t="s">
        <v>22</v>
      </c>
      <c r="J38" s="83">
        <v>30</v>
      </c>
      <c r="K38" s="83">
        <v>35</v>
      </c>
      <c r="L38" s="83">
        <v>70</v>
      </c>
      <c r="M38" s="85">
        <v>17006</v>
      </c>
      <c r="N38" s="22" t="s">
        <v>23</v>
      </c>
      <c r="O38" s="335"/>
      <c r="P38" s="304"/>
    </row>
    <row r="39" spans="1:16" s="53" customFormat="1" ht="45.2" customHeight="1">
      <c r="A39" s="103">
        <v>29</v>
      </c>
      <c r="B39" s="82" t="s">
        <v>306</v>
      </c>
      <c r="C39" s="83" t="s">
        <v>286</v>
      </c>
      <c r="D39" s="83" t="s">
        <v>287</v>
      </c>
      <c r="E39" s="82" t="s">
        <v>288</v>
      </c>
      <c r="F39" s="82" t="s">
        <v>69</v>
      </c>
      <c r="G39" s="82" t="s">
        <v>290</v>
      </c>
      <c r="H39" s="84">
        <v>1</v>
      </c>
      <c r="I39" s="69" t="s">
        <v>22</v>
      </c>
      <c r="J39" s="83">
        <v>30</v>
      </c>
      <c r="K39" s="83">
        <v>90</v>
      </c>
      <c r="L39" s="83">
        <v>180</v>
      </c>
      <c r="M39" s="85">
        <v>23654</v>
      </c>
      <c r="N39" s="22" t="s">
        <v>23</v>
      </c>
      <c r="O39" s="335"/>
      <c r="P39" s="304"/>
    </row>
    <row r="40" spans="1:16" s="53" customFormat="1" ht="45.2" customHeight="1">
      <c r="A40" s="103">
        <v>30</v>
      </c>
      <c r="B40" s="82" t="s">
        <v>307</v>
      </c>
      <c r="C40" s="83" t="s">
        <v>286</v>
      </c>
      <c r="D40" s="83" t="s">
        <v>287</v>
      </c>
      <c r="E40" s="82" t="s">
        <v>288</v>
      </c>
      <c r="F40" s="82" t="s">
        <v>308</v>
      </c>
      <c r="G40" s="82" t="s">
        <v>290</v>
      </c>
      <c r="H40" s="84">
        <v>1</v>
      </c>
      <c r="I40" s="69" t="s">
        <v>22</v>
      </c>
      <c r="J40" s="83">
        <v>30</v>
      </c>
      <c r="K40" s="83">
        <v>60</v>
      </c>
      <c r="L40" s="83">
        <v>22</v>
      </c>
      <c r="M40" s="85">
        <v>17921</v>
      </c>
      <c r="N40" s="22" t="s">
        <v>23</v>
      </c>
      <c r="O40" s="335"/>
      <c r="P40" s="304"/>
    </row>
    <row r="41" spans="1:16" s="53" customFormat="1" ht="45.2" customHeight="1">
      <c r="A41" s="103">
        <v>31</v>
      </c>
      <c r="B41" s="82" t="s">
        <v>309</v>
      </c>
      <c r="C41" s="83" t="s">
        <v>286</v>
      </c>
      <c r="D41" s="83" t="s">
        <v>287</v>
      </c>
      <c r="E41" s="82" t="s">
        <v>288</v>
      </c>
      <c r="F41" s="82" t="s">
        <v>310</v>
      </c>
      <c r="G41" s="82" t="s">
        <v>290</v>
      </c>
      <c r="H41" s="84">
        <v>1.5</v>
      </c>
      <c r="I41" s="69" t="s">
        <v>22</v>
      </c>
      <c r="J41" s="83">
        <v>30</v>
      </c>
      <c r="K41" s="83">
        <v>85</v>
      </c>
      <c r="L41" s="83">
        <v>170</v>
      </c>
      <c r="M41" s="85">
        <v>31656.5</v>
      </c>
      <c r="N41" s="22" t="s">
        <v>23</v>
      </c>
      <c r="O41" s="335"/>
      <c r="P41" s="304"/>
    </row>
    <row r="42" spans="1:16" s="53" customFormat="1" ht="45.2" customHeight="1">
      <c r="A42" s="103">
        <v>32</v>
      </c>
      <c r="B42" s="82" t="s">
        <v>311</v>
      </c>
      <c r="C42" s="83" t="s">
        <v>286</v>
      </c>
      <c r="D42" s="83" t="s">
        <v>287</v>
      </c>
      <c r="E42" s="82" t="s">
        <v>288</v>
      </c>
      <c r="F42" s="82" t="s">
        <v>312</v>
      </c>
      <c r="G42" s="82" t="s">
        <v>290</v>
      </c>
      <c r="H42" s="84">
        <v>0.6</v>
      </c>
      <c r="I42" s="69" t="s">
        <v>22</v>
      </c>
      <c r="J42" s="83">
        <v>30</v>
      </c>
      <c r="K42" s="83">
        <v>30</v>
      </c>
      <c r="L42" s="83">
        <v>60</v>
      </c>
      <c r="M42" s="85">
        <v>17932.4</v>
      </c>
      <c r="N42" s="22" t="s">
        <v>23</v>
      </c>
      <c r="O42" s="335"/>
      <c r="P42" s="304"/>
    </row>
    <row r="43" spans="1:16" s="53" customFormat="1" ht="45.2" customHeight="1">
      <c r="A43" s="103">
        <v>33</v>
      </c>
      <c r="B43" s="82" t="s">
        <v>313</v>
      </c>
      <c r="C43" s="83" t="s">
        <v>286</v>
      </c>
      <c r="D43" s="83" t="s">
        <v>287</v>
      </c>
      <c r="E43" s="82" t="s">
        <v>288</v>
      </c>
      <c r="F43" s="82" t="s">
        <v>314</v>
      </c>
      <c r="G43" s="82" t="s">
        <v>290</v>
      </c>
      <c r="H43" s="84">
        <v>0.6</v>
      </c>
      <c r="I43" s="69" t="s">
        <v>22</v>
      </c>
      <c r="J43" s="83">
        <v>30</v>
      </c>
      <c r="K43" s="83">
        <v>600</v>
      </c>
      <c r="L43" s="83">
        <v>21</v>
      </c>
      <c r="M43" s="85">
        <v>14341.4</v>
      </c>
      <c r="N43" s="22" t="s">
        <v>23</v>
      </c>
      <c r="O43" s="335"/>
      <c r="P43" s="304"/>
    </row>
    <row r="44" spans="1:16" s="53" customFormat="1" ht="45.2" customHeight="1">
      <c r="A44" s="103">
        <v>34</v>
      </c>
      <c r="B44" s="82" t="s">
        <v>315</v>
      </c>
      <c r="C44" s="83" t="s">
        <v>286</v>
      </c>
      <c r="D44" s="83" t="s">
        <v>287</v>
      </c>
      <c r="E44" s="82" t="s">
        <v>288</v>
      </c>
      <c r="F44" s="82" t="s">
        <v>316</v>
      </c>
      <c r="G44" s="82" t="s">
        <v>290</v>
      </c>
      <c r="H44" s="84">
        <v>0.4</v>
      </c>
      <c r="I44" s="69" t="s">
        <v>22</v>
      </c>
      <c r="J44" s="83">
        <v>30</v>
      </c>
      <c r="K44" s="83">
        <v>400</v>
      </c>
      <c r="L44" s="83">
        <v>25</v>
      </c>
      <c r="M44" s="85">
        <v>12778.4</v>
      </c>
      <c r="N44" s="22" t="s">
        <v>23</v>
      </c>
      <c r="O44" s="335"/>
      <c r="P44" s="304"/>
    </row>
    <row r="45" spans="1:16" s="53" customFormat="1" ht="45.2" customHeight="1">
      <c r="A45" s="103">
        <v>35</v>
      </c>
      <c r="B45" s="82" t="s">
        <v>317</v>
      </c>
      <c r="C45" s="83" t="s">
        <v>286</v>
      </c>
      <c r="D45" s="83" t="s">
        <v>287</v>
      </c>
      <c r="E45" s="82" t="s">
        <v>288</v>
      </c>
      <c r="F45" s="82" t="s">
        <v>318</v>
      </c>
      <c r="G45" s="82" t="s">
        <v>290</v>
      </c>
      <c r="H45" s="84">
        <v>1.5</v>
      </c>
      <c r="I45" s="69" t="s">
        <v>22</v>
      </c>
      <c r="J45" s="83">
        <v>30</v>
      </c>
      <c r="K45" s="83">
        <v>1500</v>
      </c>
      <c r="L45" s="83">
        <v>40</v>
      </c>
      <c r="M45" s="85">
        <v>22206.5</v>
      </c>
      <c r="N45" s="22" t="s">
        <v>23</v>
      </c>
      <c r="O45" s="335"/>
      <c r="P45" s="304"/>
    </row>
    <row r="46" spans="1:16" s="53" customFormat="1" ht="45.2" customHeight="1">
      <c r="A46" s="103">
        <v>36</v>
      </c>
      <c r="B46" s="82" t="s">
        <v>319</v>
      </c>
      <c r="C46" s="83" t="s">
        <v>286</v>
      </c>
      <c r="D46" s="83" t="s">
        <v>287</v>
      </c>
      <c r="E46" s="82" t="s">
        <v>288</v>
      </c>
      <c r="F46" s="82" t="s">
        <v>318</v>
      </c>
      <c r="G46" s="82" t="s">
        <v>290</v>
      </c>
      <c r="H46" s="84">
        <v>1</v>
      </c>
      <c r="I46" s="69" t="s">
        <v>22</v>
      </c>
      <c r="J46" s="83">
        <v>30</v>
      </c>
      <c r="K46" s="83">
        <v>1000</v>
      </c>
      <c r="L46" s="83">
        <v>30</v>
      </c>
      <c r="M46" s="85">
        <v>17417</v>
      </c>
      <c r="N46" s="22" t="s">
        <v>23</v>
      </c>
      <c r="O46" s="335"/>
      <c r="P46" s="304"/>
    </row>
    <row r="47" spans="1:16" s="53" customFormat="1" ht="45.2" customHeight="1">
      <c r="A47" s="103">
        <v>37</v>
      </c>
      <c r="B47" s="82" t="s">
        <v>320</v>
      </c>
      <c r="C47" s="83" t="s">
        <v>286</v>
      </c>
      <c r="D47" s="83" t="s">
        <v>287</v>
      </c>
      <c r="E47" s="82" t="s">
        <v>288</v>
      </c>
      <c r="F47" s="82" t="s">
        <v>300</v>
      </c>
      <c r="G47" s="82" t="s">
        <v>290</v>
      </c>
      <c r="H47" s="84">
        <v>0.8</v>
      </c>
      <c r="I47" s="69" t="s">
        <v>22</v>
      </c>
      <c r="J47" s="83">
        <v>30</v>
      </c>
      <c r="K47" s="83">
        <v>30</v>
      </c>
      <c r="L47" s="83">
        <v>60</v>
      </c>
      <c r="M47" s="85">
        <v>20339.6</v>
      </c>
      <c r="N47" s="22" t="s">
        <v>23</v>
      </c>
      <c r="O47" s="335"/>
      <c r="P47" s="304"/>
    </row>
    <row r="48" spans="1:16" s="53" customFormat="1" ht="45.2" customHeight="1">
      <c r="A48" s="103">
        <v>38</v>
      </c>
      <c r="B48" s="82" t="s">
        <v>321</v>
      </c>
      <c r="C48" s="83" t="s">
        <v>286</v>
      </c>
      <c r="D48" s="83" t="s">
        <v>287</v>
      </c>
      <c r="E48" s="82" t="s">
        <v>288</v>
      </c>
      <c r="F48" s="82" t="s">
        <v>322</v>
      </c>
      <c r="G48" s="82" t="s">
        <v>290</v>
      </c>
      <c r="H48" s="84">
        <v>0.53</v>
      </c>
      <c r="I48" s="69" t="s">
        <v>22</v>
      </c>
      <c r="J48" s="83">
        <v>30</v>
      </c>
      <c r="K48" s="83">
        <v>15</v>
      </c>
      <c r="L48" s="83">
        <v>45</v>
      </c>
      <c r="M48" s="85">
        <v>14589.05</v>
      </c>
      <c r="N48" s="22" t="s">
        <v>23</v>
      </c>
      <c r="O48" s="335"/>
      <c r="P48" s="304"/>
    </row>
    <row r="49" spans="1:16" s="53" customFormat="1" ht="45.2" customHeight="1">
      <c r="A49" s="103">
        <v>39</v>
      </c>
      <c r="B49" s="82" t="s">
        <v>323</v>
      </c>
      <c r="C49" s="83" t="s">
        <v>286</v>
      </c>
      <c r="D49" s="83" t="s">
        <v>287</v>
      </c>
      <c r="E49" s="82" t="s">
        <v>288</v>
      </c>
      <c r="F49" s="82" t="s">
        <v>324</v>
      </c>
      <c r="G49" s="82" t="s">
        <v>290</v>
      </c>
      <c r="H49" s="84">
        <v>0.6</v>
      </c>
      <c r="I49" s="69" t="s">
        <v>22</v>
      </c>
      <c r="J49" s="83">
        <v>30</v>
      </c>
      <c r="K49" s="83">
        <v>12</v>
      </c>
      <c r="L49" s="83">
        <v>25</v>
      </c>
      <c r="M49" s="85">
        <v>14190.2</v>
      </c>
      <c r="N49" s="22" t="s">
        <v>23</v>
      </c>
      <c r="O49" s="335"/>
      <c r="P49" s="304"/>
    </row>
    <row r="50" spans="1:16" s="53" customFormat="1" ht="45.2" customHeight="1">
      <c r="A50" s="103">
        <v>40</v>
      </c>
      <c r="B50" s="82" t="s">
        <v>325</v>
      </c>
      <c r="C50" s="83" t="s">
        <v>286</v>
      </c>
      <c r="D50" s="83" t="s">
        <v>287</v>
      </c>
      <c r="E50" s="82" t="s">
        <v>288</v>
      </c>
      <c r="F50" s="82" t="s">
        <v>326</v>
      </c>
      <c r="G50" s="82" t="s">
        <v>290</v>
      </c>
      <c r="H50" s="84">
        <v>0.4</v>
      </c>
      <c r="I50" s="69" t="s">
        <v>22</v>
      </c>
      <c r="J50" s="83">
        <v>30</v>
      </c>
      <c r="K50" s="83">
        <v>35</v>
      </c>
      <c r="L50" s="83">
        <v>70</v>
      </c>
      <c r="M50" s="85">
        <v>15298.4</v>
      </c>
      <c r="N50" s="22" t="s">
        <v>23</v>
      </c>
      <c r="O50" s="335"/>
      <c r="P50" s="304"/>
    </row>
    <row r="51" spans="1:16" s="53" customFormat="1" ht="45.2" customHeight="1">
      <c r="A51" s="103">
        <v>41</v>
      </c>
      <c r="B51" s="82" t="s">
        <v>327</v>
      </c>
      <c r="C51" s="83" t="s">
        <v>286</v>
      </c>
      <c r="D51" s="83" t="s">
        <v>287</v>
      </c>
      <c r="E51" s="82" t="s">
        <v>288</v>
      </c>
      <c r="F51" s="82" t="s">
        <v>308</v>
      </c>
      <c r="G51" s="82" t="s">
        <v>290</v>
      </c>
      <c r="H51" s="84">
        <v>2</v>
      </c>
      <c r="I51" s="69" t="s">
        <v>22</v>
      </c>
      <c r="J51" s="83">
        <v>30</v>
      </c>
      <c r="K51" s="83">
        <v>65</v>
      </c>
      <c r="L51" s="83">
        <v>130</v>
      </c>
      <c r="M51" s="85">
        <v>37958</v>
      </c>
      <c r="N51" s="22" t="s">
        <v>23</v>
      </c>
      <c r="O51" s="335"/>
      <c r="P51" s="304"/>
    </row>
    <row r="52" spans="1:16" s="53" customFormat="1" ht="45.2" customHeight="1">
      <c r="A52" s="103">
        <v>42</v>
      </c>
      <c r="B52" s="82" t="s">
        <v>328</v>
      </c>
      <c r="C52" s="83" t="s">
        <v>286</v>
      </c>
      <c r="D52" s="83" t="s">
        <v>287</v>
      </c>
      <c r="E52" s="82" t="s">
        <v>288</v>
      </c>
      <c r="F52" s="82" t="s">
        <v>329</v>
      </c>
      <c r="G52" s="82" t="s">
        <v>290</v>
      </c>
      <c r="H52" s="84">
        <v>0.6</v>
      </c>
      <c r="I52" s="69" t="s">
        <v>22</v>
      </c>
      <c r="J52" s="83">
        <v>30</v>
      </c>
      <c r="K52" s="83">
        <v>20</v>
      </c>
      <c r="L52" s="83">
        <v>40</v>
      </c>
      <c r="M52" s="85">
        <v>17932.4</v>
      </c>
      <c r="N52" s="22" t="s">
        <v>23</v>
      </c>
      <c r="O52" s="335"/>
      <c r="P52" s="304"/>
    </row>
    <row r="53" spans="1:16" s="53" customFormat="1" ht="45.2" customHeight="1">
      <c r="A53" s="103">
        <v>43</v>
      </c>
      <c r="B53" s="82" t="s">
        <v>330</v>
      </c>
      <c r="C53" s="83" t="s">
        <v>286</v>
      </c>
      <c r="D53" s="83" t="s">
        <v>287</v>
      </c>
      <c r="E53" s="82" t="s">
        <v>288</v>
      </c>
      <c r="F53" s="82" t="s">
        <v>331</v>
      </c>
      <c r="G53" s="82" t="s">
        <v>290</v>
      </c>
      <c r="H53" s="84">
        <v>1.5</v>
      </c>
      <c r="I53" s="69" t="s">
        <v>22</v>
      </c>
      <c r="J53" s="83">
        <v>30</v>
      </c>
      <c r="K53" s="83">
        <v>50</v>
      </c>
      <c r="L53" s="83">
        <v>100</v>
      </c>
      <c r="M53" s="85">
        <v>17238.5</v>
      </c>
      <c r="N53" s="22" t="s">
        <v>23</v>
      </c>
      <c r="O53" s="335"/>
      <c r="P53" s="304"/>
    </row>
    <row r="54" spans="1:16" s="53" customFormat="1" ht="45.2" customHeight="1">
      <c r="A54" s="103">
        <v>44</v>
      </c>
      <c r="B54" s="82" t="s">
        <v>332</v>
      </c>
      <c r="C54" s="83" t="s">
        <v>286</v>
      </c>
      <c r="D54" s="83" t="s">
        <v>287</v>
      </c>
      <c r="E54" s="82" t="s">
        <v>288</v>
      </c>
      <c r="F54" s="82" t="s">
        <v>333</v>
      </c>
      <c r="G54" s="82" t="s">
        <v>290</v>
      </c>
      <c r="H54" s="84">
        <v>1.3</v>
      </c>
      <c r="I54" s="69" t="s">
        <v>22</v>
      </c>
      <c r="J54" s="83">
        <v>30</v>
      </c>
      <c r="K54" s="83">
        <v>30</v>
      </c>
      <c r="L54" s="83">
        <v>70</v>
      </c>
      <c r="M54" s="85">
        <v>28682.3</v>
      </c>
      <c r="N54" s="22" t="s">
        <v>23</v>
      </c>
      <c r="O54" s="335"/>
      <c r="P54" s="304"/>
    </row>
    <row r="55" spans="1:16" s="53" customFormat="1" ht="45.2" customHeight="1">
      <c r="A55" s="103">
        <v>45</v>
      </c>
      <c r="B55" s="82" t="s">
        <v>334</v>
      </c>
      <c r="C55" s="83" t="s">
        <v>286</v>
      </c>
      <c r="D55" s="83" t="s">
        <v>287</v>
      </c>
      <c r="E55" s="82" t="s">
        <v>288</v>
      </c>
      <c r="F55" s="82" t="s">
        <v>335</v>
      </c>
      <c r="G55" s="82" t="s">
        <v>290</v>
      </c>
      <c r="H55" s="84">
        <v>1.5</v>
      </c>
      <c r="I55" s="69" t="s">
        <v>22</v>
      </c>
      <c r="J55" s="83">
        <v>30</v>
      </c>
      <c r="K55" s="83">
        <v>22</v>
      </c>
      <c r="L55" s="83">
        <v>80</v>
      </c>
      <c r="M55" s="85">
        <v>28955.5</v>
      </c>
      <c r="N55" s="22" t="s">
        <v>23</v>
      </c>
      <c r="O55" s="335"/>
      <c r="P55" s="304"/>
    </row>
    <row r="56" spans="1:16" s="53" customFormat="1" ht="45.2" customHeight="1">
      <c r="A56" s="103">
        <v>46</v>
      </c>
      <c r="B56" s="82" t="s">
        <v>336</v>
      </c>
      <c r="C56" s="83" t="s">
        <v>286</v>
      </c>
      <c r="D56" s="83" t="s">
        <v>287</v>
      </c>
      <c r="E56" s="82" t="s">
        <v>288</v>
      </c>
      <c r="F56" s="82" t="s">
        <v>337</v>
      </c>
      <c r="G56" s="82" t="s">
        <v>290</v>
      </c>
      <c r="H56" s="101">
        <v>0.8</v>
      </c>
      <c r="I56" s="69" t="s">
        <v>22</v>
      </c>
      <c r="J56" s="83">
        <v>30</v>
      </c>
      <c r="K56" s="83">
        <v>12</v>
      </c>
      <c r="L56" s="83">
        <v>26</v>
      </c>
      <c r="M56" s="85">
        <v>20793.2</v>
      </c>
      <c r="N56" s="22" t="s">
        <v>23</v>
      </c>
      <c r="O56" s="335"/>
      <c r="P56" s="304"/>
    </row>
    <row r="57" spans="1:16" s="53" customFormat="1" ht="45.2" customHeight="1">
      <c r="A57" s="103">
        <v>47</v>
      </c>
      <c r="B57" s="82" t="s">
        <v>338</v>
      </c>
      <c r="C57" s="83" t="s">
        <v>286</v>
      </c>
      <c r="D57" s="83" t="s">
        <v>287</v>
      </c>
      <c r="E57" s="82" t="s">
        <v>288</v>
      </c>
      <c r="F57" s="82" t="s">
        <v>337</v>
      </c>
      <c r="G57" s="82" t="s">
        <v>290</v>
      </c>
      <c r="H57" s="84">
        <v>1</v>
      </c>
      <c r="I57" s="69" t="s">
        <v>22</v>
      </c>
      <c r="J57" s="83">
        <v>30</v>
      </c>
      <c r="K57" s="83">
        <v>12</v>
      </c>
      <c r="L57" s="83">
        <v>18</v>
      </c>
      <c r="M57" s="85">
        <v>17921</v>
      </c>
      <c r="N57" s="22" t="s">
        <v>23</v>
      </c>
      <c r="O57" s="335"/>
      <c r="P57" s="304"/>
    </row>
    <row r="58" spans="1:16" s="53" customFormat="1" ht="45.2" customHeight="1">
      <c r="A58" s="103">
        <v>48</v>
      </c>
      <c r="B58" s="82" t="s">
        <v>339</v>
      </c>
      <c r="C58" s="83" t="s">
        <v>286</v>
      </c>
      <c r="D58" s="83" t="s">
        <v>287</v>
      </c>
      <c r="E58" s="82" t="s">
        <v>288</v>
      </c>
      <c r="F58" s="82" t="s">
        <v>340</v>
      </c>
      <c r="G58" s="82" t="s">
        <v>290</v>
      </c>
      <c r="H58" s="84">
        <v>1.5</v>
      </c>
      <c r="I58" s="69" t="s">
        <v>22</v>
      </c>
      <c r="J58" s="83">
        <v>30</v>
      </c>
      <c r="K58" s="83">
        <v>22</v>
      </c>
      <c r="L58" s="83">
        <v>70</v>
      </c>
      <c r="M58" s="85">
        <v>30806</v>
      </c>
      <c r="N58" s="22" t="s">
        <v>23</v>
      </c>
      <c r="O58" s="335"/>
      <c r="P58" s="304"/>
    </row>
    <row r="59" spans="1:16" s="53" customFormat="1" ht="45.2" customHeight="1">
      <c r="A59" s="103">
        <v>49</v>
      </c>
      <c r="B59" s="82" t="s">
        <v>341</v>
      </c>
      <c r="C59" s="83" t="s">
        <v>286</v>
      </c>
      <c r="D59" s="83" t="s">
        <v>287</v>
      </c>
      <c r="E59" s="82" t="s">
        <v>288</v>
      </c>
      <c r="F59" s="82" t="s">
        <v>342</v>
      </c>
      <c r="G59" s="82" t="s">
        <v>290</v>
      </c>
      <c r="H59" s="84">
        <v>1</v>
      </c>
      <c r="I59" s="69" t="s">
        <v>22</v>
      </c>
      <c r="J59" s="83">
        <v>30</v>
      </c>
      <c r="K59" s="83">
        <v>20</v>
      </c>
      <c r="L59" s="83">
        <v>65</v>
      </c>
      <c r="M59" s="85">
        <v>17921</v>
      </c>
      <c r="N59" s="22" t="s">
        <v>23</v>
      </c>
      <c r="O59" s="335"/>
      <c r="P59" s="304"/>
    </row>
    <row r="60" spans="1:16" s="53" customFormat="1" ht="45.2" customHeight="1">
      <c r="A60" s="103">
        <v>50</v>
      </c>
      <c r="B60" s="82" t="s">
        <v>343</v>
      </c>
      <c r="C60" s="83" t="s">
        <v>286</v>
      </c>
      <c r="D60" s="83" t="s">
        <v>287</v>
      </c>
      <c r="E60" s="82" t="s">
        <v>288</v>
      </c>
      <c r="F60" s="82" t="s">
        <v>342</v>
      </c>
      <c r="G60" s="82" t="s">
        <v>290</v>
      </c>
      <c r="H60" s="84">
        <v>1.2</v>
      </c>
      <c r="I60" s="69" t="s">
        <v>22</v>
      </c>
      <c r="J60" s="83">
        <v>30</v>
      </c>
      <c r="K60" s="83">
        <v>18</v>
      </c>
      <c r="L60" s="83">
        <v>80</v>
      </c>
      <c r="M60" s="85">
        <v>25834.4</v>
      </c>
      <c r="N60" s="22" t="s">
        <v>23</v>
      </c>
      <c r="O60" s="335"/>
      <c r="P60" s="304"/>
    </row>
    <row r="61" spans="1:16" s="53" customFormat="1" ht="45.2" customHeight="1">
      <c r="A61" s="103">
        <v>51</v>
      </c>
      <c r="B61" s="82" t="s">
        <v>344</v>
      </c>
      <c r="C61" s="83" t="s">
        <v>286</v>
      </c>
      <c r="D61" s="83" t="s">
        <v>287</v>
      </c>
      <c r="E61" s="82" t="s">
        <v>288</v>
      </c>
      <c r="F61" s="82" t="s">
        <v>342</v>
      </c>
      <c r="G61" s="82" t="s">
        <v>290</v>
      </c>
      <c r="H61" s="84">
        <v>1.5</v>
      </c>
      <c r="I61" s="69" t="s">
        <v>22</v>
      </c>
      <c r="J61" s="83">
        <v>30</v>
      </c>
      <c r="K61" s="83">
        <v>35</v>
      </c>
      <c r="L61" s="83">
        <v>95</v>
      </c>
      <c r="M61" s="85">
        <v>30806</v>
      </c>
      <c r="N61" s="22" t="s">
        <v>23</v>
      </c>
      <c r="O61" s="335"/>
      <c r="P61" s="304"/>
    </row>
    <row r="62" spans="1:16" s="53" customFormat="1" ht="45.2" customHeight="1">
      <c r="A62" s="103">
        <v>52</v>
      </c>
      <c r="B62" s="82" t="s">
        <v>345</v>
      </c>
      <c r="C62" s="83" t="s">
        <v>286</v>
      </c>
      <c r="D62" s="83" t="s">
        <v>287</v>
      </c>
      <c r="E62" s="82" t="s">
        <v>288</v>
      </c>
      <c r="F62" s="82" t="s">
        <v>346</v>
      </c>
      <c r="G62" s="82" t="s">
        <v>290</v>
      </c>
      <c r="H62" s="84">
        <v>1.2</v>
      </c>
      <c r="I62" s="69" t="s">
        <v>22</v>
      </c>
      <c r="J62" s="83">
        <v>30</v>
      </c>
      <c r="K62" s="83">
        <v>24</v>
      </c>
      <c r="L62" s="83">
        <v>100</v>
      </c>
      <c r="M62" s="85">
        <v>27195.2</v>
      </c>
      <c r="N62" s="22" t="s">
        <v>23</v>
      </c>
      <c r="O62" s="335"/>
      <c r="P62" s="304"/>
    </row>
    <row r="63" spans="1:16" s="53" customFormat="1" ht="45.2" customHeight="1">
      <c r="A63" s="103">
        <v>53</v>
      </c>
      <c r="B63" s="82" t="s">
        <v>347</v>
      </c>
      <c r="C63" s="83" t="s">
        <v>286</v>
      </c>
      <c r="D63" s="83" t="s">
        <v>287</v>
      </c>
      <c r="E63" s="82" t="s">
        <v>288</v>
      </c>
      <c r="F63" s="82" t="s">
        <v>346</v>
      </c>
      <c r="G63" s="82" t="s">
        <v>290</v>
      </c>
      <c r="H63" s="84">
        <v>0.8</v>
      </c>
      <c r="I63" s="69" t="s">
        <v>22</v>
      </c>
      <c r="J63" s="83">
        <v>30</v>
      </c>
      <c r="K63" s="83">
        <v>9</v>
      </c>
      <c r="L63" s="83">
        <v>45</v>
      </c>
      <c r="M63" s="85">
        <v>16005.2</v>
      </c>
      <c r="N63" s="22" t="s">
        <v>23</v>
      </c>
      <c r="O63" s="335"/>
      <c r="P63" s="304"/>
    </row>
    <row r="64" spans="1:16" s="53" customFormat="1" ht="45.2" customHeight="1">
      <c r="A64" s="103">
        <v>54</v>
      </c>
      <c r="B64" s="82" t="s">
        <v>348</v>
      </c>
      <c r="C64" s="83" t="s">
        <v>286</v>
      </c>
      <c r="D64" s="83" t="s">
        <v>287</v>
      </c>
      <c r="E64" s="82" t="s">
        <v>288</v>
      </c>
      <c r="F64" s="82" t="s">
        <v>349</v>
      </c>
      <c r="G64" s="82" t="s">
        <v>290</v>
      </c>
      <c r="H64" s="84">
        <v>2.5</v>
      </c>
      <c r="I64" s="69" t="s">
        <v>22</v>
      </c>
      <c r="J64" s="83">
        <v>30</v>
      </c>
      <c r="K64" s="83">
        <v>26</v>
      </c>
      <c r="L64" s="83">
        <v>150</v>
      </c>
      <c r="M64" s="85">
        <v>45110</v>
      </c>
      <c r="N64" s="22" t="s">
        <v>23</v>
      </c>
      <c r="O64" s="335"/>
      <c r="P64" s="304"/>
    </row>
    <row r="65" spans="1:16" s="53" customFormat="1" ht="45.2" customHeight="1">
      <c r="A65" s="103">
        <v>55</v>
      </c>
      <c r="B65" s="82" t="s">
        <v>350</v>
      </c>
      <c r="C65" s="83" t="s">
        <v>286</v>
      </c>
      <c r="D65" s="83" t="s">
        <v>287</v>
      </c>
      <c r="E65" s="82" t="s">
        <v>288</v>
      </c>
      <c r="F65" s="82" t="s">
        <v>308</v>
      </c>
      <c r="G65" s="82" t="s">
        <v>290</v>
      </c>
      <c r="H65" s="84">
        <v>1.2</v>
      </c>
      <c r="I65" s="69" t="s">
        <v>22</v>
      </c>
      <c r="J65" s="83">
        <v>30</v>
      </c>
      <c r="K65" s="83">
        <v>22</v>
      </c>
      <c r="L65" s="83">
        <v>60</v>
      </c>
      <c r="M65" s="85">
        <v>19635.2</v>
      </c>
      <c r="N65" s="22" t="s">
        <v>23</v>
      </c>
      <c r="O65" s="335"/>
      <c r="P65" s="304"/>
    </row>
    <row r="66" spans="1:16" s="53" customFormat="1" ht="45.2" customHeight="1">
      <c r="A66" s="103">
        <v>56</v>
      </c>
      <c r="B66" s="82" t="s">
        <v>351</v>
      </c>
      <c r="C66" s="83" t="s">
        <v>286</v>
      </c>
      <c r="D66" s="83" t="s">
        <v>287</v>
      </c>
      <c r="E66" s="82" t="s">
        <v>288</v>
      </c>
      <c r="F66" s="82" t="s">
        <v>326</v>
      </c>
      <c r="G66" s="82" t="s">
        <v>290</v>
      </c>
      <c r="H66" s="84">
        <v>0.4</v>
      </c>
      <c r="I66" s="69" t="s">
        <v>22</v>
      </c>
      <c r="J66" s="83">
        <v>30</v>
      </c>
      <c r="K66" s="83">
        <v>22</v>
      </c>
      <c r="L66" s="83">
        <v>44</v>
      </c>
      <c r="M66" s="85">
        <v>15298.4</v>
      </c>
      <c r="N66" s="22" t="s">
        <v>23</v>
      </c>
      <c r="O66" s="335"/>
      <c r="P66" s="304"/>
    </row>
    <row r="67" spans="1:16" s="53" customFormat="1" ht="45.2" customHeight="1">
      <c r="A67" s="103">
        <v>57</v>
      </c>
      <c r="B67" s="82" t="s">
        <v>352</v>
      </c>
      <c r="C67" s="83" t="s">
        <v>286</v>
      </c>
      <c r="D67" s="83" t="s">
        <v>287</v>
      </c>
      <c r="E67" s="82" t="s">
        <v>288</v>
      </c>
      <c r="F67" s="82" t="s">
        <v>24</v>
      </c>
      <c r="G67" s="82" t="s">
        <v>290</v>
      </c>
      <c r="H67" s="84">
        <v>0.35</v>
      </c>
      <c r="I67" s="69" t="s">
        <v>22</v>
      </c>
      <c r="J67" s="83">
        <v>30</v>
      </c>
      <c r="K67" s="83">
        <v>25</v>
      </c>
      <c r="L67" s="83">
        <v>50</v>
      </c>
      <c r="M67" s="85">
        <v>14356.4</v>
      </c>
      <c r="N67" s="22" t="s">
        <v>23</v>
      </c>
      <c r="O67" s="335"/>
      <c r="P67" s="304"/>
    </row>
    <row r="68" spans="1:16" s="53" customFormat="1" ht="45.2" customHeight="1">
      <c r="A68" s="103">
        <v>58</v>
      </c>
      <c r="B68" s="82" t="s">
        <v>353</v>
      </c>
      <c r="C68" s="83" t="s">
        <v>286</v>
      </c>
      <c r="D68" s="83" t="s">
        <v>287</v>
      </c>
      <c r="E68" s="82" t="s">
        <v>288</v>
      </c>
      <c r="F68" s="82" t="s">
        <v>24</v>
      </c>
      <c r="G68" s="82" t="s">
        <v>290</v>
      </c>
      <c r="H68" s="84">
        <v>0.25</v>
      </c>
      <c r="I68" s="69" t="s">
        <v>22</v>
      </c>
      <c r="J68" s="83">
        <v>30</v>
      </c>
      <c r="K68" s="83">
        <v>20</v>
      </c>
      <c r="L68" s="83">
        <v>40</v>
      </c>
      <c r="M68" s="85">
        <v>12784.25</v>
      </c>
      <c r="N68" s="22" t="s">
        <v>23</v>
      </c>
      <c r="O68" s="335"/>
      <c r="P68" s="304"/>
    </row>
    <row r="69" spans="1:16" s="53" customFormat="1" ht="45.2" customHeight="1">
      <c r="A69" s="103">
        <v>59</v>
      </c>
      <c r="B69" s="82" t="s">
        <v>354</v>
      </c>
      <c r="C69" s="83" t="s">
        <v>286</v>
      </c>
      <c r="D69" s="83" t="s">
        <v>287</v>
      </c>
      <c r="E69" s="82" t="s">
        <v>288</v>
      </c>
      <c r="F69" s="82" t="s">
        <v>355</v>
      </c>
      <c r="G69" s="82" t="s">
        <v>290</v>
      </c>
      <c r="H69" s="84">
        <v>0.2</v>
      </c>
      <c r="I69" s="69" t="s">
        <v>22</v>
      </c>
      <c r="J69" s="83">
        <v>30</v>
      </c>
      <c r="K69" s="83">
        <v>23</v>
      </c>
      <c r="L69" s="83">
        <v>46</v>
      </c>
      <c r="M69" s="85">
        <v>12210.8</v>
      </c>
      <c r="N69" s="22" t="s">
        <v>23</v>
      </c>
      <c r="O69" s="335"/>
      <c r="P69" s="304"/>
    </row>
    <row r="70" spans="1:16" s="53" customFormat="1" ht="45.2" customHeight="1">
      <c r="A70" s="103">
        <v>60</v>
      </c>
      <c r="B70" s="82" t="s">
        <v>356</v>
      </c>
      <c r="C70" s="83" t="s">
        <v>286</v>
      </c>
      <c r="D70" s="83" t="s">
        <v>287</v>
      </c>
      <c r="E70" s="82" t="s">
        <v>288</v>
      </c>
      <c r="F70" s="82" t="s">
        <v>355</v>
      </c>
      <c r="G70" s="82" t="s">
        <v>290</v>
      </c>
      <c r="H70" s="84">
        <v>0.7</v>
      </c>
      <c r="I70" s="69" t="s">
        <v>22</v>
      </c>
      <c r="J70" s="83">
        <v>30</v>
      </c>
      <c r="K70" s="83">
        <v>15</v>
      </c>
      <c r="L70" s="83">
        <v>30</v>
      </c>
      <c r="M70" s="85">
        <v>19758</v>
      </c>
      <c r="N70" s="22" t="s">
        <v>23</v>
      </c>
      <c r="O70" s="335"/>
      <c r="P70" s="304"/>
    </row>
    <row r="71" spans="1:16" s="53" customFormat="1" ht="45.2" customHeight="1">
      <c r="A71" s="103">
        <v>61</v>
      </c>
      <c r="B71" s="82" t="s">
        <v>357</v>
      </c>
      <c r="C71" s="83" t="s">
        <v>286</v>
      </c>
      <c r="D71" s="83" t="s">
        <v>287</v>
      </c>
      <c r="E71" s="82" t="s">
        <v>288</v>
      </c>
      <c r="F71" s="82" t="s">
        <v>358</v>
      </c>
      <c r="G71" s="82" t="s">
        <v>290</v>
      </c>
      <c r="H71" s="84">
        <v>0.6</v>
      </c>
      <c r="I71" s="69" t="s">
        <v>22</v>
      </c>
      <c r="J71" s="83">
        <v>30</v>
      </c>
      <c r="K71" s="102">
        <v>16</v>
      </c>
      <c r="L71" s="83">
        <v>32</v>
      </c>
      <c r="M71" s="85">
        <v>17592</v>
      </c>
      <c r="N71" s="22" t="s">
        <v>23</v>
      </c>
      <c r="O71" s="335"/>
      <c r="P71" s="304"/>
    </row>
    <row r="72" spans="1:16" s="53" customFormat="1" ht="45.2" customHeight="1">
      <c r="A72" s="103">
        <v>62</v>
      </c>
      <c r="B72" s="82" t="s">
        <v>359</v>
      </c>
      <c r="C72" s="83" t="s">
        <v>286</v>
      </c>
      <c r="D72" s="83" t="s">
        <v>287</v>
      </c>
      <c r="E72" s="82" t="s">
        <v>288</v>
      </c>
      <c r="F72" s="82" t="s">
        <v>358</v>
      </c>
      <c r="G72" s="82" t="s">
        <v>290</v>
      </c>
      <c r="H72" s="84">
        <v>0.3</v>
      </c>
      <c r="I72" s="69" t="s">
        <v>22</v>
      </c>
      <c r="J72" s="83">
        <v>30</v>
      </c>
      <c r="K72" s="83">
        <v>14</v>
      </c>
      <c r="L72" s="83">
        <v>28</v>
      </c>
      <c r="M72" s="85">
        <v>13811.3</v>
      </c>
      <c r="N72" s="22" t="s">
        <v>23</v>
      </c>
      <c r="O72" s="335"/>
      <c r="P72" s="304"/>
    </row>
    <row r="73" spans="1:16" s="53" customFormat="1" ht="45.2" customHeight="1">
      <c r="A73" s="103">
        <v>63</v>
      </c>
      <c r="B73" s="82" t="s">
        <v>360</v>
      </c>
      <c r="C73" s="83" t="s">
        <v>286</v>
      </c>
      <c r="D73" s="83" t="s">
        <v>287</v>
      </c>
      <c r="E73" s="82" t="s">
        <v>288</v>
      </c>
      <c r="F73" s="82" t="s">
        <v>361</v>
      </c>
      <c r="G73" s="82" t="s">
        <v>290</v>
      </c>
      <c r="H73" s="115">
        <v>2</v>
      </c>
      <c r="I73" s="69" t="s">
        <v>22</v>
      </c>
      <c r="J73" s="83">
        <v>30</v>
      </c>
      <c r="K73" s="83">
        <v>50</v>
      </c>
      <c r="L73" s="83">
        <v>50</v>
      </c>
      <c r="M73" s="85">
        <v>26492</v>
      </c>
      <c r="N73" s="22" t="s">
        <v>23</v>
      </c>
      <c r="O73" s="335"/>
      <c r="P73" s="304"/>
    </row>
    <row r="74" spans="1:16" s="53" customFormat="1" ht="45.2" customHeight="1">
      <c r="A74" s="103">
        <v>64</v>
      </c>
      <c r="B74" s="82" t="s">
        <v>362</v>
      </c>
      <c r="C74" s="83" t="s">
        <v>286</v>
      </c>
      <c r="D74" s="83" t="s">
        <v>287</v>
      </c>
      <c r="E74" s="82" t="s">
        <v>288</v>
      </c>
      <c r="F74" s="82" t="s">
        <v>363</v>
      </c>
      <c r="G74" s="82" t="s">
        <v>290</v>
      </c>
      <c r="H74" s="115">
        <v>0.95</v>
      </c>
      <c r="I74" s="69" t="s">
        <v>22</v>
      </c>
      <c r="J74" s="83">
        <v>30</v>
      </c>
      <c r="K74" s="83">
        <v>40</v>
      </c>
      <c r="L74" s="83">
        <v>35</v>
      </c>
      <c r="M74" s="85">
        <v>17492.45</v>
      </c>
      <c r="N74" s="22" t="s">
        <v>23</v>
      </c>
      <c r="O74" s="335"/>
      <c r="P74" s="304"/>
    </row>
    <row r="75" spans="1:16" s="53" customFormat="1" ht="45.2" customHeight="1">
      <c r="A75" s="103">
        <v>65</v>
      </c>
      <c r="B75" s="82" t="s">
        <v>364</v>
      </c>
      <c r="C75" s="83" t="s">
        <v>286</v>
      </c>
      <c r="D75" s="83" t="s">
        <v>287</v>
      </c>
      <c r="E75" s="82" t="s">
        <v>288</v>
      </c>
      <c r="F75" s="82" t="s">
        <v>365</v>
      </c>
      <c r="G75" s="82" t="s">
        <v>290</v>
      </c>
      <c r="H75" s="115">
        <v>3.5</v>
      </c>
      <c r="I75" s="69" t="s">
        <v>22</v>
      </c>
      <c r="J75" s="83">
        <v>30</v>
      </c>
      <c r="K75" s="83">
        <v>70</v>
      </c>
      <c r="L75" s="83">
        <v>200</v>
      </c>
      <c r="M75" s="85">
        <v>61398.5</v>
      </c>
      <c r="N75" s="22" t="s">
        <v>23</v>
      </c>
      <c r="O75" s="335"/>
      <c r="P75" s="304"/>
    </row>
    <row r="76" spans="1:16" s="53" customFormat="1" ht="45.2" customHeight="1">
      <c r="A76" s="103">
        <v>66</v>
      </c>
      <c r="B76" s="82" t="s">
        <v>366</v>
      </c>
      <c r="C76" s="83" t="s">
        <v>286</v>
      </c>
      <c r="D76" s="83" t="s">
        <v>287</v>
      </c>
      <c r="E76" s="82" t="s">
        <v>288</v>
      </c>
      <c r="F76" s="82" t="s">
        <v>367</v>
      </c>
      <c r="G76" s="82" t="s">
        <v>290</v>
      </c>
      <c r="H76" s="115">
        <v>1.25</v>
      </c>
      <c r="I76" s="69" t="s">
        <v>22</v>
      </c>
      <c r="J76" s="83">
        <v>30</v>
      </c>
      <c r="K76" s="83">
        <v>10</v>
      </c>
      <c r="L76" s="83">
        <v>30</v>
      </c>
      <c r="M76" s="85">
        <v>19748.75</v>
      </c>
      <c r="N76" s="22" t="s">
        <v>23</v>
      </c>
      <c r="O76" s="335"/>
      <c r="P76" s="304"/>
    </row>
    <row r="77" spans="1:16" s="53" customFormat="1" ht="45.2" customHeight="1">
      <c r="A77" s="103">
        <v>67</v>
      </c>
      <c r="B77" s="82" t="s">
        <v>368</v>
      </c>
      <c r="C77" s="83" t="s">
        <v>286</v>
      </c>
      <c r="D77" s="83" t="s">
        <v>287</v>
      </c>
      <c r="E77" s="82" t="s">
        <v>288</v>
      </c>
      <c r="F77" s="82" t="s">
        <v>369</v>
      </c>
      <c r="G77" s="82" t="s">
        <v>290</v>
      </c>
      <c r="H77" s="84">
        <v>1</v>
      </c>
      <c r="I77" s="69" t="s">
        <v>22</v>
      </c>
      <c r="J77" s="83">
        <v>30</v>
      </c>
      <c r="K77" s="83">
        <v>25</v>
      </c>
      <c r="L77" s="83">
        <v>35</v>
      </c>
      <c r="M77" s="85">
        <v>17669</v>
      </c>
      <c r="N77" s="22" t="s">
        <v>23</v>
      </c>
      <c r="O77" s="335"/>
      <c r="P77" s="304"/>
    </row>
    <row r="78" spans="1:16" s="53" customFormat="1" ht="45.2" customHeight="1">
      <c r="A78" s="103">
        <v>68</v>
      </c>
      <c r="B78" s="82" t="s">
        <v>370</v>
      </c>
      <c r="C78" s="83" t="s">
        <v>286</v>
      </c>
      <c r="D78" s="83" t="s">
        <v>287</v>
      </c>
      <c r="E78" s="82" t="s">
        <v>288</v>
      </c>
      <c r="F78" s="82" t="s">
        <v>371</v>
      </c>
      <c r="G78" s="82" t="s">
        <v>290</v>
      </c>
      <c r="H78" s="84">
        <v>1.3</v>
      </c>
      <c r="I78" s="69" t="s">
        <v>22</v>
      </c>
      <c r="J78" s="83">
        <v>30</v>
      </c>
      <c r="K78" s="83">
        <v>25</v>
      </c>
      <c r="L78" s="83">
        <v>35</v>
      </c>
      <c r="M78" s="85">
        <v>20164.7</v>
      </c>
      <c r="N78" s="22" t="s">
        <v>23</v>
      </c>
      <c r="O78" s="335"/>
      <c r="P78" s="304"/>
    </row>
    <row r="79" spans="1:16" s="53" customFormat="1" ht="45.2" customHeight="1">
      <c r="A79" s="103">
        <v>69</v>
      </c>
      <c r="B79" s="82" t="s">
        <v>372</v>
      </c>
      <c r="C79" s="83" t="s">
        <v>286</v>
      </c>
      <c r="D79" s="83" t="s">
        <v>287</v>
      </c>
      <c r="E79" s="82" t="s">
        <v>288</v>
      </c>
      <c r="F79" s="82" t="s">
        <v>373</v>
      </c>
      <c r="G79" s="82" t="s">
        <v>290</v>
      </c>
      <c r="H79" s="84">
        <v>0.95</v>
      </c>
      <c r="I79" s="69" t="s">
        <v>22</v>
      </c>
      <c r="J79" s="83">
        <v>30</v>
      </c>
      <c r="K79" s="83">
        <v>11</v>
      </c>
      <c r="L79" s="83">
        <v>20</v>
      </c>
      <c r="M79" s="85">
        <v>17013.65</v>
      </c>
      <c r="N79" s="22" t="s">
        <v>23</v>
      </c>
      <c r="O79" s="335"/>
      <c r="P79" s="304"/>
    </row>
    <row r="80" spans="1:16" s="53" customFormat="1" ht="45.2" customHeight="1">
      <c r="A80" s="103">
        <v>70</v>
      </c>
      <c r="B80" s="82" t="s">
        <v>374</v>
      </c>
      <c r="C80" s="83" t="s">
        <v>286</v>
      </c>
      <c r="D80" s="83" t="s">
        <v>287</v>
      </c>
      <c r="E80" s="82" t="s">
        <v>288</v>
      </c>
      <c r="F80" s="82" t="s">
        <v>314</v>
      </c>
      <c r="G80" s="82" t="s">
        <v>290</v>
      </c>
      <c r="H80" s="84">
        <v>1</v>
      </c>
      <c r="I80" s="69" t="s">
        <v>22</v>
      </c>
      <c r="J80" s="83">
        <v>30</v>
      </c>
      <c r="K80" s="83">
        <v>13</v>
      </c>
      <c r="L80" s="83">
        <v>25</v>
      </c>
      <c r="M80" s="85">
        <v>17669</v>
      </c>
      <c r="N80" s="22" t="s">
        <v>23</v>
      </c>
      <c r="O80" s="335"/>
      <c r="P80" s="304"/>
    </row>
    <row r="81" spans="1:16" s="53" customFormat="1" ht="45.2" customHeight="1">
      <c r="A81" s="103">
        <v>71</v>
      </c>
      <c r="B81" s="82" t="s">
        <v>375</v>
      </c>
      <c r="C81" s="83" t="s">
        <v>286</v>
      </c>
      <c r="D81" s="83" t="s">
        <v>287</v>
      </c>
      <c r="E81" s="82" t="s">
        <v>288</v>
      </c>
      <c r="F81" s="82" t="s">
        <v>376</v>
      </c>
      <c r="G81" s="82" t="s">
        <v>290</v>
      </c>
      <c r="H81" s="84">
        <v>1</v>
      </c>
      <c r="I81" s="69" t="s">
        <v>22</v>
      </c>
      <c r="J81" s="83">
        <v>30</v>
      </c>
      <c r="K81" s="83">
        <v>45</v>
      </c>
      <c r="L81" s="83">
        <v>150</v>
      </c>
      <c r="M81" s="85">
        <v>14987</v>
      </c>
      <c r="N81" s="22" t="s">
        <v>23</v>
      </c>
      <c r="O81" s="335"/>
      <c r="P81" s="304"/>
    </row>
    <row r="82" spans="1:16" s="53" customFormat="1" ht="45.2" customHeight="1">
      <c r="A82" s="103">
        <v>72</v>
      </c>
      <c r="B82" s="82" t="s">
        <v>377</v>
      </c>
      <c r="C82" s="83" t="s">
        <v>286</v>
      </c>
      <c r="D82" s="83" t="s">
        <v>287</v>
      </c>
      <c r="E82" s="82" t="s">
        <v>288</v>
      </c>
      <c r="F82" s="82" t="s">
        <v>378</v>
      </c>
      <c r="G82" s="82" t="s">
        <v>290</v>
      </c>
      <c r="H82" s="84">
        <v>1.5</v>
      </c>
      <c r="I82" s="69" t="s">
        <v>22</v>
      </c>
      <c r="J82" s="83">
        <v>30</v>
      </c>
      <c r="K82" s="83">
        <v>50</v>
      </c>
      <c r="L82" s="83">
        <v>70</v>
      </c>
      <c r="M82" s="85">
        <v>31656.5</v>
      </c>
      <c r="N82" s="22" t="s">
        <v>23</v>
      </c>
      <c r="O82" s="335"/>
      <c r="P82" s="304"/>
    </row>
    <row r="83" spans="1:16" s="53" customFormat="1" ht="45.2" customHeight="1">
      <c r="A83" s="103">
        <v>73</v>
      </c>
      <c r="B83" s="82" t="s">
        <v>379</v>
      </c>
      <c r="C83" s="83" t="s">
        <v>286</v>
      </c>
      <c r="D83" s="83" t="s">
        <v>287</v>
      </c>
      <c r="E83" s="82" t="s">
        <v>288</v>
      </c>
      <c r="F83" s="82" t="s">
        <v>318</v>
      </c>
      <c r="G83" s="82" t="s">
        <v>290</v>
      </c>
      <c r="H83" s="84">
        <v>1.8</v>
      </c>
      <c r="I83" s="69" t="s">
        <v>22</v>
      </c>
      <c r="J83" s="83">
        <v>30</v>
      </c>
      <c r="K83" s="83">
        <v>1800</v>
      </c>
      <c r="L83" s="83">
        <v>50</v>
      </c>
      <c r="M83" s="85">
        <v>28682</v>
      </c>
      <c r="N83" s="22" t="s">
        <v>23</v>
      </c>
      <c r="O83" s="335"/>
      <c r="P83" s="304"/>
    </row>
    <row r="84" spans="1:16" s="53" customFormat="1" ht="45.2" customHeight="1">
      <c r="A84" s="103">
        <v>74</v>
      </c>
      <c r="B84" s="82" t="s">
        <v>380</v>
      </c>
      <c r="C84" s="83" t="s">
        <v>286</v>
      </c>
      <c r="D84" s="83" t="s">
        <v>287</v>
      </c>
      <c r="E84" s="82" t="s">
        <v>288</v>
      </c>
      <c r="F84" s="82" t="s">
        <v>378</v>
      </c>
      <c r="G84" s="82" t="s">
        <v>290</v>
      </c>
      <c r="H84" s="84">
        <v>1.2</v>
      </c>
      <c r="I84" s="69" t="s">
        <v>22</v>
      </c>
      <c r="J84" s="83">
        <v>30</v>
      </c>
      <c r="K84" s="83">
        <v>60</v>
      </c>
      <c r="L84" s="83">
        <v>120</v>
      </c>
      <c r="M84" s="85">
        <v>26514.8</v>
      </c>
      <c r="N84" s="22" t="s">
        <v>23</v>
      </c>
      <c r="O84" s="335"/>
      <c r="P84" s="304"/>
    </row>
    <row r="85" spans="1:16" s="53" customFormat="1" ht="45.2" customHeight="1">
      <c r="A85" s="103">
        <v>75</v>
      </c>
      <c r="B85" s="82" t="s">
        <v>381</v>
      </c>
      <c r="C85" s="83" t="s">
        <v>286</v>
      </c>
      <c r="D85" s="83" t="s">
        <v>287</v>
      </c>
      <c r="E85" s="82" t="s">
        <v>288</v>
      </c>
      <c r="F85" s="82" t="s">
        <v>382</v>
      </c>
      <c r="G85" s="82" t="s">
        <v>290</v>
      </c>
      <c r="H85" s="84">
        <v>1.1</v>
      </c>
      <c r="I85" s="69" t="s">
        <v>22</v>
      </c>
      <c r="J85" s="83">
        <v>30</v>
      </c>
      <c r="K85" s="83">
        <v>24</v>
      </c>
      <c r="L85" s="83">
        <v>110</v>
      </c>
      <c r="M85" s="85">
        <v>25084.4</v>
      </c>
      <c r="N85" s="22" t="s">
        <v>23</v>
      </c>
      <c r="O85" s="335"/>
      <c r="P85" s="304"/>
    </row>
    <row r="86" spans="1:16" s="53" customFormat="1" ht="45.2" customHeight="1">
      <c r="A86" s="103">
        <v>76</v>
      </c>
      <c r="B86" s="82" t="s">
        <v>383</v>
      </c>
      <c r="C86" s="83" t="s">
        <v>286</v>
      </c>
      <c r="D86" s="83" t="s">
        <v>287</v>
      </c>
      <c r="E86" s="82" t="s">
        <v>288</v>
      </c>
      <c r="F86" s="82" t="s">
        <v>384</v>
      </c>
      <c r="G86" s="82" t="s">
        <v>290</v>
      </c>
      <c r="H86" s="84">
        <v>1.5</v>
      </c>
      <c r="I86" s="69" t="s">
        <v>22</v>
      </c>
      <c r="J86" s="83">
        <v>30</v>
      </c>
      <c r="K86" s="83">
        <v>50</v>
      </c>
      <c r="L86" s="83">
        <v>150</v>
      </c>
      <c r="M86" s="85">
        <v>30806</v>
      </c>
      <c r="N86" s="22" t="s">
        <v>23</v>
      </c>
      <c r="O86" s="335"/>
      <c r="P86" s="304"/>
    </row>
    <row r="87" spans="1:16" s="53" customFormat="1" ht="45.2" customHeight="1">
      <c r="A87" s="103">
        <v>77</v>
      </c>
      <c r="B87" s="82" t="s">
        <v>385</v>
      </c>
      <c r="C87" s="83" t="s">
        <v>286</v>
      </c>
      <c r="D87" s="83" t="s">
        <v>287</v>
      </c>
      <c r="E87" s="82" t="s">
        <v>288</v>
      </c>
      <c r="F87" s="82" t="s">
        <v>386</v>
      </c>
      <c r="G87" s="82" t="s">
        <v>290</v>
      </c>
      <c r="H87" s="115">
        <v>0.95</v>
      </c>
      <c r="I87" s="69" t="s">
        <v>22</v>
      </c>
      <c r="J87" s="83">
        <v>30</v>
      </c>
      <c r="K87" s="83">
        <v>25</v>
      </c>
      <c r="L87" s="83">
        <v>50</v>
      </c>
      <c r="M87" s="85">
        <v>23477.45</v>
      </c>
      <c r="N87" s="22" t="s">
        <v>23</v>
      </c>
      <c r="O87" s="335"/>
      <c r="P87" s="304"/>
    </row>
    <row r="88" spans="1:16" s="53" customFormat="1" ht="45.2" customHeight="1">
      <c r="A88" s="103">
        <v>78</v>
      </c>
      <c r="B88" s="82" t="s">
        <v>387</v>
      </c>
      <c r="C88" s="83" t="s">
        <v>286</v>
      </c>
      <c r="D88" s="83" t="s">
        <v>287</v>
      </c>
      <c r="E88" s="82" t="s">
        <v>288</v>
      </c>
      <c r="F88" s="82" t="s">
        <v>388</v>
      </c>
      <c r="G88" s="82" t="s">
        <v>290</v>
      </c>
      <c r="H88" s="84">
        <v>1.2</v>
      </c>
      <c r="I88" s="69" t="s">
        <v>22</v>
      </c>
      <c r="J88" s="83">
        <v>30</v>
      </c>
      <c r="K88" s="83">
        <v>25</v>
      </c>
      <c r="L88" s="83">
        <v>70</v>
      </c>
      <c r="M88" s="85">
        <v>27195.2</v>
      </c>
      <c r="N88" s="22" t="s">
        <v>23</v>
      </c>
      <c r="O88" s="335"/>
      <c r="P88" s="304"/>
    </row>
    <row r="89" spans="1:16" s="53" customFormat="1" ht="45.2" customHeight="1">
      <c r="A89" s="103">
        <v>79</v>
      </c>
      <c r="B89" s="82" t="s">
        <v>389</v>
      </c>
      <c r="C89" s="83" t="s">
        <v>286</v>
      </c>
      <c r="D89" s="83" t="s">
        <v>287</v>
      </c>
      <c r="E89" s="82" t="s">
        <v>288</v>
      </c>
      <c r="F89" s="82" t="s">
        <v>390</v>
      </c>
      <c r="G89" s="82" t="s">
        <v>290</v>
      </c>
      <c r="H89" s="84">
        <v>0.8</v>
      </c>
      <c r="I89" s="69" t="s">
        <v>22</v>
      </c>
      <c r="J89" s="83">
        <v>30</v>
      </c>
      <c r="K89" s="83">
        <v>12</v>
      </c>
      <c r="L89" s="83">
        <v>24</v>
      </c>
      <c r="M89" s="85">
        <v>21247</v>
      </c>
      <c r="N89" s="22" t="s">
        <v>23</v>
      </c>
      <c r="O89" s="335"/>
      <c r="P89" s="304"/>
    </row>
    <row r="90" spans="1:16" s="53" customFormat="1" ht="45.2" customHeight="1">
      <c r="A90" s="103">
        <v>80</v>
      </c>
      <c r="B90" s="82" t="s">
        <v>391</v>
      </c>
      <c r="C90" s="83" t="s">
        <v>286</v>
      </c>
      <c r="D90" s="83" t="s">
        <v>25</v>
      </c>
      <c r="E90" s="82" t="s">
        <v>26</v>
      </c>
      <c r="F90" s="82" t="s">
        <v>392</v>
      </c>
      <c r="G90" s="82" t="s">
        <v>290</v>
      </c>
      <c r="H90" s="84">
        <v>3</v>
      </c>
      <c r="I90" s="69" t="s">
        <v>22</v>
      </c>
      <c r="J90" s="104">
        <v>45</v>
      </c>
      <c r="K90" s="83">
        <v>76</v>
      </c>
      <c r="L90" s="83">
        <v>86</v>
      </c>
      <c r="M90" s="85">
        <v>42830</v>
      </c>
      <c r="N90" s="22" t="s">
        <v>23</v>
      </c>
      <c r="O90" s="335"/>
      <c r="P90" s="304"/>
    </row>
    <row r="91" spans="1:16" s="53" customFormat="1" ht="45.2" customHeight="1">
      <c r="A91" s="103">
        <v>81</v>
      </c>
      <c r="B91" s="82" t="s">
        <v>393</v>
      </c>
      <c r="C91" s="83" t="s">
        <v>286</v>
      </c>
      <c r="D91" s="83" t="s">
        <v>25</v>
      </c>
      <c r="E91" s="82" t="s">
        <v>26</v>
      </c>
      <c r="F91" s="82" t="s">
        <v>394</v>
      </c>
      <c r="G91" s="82" t="s">
        <v>290</v>
      </c>
      <c r="H91" s="84">
        <v>3</v>
      </c>
      <c r="I91" s="69" t="s">
        <v>22</v>
      </c>
      <c r="J91" s="104">
        <v>45</v>
      </c>
      <c r="K91" s="83">
        <v>50</v>
      </c>
      <c r="L91" s="83">
        <v>140</v>
      </c>
      <c r="M91" s="85">
        <v>47015</v>
      </c>
      <c r="N91" s="22" t="s">
        <v>23</v>
      </c>
      <c r="O91" s="335"/>
      <c r="P91" s="304"/>
    </row>
    <row r="92" spans="1:16" s="53" customFormat="1" ht="45.2" customHeight="1">
      <c r="A92" s="103">
        <v>82</v>
      </c>
      <c r="B92" s="82" t="s">
        <v>395</v>
      </c>
      <c r="C92" s="83" t="s">
        <v>286</v>
      </c>
      <c r="D92" s="83" t="s">
        <v>25</v>
      </c>
      <c r="E92" s="82" t="s">
        <v>26</v>
      </c>
      <c r="F92" s="82" t="s">
        <v>396</v>
      </c>
      <c r="G92" s="82" t="s">
        <v>290</v>
      </c>
      <c r="H92" s="84">
        <v>2.5</v>
      </c>
      <c r="I92" s="69" t="s">
        <v>22</v>
      </c>
      <c r="J92" s="104">
        <v>40</v>
      </c>
      <c r="K92" s="83">
        <v>38</v>
      </c>
      <c r="L92" s="83">
        <v>130</v>
      </c>
      <c r="M92" s="85">
        <v>43775</v>
      </c>
      <c r="N92" s="22" t="s">
        <v>23</v>
      </c>
      <c r="O92" s="335"/>
      <c r="P92" s="304"/>
    </row>
    <row r="93" spans="1:16" s="53" customFormat="1" ht="56.25" customHeight="1">
      <c r="A93" s="103">
        <v>83</v>
      </c>
      <c r="B93" s="82" t="s">
        <v>397</v>
      </c>
      <c r="C93" s="83" t="s">
        <v>286</v>
      </c>
      <c r="D93" s="83" t="s">
        <v>25</v>
      </c>
      <c r="E93" s="82" t="s">
        <v>26</v>
      </c>
      <c r="F93" s="82" t="s">
        <v>398</v>
      </c>
      <c r="G93" s="82" t="s">
        <v>290</v>
      </c>
      <c r="H93" s="84">
        <v>3</v>
      </c>
      <c r="I93" s="69" t="s">
        <v>22</v>
      </c>
      <c r="J93" s="104">
        <v>45</v>
      </c>
      <c r="K93" s="83">
        <v>55</v>
      </c>
      <c r="L93" s="83">
        <v>170</v>
      </c>
      <c r="M93" s="85">
        <v>46745</v>
      </c>
      <c r="N93" s="22" t="s">
        <v>23</v>
      </c>
      <c r="O93" s="335"/>
      <c r="P93" s="304"/>
    </row>
    <row r="94" spans="1:16" s="53" customFormat="1" ht="31.5">
      <c r="A94" s="103">
        <v>84</v>
      </c>
      <c r="B94" s="82" t="s">
        <v>399</v>
      </c>
      <c r="C94" s="83" t="s">
        <v>286</v>
      </c>
      <c r="D94" s="83" t="s">
        <v>25</v>
      </c>
      <c r="E94" s="82" t="s">
        <v>26</v>
      </c>
      <c r="F94" s="82" t="s">
        <v>400</v>
      </c>
      <c r="G94" s="82" t="s">
        <v>290</v>
      </c>
      <c r="H94" s="84">
        <v>2.5</v>
      </c>
      <c r="I94" s="69" t="s">
        <v>22</v>
      </c>
      <c r="J94" s="104">
        <v>40</v>
      </c>
      <c r="K94" s="83">
        <v>60</v>
      </c>
      <c r="L94" s="83">
        <v>210</v>
      </c>
      <c r="M94" s="85">
        <v>43775</v>
      </c>
      <c r="N94" s="22" t="s">
        <v>23</v>
      </c>
      <c r="O94" s="336"/>
      <c r="P94" s="304"/>
    </row>
    <row r="95" spans="1:16" s="53" customFormat="1" ht="63">
      <c r="A95" s="103">
        <v>85</v>
      </c>
      <c r="B95" s="95" t="s">
        <v>402</v>
      </c>
      <c r="C95" s="96" t="s">
        <v>21</v>
      </c>
      <c r="D95" s="96" t="s">
        <v>21</v>
      </c>
      <c r="E95" s="97" t="s">
        <v>403</v>
      </c>
      <c r="F95" s="97" t="s">
        <v>404</v>
      </c>
      <c r="G95" s="95" t="s">
        <v>405</v>
      </c>
      <c r="H95" s="98">
        <v>85</v>
      </c>
      <c r="I95" s="17" t="s">
        <v>406</v>
      </c>
      <c r="J95" s="98">
        <v>45</v>
      </c>
      <c r="K95" s="99">
        <v>4000</v>
      </c>
      <c r="L95" s="99">
        <v>1000</v>
      </c>
      <c r="M95" s="18">
        <v>30850</v>
      </c>
      <c r="N95" s="22" t="s">
        <v>23</v>
      </c>
      <c r="O95" s="83"/>
      <c r="P95" s="77"/>
    </row>
    <row r="96" spans="1:16" s="53" customFormat="1" ht="47.25">
      <c r="A96" s="103">
        <v>86</v>
      </c>
      <c r="B96" s="95" t="s">
        <v>407</v>
      </c>
      <c r="C96" s="96" t="s">
        <v>21</v>
      </c>
      <c r="D96" s="96" t="s">
        <v>30</v>
      </c>
      <c r="E96" s="96" t="s">
        <v>408</v>
      </c>
      <c r="F96" s="97" t="s">
        <v>409</v>
      </c>
      <c r="G96" s="95" t="s">
        <v>410</v>
      </c>
      <c r="H96" s="98">
        <v>200000</v>
      </c>
      <c r="I96" s="17" t="s">
        <v>411</v>
      </c>
      <c r="J96" s="98">
        <v>45</v>
      </c>
      <c r="K96" s="99">
        <v>4000</v>
      </c>
      <c r="L96" s="99">
        <v>1500</v>
      </c>
      <c r="M96" s="18">
        <v>300000</v>
      </c>
      <c r="N96" s="22" t="s">
        <v>23</v>
      </c>
      <c r="O96" s="83"/>
      <c r="P96" s="77"/>
    </row>
    <row r="97" spans="1:16" s="53" customFormat="1" ht="378">
      <c r="A97" s="103">
        <v>87</v>
      </c>
      <c r="B97" s="95" t="s">
        <v>412</v>
      </c>
      <c r="C97" s="96" t="s">
        <v>21</v>
      </c>
      <c r="D97" s="96" t="s">
        <v>413</v>
      </c>
      <c r="E97" s="96" t="s">
        <v>414</v>
      </c>
      <c r="F97" s="97" t="s">
        <v>415</v>
      </c>
      <c r="G97" s="95" t="s">
        <v>416</v>
      </c>
      <c r="H97" s="98">
        <v>80</v>
      </c>
      <c r="I97" s="17" t="s">
        <v>417</v>
      </c>
      <c r="J97" s="98">
        <v>30</v>
      </c>
      <c r="K97" s="99">
        <v>100</v>
      </c>
      <c r="L97" s="99"/>
      <c r="M97" s="18">
        <v>22720</v>
      </c>
      <c r="N97" s="22" t="s">
        <v>23</v>
      </c>
      <c r="O97" s="83"/>
      <c r="P97" s="77"/>
    </row>
    <row r="98" spans="1:16" s="53" customFormat="1" ht="63">
      <c r="A98" s="103">
        <v>88</v>
      </c>
      <c r="B98" s="95" t="s">
        <v>418</v>
      </c>
      <c r="C98" s="96" t="s">
        <v>21</v>
      </c>
      <c r="D98" s="96" t="s">
        <v>30</v>
      </c>
      <c r="E98" s="95" t="s">
        <v>419</v>
      </c>
      <c r="F98" s="97" t="s">
        <v>420</v>
      </c>
      <c r="G98" s="95" t="s">
        <v>416</v>
      </c>
      <c r="H98" s="98">
        <v>40</v>
      </c>
      <c r="I98" s="17" t="s">
        <v>417</v>
      </c>
      <c r="J98" s="98">
        <v>30</v>
      </c>
      <c r="K98" s="99">
        <v>60</v>
      </c>
      <c r="L98" s="99"/>
      <c r="M98" s="18">
        <v>11360</v>
      </c>
      <c r="N98" s="22" t="s">
        <v>23</v>
      </c>
      <c r="O98" s="83"/>
      <c r="P98" s="77"/>
    </row>
    <row r="99" spans="1:17" s="13" customFormat="1" ht="78.75">
      <c r="A99" s="103">
        <v>89</v>
      </c>
      <c r="B99" s="31" t="s">
        <v>429</v>
      </c>
      <c r="C99" s="21" t="s">
        <v>21</v>
      </c>
      <c r="D99" s="21" t="s">
        <v>21</v>
      </c>
      <c r="E99" s="21" t="s">
        <v>430</v>
      </c>
      <c r="F99" s="21" t="s">
        <v>431</v>
      </c>
      <c r="G99" s="31" t="s">
        <v>432</v>
      </c>
      <c r="H99" s="21">
        <v>150</v>
      </c>
      <c r="I99" s="21" t="s">
        <v>433</v>
      </c>
      <c r="J99" s="105">
        <v>15</v>
      </c>
      <c r="K99" s="21">
        <v>4000</v>
      </c>
      <c r="L99" s="21">
        <v>440</v>
      </c>
      <c r="M99" s="14">
        <v>107250</v>
      </c>
      <c r="N99" s="15" t="s">
        <v>23</v>
      </c>
      <c r="O99" s="35" t="s">
        <v>434</v>
      </c>
      <c r="P99" s="106" t="s">
        <v>435</v>
      </c>
      <c r="Q99" s="107" t="s">
        <v>436</v>
      </c>
    </row>
    <row r="100" spans="1:17" s="13" customFormat="1" ht="47.25">
      <c r="A100" s="103">
        <v>90</v>
      </c>
      <c r="B100" s="31" t="s">
        <v>437</v>
      </c>
      <c r="C100" s="21" t="s">
        <v>21</v>
      </c>
      <c r="D100" s="21" t="s">
        <v>21</v>
      </c>
      <c r="E100" s="21" t="s">
        <v>27</v>
      </c>
      <c r="F100" s="21" t="s">
        <v>438</v>
      </c>
      <c r="G100" s="31" t="s">
        <v>439</v>
      </c>
      <c r="H100" s="21">
        <v>5.5</v>
      </c>
      <c r="I100" s="21" t="s">
        <v>22</v>
      </c>
      <c r="J100" s="105">
        <v>60</v>
      </c>
      <c r="K100" s="21">
        <v>230</v>
      </c>
      <c r="L100" s="21">
        <v>1133</v>
      </c>
      <c r="M100" s="14">
        <v>309100</v>
      </c>
      <c r="N100" s="15" t="s">
        <v>23</v>
      </c>
      <c r="O100" s="306" t="s">
        <v>440</v>
      </c>
      <c r="P100" s="306" t="s">
        <v>441</v>
      </c>
      <c r="Q100" s="339" t="s">
        <v>442</v>
      </c>
    </row>
    <row r="101" spans="1:17" s="13" customFormat="1" ht="47.25">
      <c r="A101" s="103">
        <v>91</v>
      </c>
      <c r="B101" s="31" t="s">
        <v>443</v>
      </c>
      <c r="C101" s="21" t="s">
        <v>21</v>
      </c>
      <c r="D101" s="21" t="s">
        <v>21</v>
      </c>
      <c r="E101" s="21" t="s">
        <v>27</v>
      </c>
      <c r="F101" s="21" t="s">
        <v>438</v>
      </c>
      <c r="G101" s="31" t="s">
        <v>444</v>
      </c>
      <c r="H101" s="21">
        <v>9</v>
      </c>
      <c r="I101" s="21" t="s">
        <v>22</v>
      </c>
      <c r="J101" s="105">
        <v>30</v>
      </c>
      <c r="K101" s="21">
        <v>500</v>
      </c>
      <c r="L101" s="21">
        <v>201</v>
      </c>
      <c r="M101" s="14">
        <v>47519</v>
      </c>
      <c r="N101" s="15" t="s">
        <v>23</v>
      </c>
      <c r="O101" s="306"/>
      <c r="P101" s="306"/>
      <c r="Q101" s="339"/>
    </row>
    <row r="102" spans="1:17" s="13" customFormat="1" ht="47.25">
      <c r="A102" s="103">
        <v>92</v>
      </c>
      <c r="B102" s="31" t="s">
        <v>445</v>
      </c>
      <c r="C102" s="21" t="s">
        <v>21</v>
      </c>
      <c r="D102" s="21" t="s">
        <v>21</v>
      </c>
      <c r="E102" s="21" t="s">
        <v>27</v>
      </c>
      <c r="F102" s="21" t="s">
        <v>438</v>
      </c>
      <c r="G102" s="31" t="s">
        <v>444</v>
      </c>
      <c r="H102" s="21">
        <v>24</v>
      </c>
      <c r="I102" s="21" t="s">
        <v>22</v>
      </c>
      <c r="J102" s="105">
        <v>30</v>
      </c>
      <c r="K102" s="21">
        <v>500</v>
      </c>
      <c r="L102" s="21">
        <v>932</v>
      </c>
      <c r="M102" s="14">
        <v>151571</v>
      </c>
      <c r="N102" s="15" t="s">
        <v>23</v>
      </c>
      <c r="O102" s="306"/>
      <c r="P102" s="306"/>
      <c r="Q102" s="339"/>
    </row>
    <row r="103" spans="1:17" s="13" customFormat="1" ht="41.25" customHeight="1">
      <c r="A103" s="103">
        <v>93</v>
      </c>
      <c r="B103" s="31" t="s">
        <v>446</v>
      </c>
      <c r="C103" s="21" t="s">
        <v>21</v>
      </c>
      <c r="D103" s="21" t="s">
        <v>21</v>
      </c>
      <c r="E103" s="21" t="s">
        <v>27</v>
      </c>
      <c r="F103" s="21" t="s">
        <v>447</v>
      </c>
      <c r="G103" s="31" t="s">
        <v>448</v>
      </c>
      <c r="H103" s="21" t="s">
        <v>449</v>
      </c>
      <c r="I103" s="21" t="s">
        <v>40</v>
      </c>
      <c r="J103" s="105">
        <v>60</v>
      </c>
      <c r="K103" s="21">
        <v>60</v>
      </c>
      <c r="L103" s="21">
        <v>100</v>
      </c>
      <c r="M103" s="14">
        <v>67026.873</v>
      </c>
      <c r="N103" s="15" t="s">
        <v>23</v>
      </c>
      <c r="O103" s="306"/>
      <c r="P103" s="306"/>
      <c r="Q103" s="339"/>
    </row>
    <row r="104" spans="1:17" s="13" customFormat="1" ht="41.25" customHeight="1">
      <c r="A104" s="103">
        <v>94</v>
      </c>
      <c r="B104" s="31" t="s">
        <v>446</v>
      </c>
      <c r="C104" s="21" t="s">
        <v>21</v>
      </c>
      <c r="D104" s="21" t="s">
        <v>21</v>
      </c>
      <c r="E104" s="21" t="s">
        <v>27</v>
      </c>
      <c r="F104" s="21" t="s">
        <v>450</v>
      </c>
      <c r="G104" s="31" t="s">
        <v>451</v>
      </c>
      <c r="H104" s="21">
        <v>4</v>
      </c>
      <c r="I104" s="21" t="s">
        <v>40</v>
      </c>
      <c r="J104" s="105">
        <v>60</v>
      </c>
      <c r="K104" s="21">
        <v>120</v>
      </c>
      <c r="L104" s="21">
        <v>300</v>
      </c>
      <c r="M104" s="14">
        <v>135357.767</v>
      </c>
      <c r="N104" s="15" t="s">
        <v>23</v>
      </c>
      <c r="O104" s="306"/>
      <c r="P104" s="306"/>
      <c r="Q104" s="339"/>
    </row>
    <row r="105" spans="1:17" s="13" customFormat="1" ht="41.25" customHeight="1">
      <c r="A105" s="103">
        <v>95</v>
      </c>
      <c r="B105" s="31" t="s">
        <v>446</v>
      </c>
      <c r="C105" s="21" t="s">
        <v>21</v>
      </c>
      <c r="D105" s="21" t="s">
        <v>21</v>
      </c>
      <c r="E105" s="21" t="s">
        <v>27</v>
      </c>
      <c r="F105" s="21" t="s">
        <v>452</v>
      </c>
      <c r="G105" s="31" t="s">
        <v>451</v>
      </c>
      <c r="H105" s="21">
        <v>1.5</v>
      </c>
      <c r="I105" s="21" t="s">
        <v>40</v>
      </c>
      <c r="J105" s="105">
        <v>60</v>
      </c>
      <c r="K105" s="21">
        <v>100</v>
      </c>
      <c r="L105" s="21">
        <v>90</v>
      </c>
      <c r="M105" s="14">
        <v>111152.56</v>
      </c>
      <c r="N105" s="15" t="s">
        <v>23</v>
      </c>
      <c r="O105" s="306"/>
      <c r="P105" s="306"/>
      <c r="Q105" s="339"/>
    </row>
    <row r="106" spans="1:17" s="13" customFormat="1" ht="41.25" customHeight="1">
      <c r="A106" s="103">
        <v>96</v>
      </c>
      <c r="B106" s="31" t="s">
        <v>446</v>
      </c>
      <c r="C106" s="21" t="s">
        <v>21</v>
      </c>
      <c r="D106" s="21" t="s">
        <v>21</v>
      </c>
      <c r="E106" s="21" t="s">
        <v>27</v>
      </c>
      <c r="F106" s="21" t="s">
        <v>453</v>
      </c>
      <c r="G106" s="31" t="s">
        <v>454</v>
      </c>
      <c r="H106" s="21">
        <v>3.66</v>
      </c>
      <c r="I106" s="21" t="s">
        <v>40</v>
      </c>
      <c r="J106" s="105">
        <v>60</v>
      </c>
      <c r="K106" s="21">
        <v>120</v>
      </c>
      <c r="L106" s="21"/>
      <c r="M106" s="14">
        <v>240408.027</v>
      </c>
      <c r="N106" s="15" t="s">
        <v>23</v>
      </c>
      <c r="O106" s="306"/>
      <c r="P106" s="306"/>
      <c r="Q106" s="339"/>
    </row>
    <row r="107" spans="1:17" s="13" customFormat="1" ht="41.25" customHeight="1">
      <c r="A107" s="103">
        <v>97</v>
      </c>
      <c r="B107" s="31" t="s">
        <v>446</v>
      </c>
      <c r="C107" s="21" t="s">
        <v>21</v>
      </c>
      <c r="D107" s="21" t="s">
        <v>21</v>
      </c>
      <c r="E107" s="21" t="s">
        <v>27</v>
      </c>
      <c r="F107" s="21" t="s">
        <v>455</v>
      </c>
      <c r="G107" s="31" t="s">
        <v>456</v>
      </c>
      <c r="H107" s="21" t="s">
        <v>457</v>
      </c>
      <c r="I107" s="21" t="s">
        <v>40</v>
      </c>
      <c r="J107" s="105">
        <v>60</v>
      </c>
      <c r="K107" s="21">
        <v>200</v>
      </c>
      <c r="L107" s="21">
        <v>140</v>
      </c>
      <c r="M107" s="14">
        <v>178894.478</v>
      </c>
      <c r="N107" s="15" t="s">
        <v>23</v>
      </c>
      <c r="O107" s="306"/>
      <c r="P107" s="306"/>
      <c r="Q107" s="339"/>
    </row>
    <row r="108" spans="1:17" s="13" customFormat="1" ht="47.25">
      <c r="A108" s="103">
        <v>98</v>
      </c>
      <c r="B108" s="31" t="s">
        <v>458</v>
      </c>
      <c r="C108" s="21" t="s">
        <v>21</v>
      </c>
      <c r="D108" s="21" t="s">
        <v>21</v>
      </c>
      <c r="E108" s="21" t="s">
        <v>459</v>
      </c>
      <c r="F108" s="21" t="s">
        <v>459</v>
      </c>
      <c r="G108" s="31" t="s">
        <v>116</v>
      </c>
      <c r="H108" s="21">
        <v>1.6</v>
      </c>
      <c r="I108" s="21" t="s">
        <v>22</v>
      </c>
      <c r="J108" s="105">
        <v>30</v>
      </c>
      <c r="K108" s="21">
        <v>30</v>
      </c>
      <c r="L108" s="21">
        <v>25</v>
      </c>
      <c r="M108" s="14">
        <v>52623.15</v>
      </c>
      <c r="N108" s="15" t="s">
        <v>23</v>
      </c>
      <c r="O108" s="295" t="s">
        <v>460</v>
      </c>
      <c r="P108" s="295" t="s">
        <v>441</v>
      </c>
      <c r="Q108" s="339" t="s">
        <v>442</v>
      </c>
    </row>
    <row r="109" spans="1:17" s="13" customFormat="1" ht="31.5">
      <c r="A109" s="103">
        <v>99</v>
      </c>
      <c r="B109" s="31" t="s">
        <v>461</v>
      </c>
      <c r="C109" s="21" t="s">
        <v>21</v>
      </c>
      <c r="D109" s="21" t="s">
        <v>21</v>
      </c>
      <c r="E109" s="21" t="s">
        <v>462</v>
      </c>
      <c r="F109" s="21" t="s">
        <v>463</v>
      </c>
      <c r="G109" s="31" t="s">
        <v>464</v>
      </c>
      <c r="H109" s="21">
        <v>2</v>
      </c>
      <c r="I109" s="21" t="s">
        <v>40</v>
      </c>
      <c r="J109" s="105">
        <v>30</v>
      </c>
      <c r="K109" s="21">
        <v>215</v>
      </c>
      <c r="L109" s="21">
        <v>900</v>
      </c>
      <c r="M109" s="14">
        <v>113073</v>
      </c>
      <c r="N109" s="15" t="s">
        <v>23</v>
      </c>
      <c r="O109" s="296"/>
      <c r="P109" s="296"/>
      <c r="Q109" s="339"/>
    </row>
    <row r="110" spans="1:17" s="13" customFormat="1" ht="31.5">
      <c r="A110" s="103">
        <v>100</v>
      </c>
      <c r="B110" s="31" t="s">
        <v>465</v>
      </c>
      <c r="C110" s="21" t="s">
        <v>21</v>
      </c>
      <c r="D110" s="21" t="s">
        <v>21</v>
      </c>
      <c r="E110" s="21" t="s">
        <v>466</v>
      </c>
      <c r="F110" s="21" t="s">
        <v>467</v>
      </c>
      <c r="G110" s="31" t="s">
        <v>464</v>
      </c>
      <c r="H110" s="21">
        <v>0.9</v>
      </c>
      <c r="I110" s="21" t="s">
        <v>40</v>
      </c>
      <c r="J110" s="105">
        <v>30</v>
      </c>
      <c r="K110" s="21">
        <v>30</v>
      </c>
      <c r="L110" s="21">
        <v>150</v>
      </c>
      <c r="M110" s="14">
        <v>75307</v>
      </c>
      <c r="N110" s="15" t="s">
        <v>23</v>
      </c>
      <c r="O110" s="296"/>
      <c r="P110" s="296"/>
      <c r="Q110" s="339"/>
    </row>
    <row r="111" spans="1:17" s="13" customFormat="1" ht="31.5">
      <c r="A111" s="103">
        <v>101</v>
      </c>
      <c r="B111" s="31" t="s">
        <v>468</v>
      </c>
      <c r="C111" s="21" t="s">
        <v>21</v>
      </c>
      <c r="D111" s="21" t="s">
        <v>21</v>
      </c>
      <c r="E111" s="21" t="s">
        <v>466</v>
      </c>
      <c r="F111" s="21" t="s">
        <v>466</v>
      </c>
      <c r="G111" s="31" t="s">
        <v>464</v>
      </c>
      <c r="H111" s="21">
        <v>1</v>
      </c>
      <c r="I111" s="21" t="s">
        <v>40</v>
      </c>
      <c r="J111" s="105">
        <v>30</v>
      </c>
      <c r="K111" s="21">
        <v>80</v>
      </c>
      <c r="L111" s="21">
        <v>150</v>
      </c>
      <c r="M111" s="14">
        <v>97691</v>
      </c>
      <c r="N111" s="15" t="s">
        <v>23</v>
      </c>
      <c r="O111" s="296"/>
      <c r="P111" s="296"/>
      <c r="Q111" s="339"/>
    </row>
    <row r="112" spans="1:17" s="13" customFormat="1" ht="31.5">
      <c r="A112" s="103">
        <v>102</v>
      </c>
      <c r="B112" s="31" t="s">
        <v>469</v>
      </c>
      <c r="C112" s="21" t="s">
        <v>21</v>
      </c>
      <c r="D112" s="21" t="s">
        <v>21</v>
      </c>
      <c r="E112" s="21" t="s">
        <v>466</v>
      </c>
      <c r="F112" s="21" t="s">
        <v>466</v>
      </c>
      <c r="G112" s="31" t="s">
        <v>464</v>
      </c>
      <c r="H112" s="21">
        <v>1</v>
      </c>
      <c r="I112" s="21" t="s">
        <v>40</v>
      </c>
      <c r="J112" s="105">
        <v>30</v>
      </c>
      <c r="K112" s="21">
        <v>30</v>
      </c>
      <c r="L112" s="21">
        <v>90</v>
      </c>
      <c r="M112" s="14">
        <v>49735</v>
      </c>
      <c r="N112" s="15" t="s">
        <v>23</v>
      </c>
      <c r="O112" s="296"/>
      <c r="P112" s="296"/>
      <c r="Q112" s="339"/>
    </row>
    <row r="113" spans="1:17" s="13" customFormat="1" ht="31.5">
      <c r="A113" s="103">
        <v>103</v>
      </c>
      <c r="B113" s="31" t="s">
        <v>470</v>
      </c>
      <c r="C113" s="21" t="s">
        <v>21</v>
      </c>
      <c r="D113" s="21" t="s">
        <v>21</v>
      </c>
      <c r="E113" s="21" t="s">
        <v>466</v>
      </c>
      <c r="F113" s="21" t="s">
        <v>466</v>
      </c>
      <c r="G113" s="31" t="s">
        <v>464</v>
      </c>
      <c r="H113" s="21">
        <v>0.9</v>
      </c>
      <c r="I113" s="21" t="s">
        <v>40</v>
      </c>
      <c r="J113" s="105">
        <v>30</v>
      </c>
      <c r="K113" s="21">
        <v>30</v>
      </c>
      <c r="L113" s="21">
        <v>30</v>
      </c>
      <c r="M113" s="14">
        <v>75669</v>
      </c>
      <c r="N113" s="15" t="s">
        <v>23</v>
      </c>
      <c r="O113" s="296"/>
      <c r="P113" s="296"/>
      <c r="Q113" s="339"/>
    </row>
    <row r="114" spans="1:17" s="13" customFormat="1" ht="31.5">
      <c r="A114" s="103">
        <v>104</v>
      </c>
      <c r="B114" s="31" t="s">
        <v>471</v>
      </c>
      <c r="C114" s="21" t="s">
        <v>21</v>
      </c>
      <c r="D114" s="21" t="s">
        <v>472</v>
      </c>
      <c r="E114" s="21" t="s">
        <v>466</v>
      </c>
      <c r="F114" s="21" t="s">
        <v>473</v>
      </c>
      <c r="G114" s="31" t="s">
        <v>464</v>
      </c>
      <c r="H114" s="21">
        <v>0.9</v>
      </c>
      <c r="I114" s="21" t="s">
        <v>40</v>
      </c>
      <c r="J114" s="105">
        <v>30</v>
      </c>
      <c r="K114" s="21">
        <v>30</v>
      </c>
      <c r="L114" s="21">
        <v>30</v>
      </c>
      <c r="M114" s="14">
        <v>20686</v>
      </c>
      <c r="N114" s="15" t="s">
        <v>23</v>
      </c>
      <c r="O114" s="296"/>
      <c r="P114" s="296"/>
      <c r="Q114" s="339"/>
    </row>
    <row r="115" spans="1:17" s="13" customFormat="1" ht="31.5">
      <c r="A115" s="103">
        <v>105</v>
      </c>
      <c r="B115" s="31" t="s">
        <v>474</v>
      </c>
      <c r="C115" s="21" t="s">
        <v>21</v>
      </c>
      <c r="D115" s="21" t="s">
        <v>21</v>
      </c>
      <c r="E115" s="21" t="s">
        <v>466</v>
      </c>
      <c r="F115" s="21" t="s">
        <v>475</v>
      </c>
      <c r="G115" s="31" t="s">
        <v>464</v>
      </c>
      <c r="H115" s="21">
        <v>0.9</v>
      </c>
      <c r="I115" s="21" t="s">
        <v>40</v>
      </c>
      <c r="J115" s="105">
        <v>30</v>
      </c>
      <c r="K115" s="21">
        <v>30</v>
      </c>
      <c r="L115" s="21">
        <v>20</v>
      </c>
      <c r="M115" s="14">
        <v>73228</v>
      </c>
      <c r="N115" s="15" t="s">
        <v>23</v>
      </c>
      <c r="O115" s="296"/>
      <c r="P115" s="296"/>
      <c r="Q115" s="339"/>
    </row>
    <row r="116" spans="1:17" s="13" customFormat="1" ht="31.5">
      <c r="A116" s="103">
        <v>106</v>
      </c>
      <c r="B116" s="31" t="s">
        <v>476</v>
      </c>
      <c r="C116" s="21" t="s">
        <v>21</v>
      </c>
      <c r="D116" s="21" t="s">
        <v>21</v>
      </c>
      <c r="E116" s="21" t="s">
        <v>477</v>
      </c>
      <c r="F116" s="21" t="s">
        <v>256</v>
      </c>
      <c r="G116" s="31" t="s">
        <v>464</v>
      </c>
      <c r="H116" s="21">
        <v>0.78</v>
      </c>
      <c r="I116" s="21" t="s">
        <v>40</v>
      </c>
      <c r="J116" s="105">
        <v>30</v>
      </c>
      <c r="K116" s="21">
        <v>70</v>
      </c>
      <c r="L116" s="21">
        <v>249</v>
      </c>
      <c r="M116" s="14">
        <v>38575</v>
      </c>
      <c r="N116" s="15" t="s">
        <v>23</v>
      </c>
      <c r="O116" s="296"/>
      <c r="P116" s="296"/>
      <c r="Q116" s="339"/>
    </row>
    <row r="117" spans="1:17" s="13" customFormat="1" ht="31.5">
      <c r="A117" s="103">
        <v>107</v>
      </c>
      <c r="B117" s="31" t="s">
        <v>478</v>
      </c>
      <c r="C117" s="21" t="s">
        <v>21</v>
      </c>
      <c r="D117" s="21" t="s">
        <v>21</v>
      </c>
      <c r="E117" s="21" t="s">
        <v>479</v>
      </c>
      <c r="F117" s="21" t="s">
        <v>480</v>
      </c>
      <c r="G117" s="31" t="s">
        <v>464</v>
      </c>
      <c r="H117" s="21">
        <v>4</v>
      </c>
      <c r="I117" s="21" t="s">
        <v>40</v>
      </c>
      <c r="J117" s="105">
        <v>30</v>
      </c>
      <c r="K117" s="21">
        <v>800</v>
      </c>
      <c r="L117" s="21">
        <v>300</v>
      </c>
      <c r="M117" s="14">
        <v>752070</v>
      </c>
      <c r="N117" s="15" t="s">
        <v>23</v>
      </c>
      <c r="O117" s="296"/>
      <c r="P117" s="296"/>
      <c r="Q117" s="339"/>
    </row>
    <row r="118" spans="1:17" s="13" customFormat="1" ht="31.5">
      <c r="A118" s="103">
        <v>108</v>
      </c>
      <c r="B118" s="31" t="s">
        <v>481</v>
      </c>
      <c r="C118" s="21" t="s">
        <v>21</v>
      </c>
      <c r="D118" s="21" t="s">
        <v>25</v>
      </c>
      <c r="E118" s="21" t="s">
        <v>259</v>
      </c>
      <c r="F118" s="21" t="s">
        <v>482</v>
      </c>
      <c r="G118" s="31" t="s">
        <v>464</v>
      </c>
      <c r="H118" s="21">
        <v>4.6</v>
      </c>
      <c r="I118" s="21" t="s">
        <v>40</v>
      </c>
      <c r="J118" s="105">
        <v>30</v>
      </c>
      <c r="K118" s="21">
        <v>40</v>
      </c>
      <c r="L118" s="21">
        <v>120</v>
      </c>
      <c r="M118" s="14">
        <v>114154</v>
      </c>
      <c r="N118" s="15" t="s">
        <v>23</v>
      </c>
      <c r="O118" s="296"/>
      <c r="P118" s="296"/>
      <c r="Q118" s="339"/>
    </row>
    <row r="119" spans="1:17" s="13" customFormat="1" ht="31.5">
      <c r="A119" s="103">
        <v>109</v>
      </c>
      <c r="B119" s="31" t="s">
        <v>483</v>
      </c>
      <c r="C119" s="21" t="s">
        <v>21</v>
      </c>
      <c r="D119" s="21" t="s">
        <v>25</v>
      </c>
      <c r="E119" s="21" t="s">
        <v>259</v>
      </c>
      <c r="F119" s="21" t="s">
        <v>484</v>
      </c>
      <c r="G119" s="31" t="s">
        <v>464</v>
      </c>
      <c r="H119" s="21">
        <v>8.6</v>
      </c>
      <c r="I119" s="21" t="s">
        <v>40</v>
      </c>
      <c r="J119" s="105">
        <v>30</v>
      </c>
      <c r="K119" s="21">
        <v>80</v>
      </c>
      <c r="L119" s="21">
        <v>220</v>
      </c>
      <c r="M119" s="14">
        <v>206560</v>
      </c>
      <c r="N119" s="15" t="s">
        <v>23</v>
      </c>
      <c r="O119" s="297"/>
      <c r="P119" s="297"/>
      <c r="Q119" s="339"/>
    </row>
    <row r="120" spans="1:14" s="109" customFormat="1" ht="46.5" customHeight="1">
      <c r="A120" s="103">
        <v>110</v>
      </c>
      <c r="B120" s="29" t="s">
        <v>487</v>
      </c>
      <c r="C120" s="103" t="s">
        <v>21</v>
      </c>
      <c r="D120" s="103" t="s">
        <v>485</v>
      </c>
      <c r="E120" s="103" t="s">
        <v>486</v>
      </c>
      <c r="F120" s="103" t="s">
        <v>488</v>
      </c>
      <c r="G120" s="29" t="s">
        <v>290</v>
      </c>
      <c r="H120" s="58">
        <v>2.8</v>
      </c>
      <c r="I120" s="23" t="s">
        <v>40</v>
      </c>
      <c r="J120" s="105">
        <v>30</v>
      </c>
      <c r="K120" s="103">
        <v>300</v>
      </c>
      <c r="L120" s="15">
        <v>184</v>
      </c>
      <c r="M120" s="66">
        <v>128161.4</v>
      </c>
      <c r="N120" s="15" t="s">
        <v>23</v>
      </c>
    </row>
    <row r="121" spans="1:14" s="109" customFormat="1" ht="42" customHeight="1">
      <c r="A121" s="103">
        <v>111</v>
      </c>
      <c r="B121" s="29" t="s">
        <v>489</v>
      </c>
      <c r="C121" s="103" t="s">
        <v>21</v>
      </c>
      <c r="D121" s="103" t="s">
        <v>287</v>
      </c>
      <c r="E121" s="103" t="s">
        <v>490</v>
      </c>
      <c r="F121" s="103" t="s">
        <v>491</v>
      </c>
      <c r="G121" s="29" t="s">
        <v>290</v>
      </c>
      <c r="H121" s="58">
        <v>5.5</v>
      </c>
      <c r="I121" s="23" t="s">
        <v>40</v>
      </c>
      <c r="J121" s="105">
        <v>30</v>
      </c>
      <c r="K121" s="103">
        <v>180</v>
      </c>
      <c r="L121" s="15">
        <v>56</v>
      </c>
      <c r="M121" s="66">
        <v>34617.5</v>
      </c>
      <c r="N121" s="15" t="s">
        <v>23</v>
      </c>
    </row>
    <row r="122" spans="1:14" s="109" customFormat="1" ht="40.9" customHeight="1">
      <c r="A122" s="103">
        <v>112</v>
      </c>
      <c r="B122" s="29" t="s">
        <v>492</v>
      </c>
      <c r="C122" s="103" t="s">
        <v>21</v>
      </c>
      <c r="D122" s="103" t="s">
        <v>287</v>
      </c>
      <c r="E122" s="103" t="s">
        <v>490</v>
      </c>
      <c r="F122" s="103" t="s">
        <v>491</v>
      </c>
      <c r="G122" s="29" t="s">
        <v>290</v>
      </c>
      <c r="H122" s="58">
        <v>2.2</v>
      </c>
      <c r="I122" s="23" t="s">
        <v>40</v>
      </c>
      <c r="J122" s="105">
        <v>30</v>
      </c>
      <c r="K122" s="103">
        <v>100</v>
      </c>
      <c r="L122" s="15">
        <v>56</v>
      </c>
      <c r="M122" s="66">
        <v>22550</v>
      </c>
      <c r="N122" s="15" t="s">
        <v>23</v>
      </c>
    </row>
    <row r="123" spans="1:14" s="109" customFormat="1" ht="40.15" customHeight="1">
      <c r="A123" s="103">
        <v>113</v>
      </c>
      <c r="B123" s="29" t="s">
        <v>493</v>
      </c>
      <c r="C123" s="103" t="s">
        <v>21</v>
      </c>
      <c r="D123" s="103" t="s">
        <v>287</v>
      </c>
      <c r="E123" s="103" t="s">
        <v>490</v>
      </c>
      <c r="F123" s="103" t="s">
        <v>494</v>
      </c>
      <c r="G123" s="29" t="s">
        <v>290</v>
      </c>
      <c r="H123" s="58">
        <v>1.2</v>
      </c>
      <c r="I123" s="23" t="s">
        <v>40</v>
      </c>
      <c r="J123" s="105">
        <v>30</v>
      </c>
      <c r="K123" s="103">
        <v>70</v>
      </c>
      <c r="L123" s="15">
        <v>56</v>
      </c>
      <c r="M123" s="66">
        <v>23400.5</v>
      </c>
      <c r="N123" s="15" t="s">
        <v>23</v>
      </c>
    </row>
    <row r="124" spans="1:14" s="109" customFormat="1" ht="41.45" customHeight="1">
      <c r="A124" s="103">
        <v>114</v>
      </c>
      <c r="B124" s="29" t="s">
        <v>495</v>
      </c>
      <c r="C124" s="103" t="s">
        <v>21</v>
      </c>
      <c r="D124" s="103" t="s">
        <v>287</v>
      </c>
      <c r="E124" s="103" t="s">
        <v>490</v>
      </c>
      <c r="F124" s="103" t="s">
        <v>496</v>
      </c>
      <c r="G124" s="29" t="s">
        <v>290</v>
      </c>
      <c r="H124" s="58">
        <v>2.3</v>
      </c>
      <c r="I124" s="23" t="s">
        <v>40</v>
      </c>
      <c r="J124" s="105">
        <v>30</v>
      </c>
      <c r="K124" s="103">
        <v>48</v>
      </c>
      <c r="L124" s="15">
        <v>55</v>
      </c>
      <c r="M124" s="66">
        <v>26880.5</v>
      </c>
      <c r="N124" s="15" t="s">
        <v>23</v>
      </c>
    </row>
    <row r="125" spans="1:14" s="109" customFormat="1" ht="37.9" customHeight="1">
      <c r="A125" s="103">
        <v>115</v>
      </c>
      <c r="B125" s="29" t="s">
        <v>497</v>
      </c>
      <c r="C125" s="103" t="s">
        <v>21</v>
      </c>
      <c r="D125" s="103" t="s">
        <v>287</v>
      </c>
      <c r="E125" s="103" t="s">
        <v>490</v>
      </c>
      <c r="F125" s="103" t="s">
        <v>490</v>
      </c>
      <c r="G125" s="29" t="s">
        <v>290</v>
      </c>
      <c r="H125" s="58">
        <v>2.3</v>
      </c>
      <c r="I125" s="23" t="s">
        <v>40</v>
      </c>
      <c r="J125" s="105">
        <v>30</v>
      </c>
      <c r="K125" s="103">
        <v>65</v>
      </c>
      <c r="L125" s="15">
        <v>80</v>
      </c>
      <c r="M125" s="66">
        <v>26880.5</v>
      </c>
      <c r="N125" s="15" t="s">
        <v>23</v>
      </c>
    </row>
    <row r="126" spans="1:14" s="109" customFormat="1" ht="40.15" customHeight="1">
      <c r="A126" s="103">
        <v>116</v>
      </c>
      <c r="B126" s="29" t="s">
        <v>498</v>
      </c>
      <c r="C126" s="103" t="s">
        <v>21</v>
      </c>
      <c r="D126" s="103" t="s">
        <v>21</v>
      </c>
      <c r="E126" s="103" t="s">
        <v>27</v>
      </c>
      <c r="F126" s="103" t="s">
        <v>499</v>
      </c>
      <c r="G126" s="29" t="s">
        <v>290</v>
      </c>
      <c r="H126" s="58">
        <v>1.2</v>
      </c>
      <c r="I126" s="23" t="s">
        <v>40</v>
      </c>
      <c r="J126" s="105">
        <v>30</v>
      </c>
      <c r="K126" s="103">
        <v>500</v>
      </c>
      <c r="L126" s="15">
        <v>80</v>
      </c>
      <c r="M126" s="66">
        <v>85507.4</v>
      </c>
      <c r="N126" s="15" t="s">
        <v>23</v>
      </c>
    </row>
    <row r="127" spans="1:14" s="109" customFormat="1" ht="34.15" customHeight="1">
      <c r="A127" s="103">
        <v>117</v>
      </c>
      <c r="B127" s="29" t="s">
        <v>500</v>
      </c>
      <c r="C127" s="103" t="s">
        <v>21</v>
      </c>
      <c r="D127" s="103" t="s">
        <v>21</v>
      </c>
      <c r="E127" s="103" t="s">
        <v>479</v>
      </c>
      <c r="F127" s="103" t="s">
        <v>501</v>
      </c>
      <c r="G127" s="29" t="s">
        <v>290</v>
      </c>
      <c r="H127" s="58">
        <v>7.5</v>
      </c>
      <c r="I127" s="23" t="s">
        <v>40</v>
      </c>
      <c r="J127" s="105">
        <v>30</v>
      </c>
      <c r="K127" s="103">
        <v>200</v>
      </c>
      <c r="L127" s="15">
        <v>40</v>
      </c>
      <c r="M127" s="66">
        <v>303079.46</v>
      </c>
      <c r="N127" s="15" t="s">
        <v>23</v>
      </c>
    </row>
    <row r="128" spans="1:14" s="109" customFormat="1" ht="49.5" customHeight="1">
      <c r="A128" s="103">
        <v>118</v>
      </c>
      <c r="B128" s="29" t="s">
        <v>502</v>
      </c>
      <c r="C128" s="103" t="s">
        <v>21</v>
      </c>
      <c r="D128" s="103" t="s">
        <v>21</v>
      </c>
      <c r="E128" s="103" t="s">
        <v>479</v>
      </c>
      <c r="F128" s="103" t="s">
        <v>503</v>
      </c>
      <c r="G128" s="29" t="s">
        <v>290</v>
      </c>
      <c r="H128" s="58">
        <v>7.5</v>
      </c>
      <c r="I128" s="23" t="s">
        <v>40</v>
      </c>
      <c r="J128" s="105">
        <v>30</v>
      </c>
      <c r="K128" s="103">
        <v>200</v>
      </c>
      <c r="L128" s="15">
        <v>180</v>
      </c>
      <c r="M128" s="66">
        <v>282561.43</v>
      </c>
      <c r="N128" s="15" t="s">
        <v>23</v>
      </c>
    </row>
    <row r="129" spans="1:14" s="109" customFormat="1" ht="49.5" customHeight="1">
      <c r="A129" s="103">
        <v>119</v>
      </c>
      <c r="B129" s="29" t="s">
        <v>504</v>
      </c>
      <c r="C129" s="103" t="s">
        <v>21</v>
      </c>
      <c r="D129" s="103" t="s">
        <v>21</v>
      </c>
      <c r="E129" s="103" t="s">
        <v>479</v>
      </c>
      <c r="F129" s="103" t="s">
        <v>501</v>
      </c>
      <c r="G129" s="29" t="s">
        <v>290</v>
      </c>
      <c r="H129" s="58">
        <v>3</v>
      </c>
      <c r="I129" s="23" t="s">
        <v>40</v>
      </c>
      <c r="J129" s="105">
        <v>30</v>
      </c>
      <c r="K129" s="103">
        <v>160</v>
      </c>
      <c r="L129" s="15">
        <v>280</v>
      </c>
      <c r="M129" s="66">
        <v>293334</v>
      </c>
      <c r="N129" s="15" t="s">
        <v>23</v>
      </c>
    </row>
    <row r="130" spans="1:14" s="109" customFormat="1" ht="49.5" customHeight="1">
      <c r="A130" s="103">
        <v>120</v>
      </c>
      <c r="B130" s="29" t="s">
        <v>505</v>
      </c>
      <c r="C130" s="103" t="s">
        <v>21</v>
      </c>
      <c r="D130" s="103" t="s">
        <v>21</v>
      </c>
      <c r="E130" s="103" t="s">
        <v>27</v>
      </c>
      <c r="F130" s="103" t="s">
        <v>459</v>
      </c>
      <c r="G130" s="29" t="s">
        <v>116</v>
      </c>
      <c r="H130" s="58">
        <v>1.6</v>
      </c>
      <c r="I130" s="23" t="s">
        <v>22</v>
      </c>
      <c r="J130" s="105">
        <v>30</v>
      </c>
      <c r="K130" s="103">
        <v>20</v>
      </c>
      <c r="L130" s="15">
        <v>25</v>
      </c>
      <c r="M130" s="66">
        <v>52623.15</v>
      </c>
      <c r="N130" s="15" t="s">
        <v>23</v>
      </c>
    </row>
    <row r="131" spans="1:14" s="109" customFormat="1" ht="49.5" customHeight="1">
      <c r="A131" s="103">
        <v>121</v>
      </c>
      <c r="B131" s="29" t="s">
        <v>506</v>
      </c>
      <c r="C131" s="103" t="s">
        <v>21</v>
      </c>
      <c r="D131" s="103" t="s">
        <v>21</v>
      </c>
      <c r="E131" s="103" t="s">
        <v>27</v>
      </c>
      <c r="F131" s="103" t="s">
        <v>507</v>
      </c>
      <c r="G131" s="29" t="s">
        <v>508</v>
      </c>
      <c r="H131" s="58">
        <v>2.5</v>
      </c>
      <c r="I131" s="23" t="s">
        <v>40</v>
      </c>
      <c r="J131" s="37">
        <v>45</v>
      </c>
      <c r="K131" s="103">
        <v>30</v>
      </c>
      <c r="L131" s="15"/>
      <c r="M131" s="66">
        <v>255243.45</v>
      </c>
      <c r="N131" s="15" t="s">
        <v>23</v>
      </c>
    </row>
    <row r="132" spans="1:14" s="109" customFormat="1" ht="49.5" customHeight="1">
      <c r="A132" s="103">
        <v>122</v>
      </c>
      <c r="B132" s="29" t="s">
        <v>509</v>
      </c>
      <c r="C132" s="103" t="s">
        <v>21</v>
      </c>
      <c r="D132" s="103" t="s">
        <v>21</v>
      </c>
      <c r="E132" s="103" t="s">
        <v>27</v>
      </c>
      <c r="F132" s="103" t="s">
        <v>507</v>
      </c>
      <c r="G132" s="29" t="s">
        <v>508</v>
      </c>
      <c r="H132" s="58">
        <v>2</v>
      </c>
      <c r="I132" s="23" t="s">
        <v>40</v>
      </c>
      <c r="J132" s="37">
        <v>45</v>
      </c>
      <c r="K132" s="103">
        <v>30</v>
      </c>
      <c r="L132" s="15"/>
      <c r="M132" s="66">
        <v>156714.24</v>
      </c>
      <c r="N132" s="15" t="s">
        <v>23</v>
      </c>
    </row>
    <row r="133" spans="1:14" s="109" customFormat="1" ht="49.5" customHeight="1">
      <c r="A133" s="103">
        <v>123</v>
      </c>
      <c r="B133" s="29" t="s">
        <v>510</v>
      </c>
      <c r="C133" s="103" t="s">
        <v>21</v>
      </c>
      <c r="D133" s="103" t="s">
        <v>21</v>
      </c>
      <c r="E133" s="103" t="s">
        <v>27</v>
      </c>
      <c r="F133" s="103" t="s">
        <v>511</v>
      </c>
      <c r="G133" s="29" t="s">
        <v>508</v>
      </c>
      <c r="H133" s="58">
        <v>1.5</v>
      </c>
      <c r="I133" s="23" t="s">
        <v>40</v>
      </c>
      <c r="J133" s="105">
        <v>30</v>
      </c>
      <c r="K133" s="103">
        <v>30</v>
      </c>
      <c r="L133" s="15"/>
      <c r="M133" s="66">
        <v>98938.76</v>
      </c>
      <c r="N133" s="15" t="s">
        <v>23</v>
      </c>
    </row>
    <row r="134" spans="1:14" s="109" customFormat="1" ht="49.5" customHeight="1">
      <c r="A134" s="103">
        <v>124</v>
      </c>
      <c r="B134" s="29" t="s">
        <v>512</v>
      </c>
      <c r="C134" s="103" t="s">
        <v>21</v>
      </c>
      <c r="D134" s="103" t="s">
        <v>21</v>
      </c>
      <c r="E134" s="103" t="s">
        <v>27</v>
      </c>
      <c r="F134" s="103" t="s">
        <v>507</v>
      </c>
      <c r="G134" s="29" t="s">
        <v>508</v>
      </c>
      <c r="H134" s="58">
        <v>2</v>
      </c>
      <c r="I134" s="23" t="s">
        <v>40</v>
      </c>
      <c r="J134" s="37">
        <v>45</v>
      </c>
      <c r="K134" s="103">
        <v>30</v>
      </c>
      <c r="L134" s="15"/>
      <c r="M134" s="66">
        <v>132646.39</v>
      </c>
      <c r="N134" s="15" t="s">
        <v>23</v>
      </c>
    </row>
    <row r="135" spans="1:14" s="109" customFormat="1" ht="49.5" customHeight="1">
      <c r="A135" s="103">
        <v>125</v>
      </c>
      <c r="B135" s="29" t="s">
        <v>513</v>
      </c>
      <c r="C135" s="103" t="s">
        <v>21</v>
      </c>
      <c r="D135" s="103" t="s">
        <v>21</v>
      </c>
      <c r="E135" s="103" t="s">
        <v>27</v>
      </c>
      <c r="F135" s="103" t="s">
        <v>514</v>
      </c>
      <c r="G135" s="29" t="s">
        <v>93</v>
      </c>
      <c r="H135" s="58">
        <v>0.3</v>
      </c>
      <c r="I135" s="23" t="s">
        <v>40</v>
      </c>
      <c r="J135" s="105">
        <v>30</v>
      </c>
      <c r="K135" s="103">
        <v>800</v>
      </c>
      <c r="L135" s="15">
        <v>1500</v>
      </c>
      <c r="M135" s="66">
        <v>27572.2</v>
      </c>
      <c r="N135" s="15" t="s">
        <v>23</v>
      </c>
    </row>
    <row r="136" spans="1:14" s="109" customFormat="1" ht="49.5" customHeight="1">
      <c r="A136" s="103">
        <v>126</v>
      </c>
      <c r="B136" s="29" t="s">
        <v>515</v>
      </c>
      <c r="C136" s="103" t="s">
        <v>21</v>
      </c>
      <c r="D136" s="103" t="s">
        <v>21</v>
      </c>
      <c r="E136" s="103" t="s">
        <v>479</v>
      </c>
      <c r="F136" s="103" t="s">
        <v>514</v>
      </c>
      <c r="G136" s="29" t="s">
        <v>93</v>
      </c>
      <c r="H136" s="58">
        <v>1.024</v>
      </c>
      <c r="I136" s="23" t="s">
        <v>40</v>
      </c>
      <c r="J136" s="105">
        <v>30</v>
      </c>
      <c r="K136" s="103">
        <v>229</v>
      </c>
      <c r="L136" s="15">
        <v>960</v>
      </c>
      <c r="M136" s="66">
        <v>23697.16</v>
      </c>
      <c r="N136" s="15" t="s">
        <v>23</v>
      </c>
    </row>
    <row r="137" spans="1:14" s="109" customFormat="1" ht="49.5" customHeight="1">
      <c r="A137" s="103">
        <v>127</v>
      </c>
      <c r="B137" s="29" t="s">
        <v>516</v>
      </c>
      <c r="C137" s="103" t="s">
        <v>21</v>
      </c>
      <c r="D137" s="103" t="s">
        <v>21</v>
      </c>
      <c r="E137" s="103" t="s">
        <v>479</v>
      </c>
      <c r="F137" s="103" t="s">
        <v>517</v>
      </c>
      <c r="G137" s="29" t="s">
        <v>93</v>
      </c>
      <c r="H137" s="58">
        <v>1.5</v>
      </c>
      <c r="I137" s="23" t="s">
        <v>22</v>
      </c>
      <c r="J137" s="105">
        <v>30</v>
      </c>
      <c r="K137" s="103">
        <v>320</v>
      </c>
      <c r="L137" s="15">
        <v>120</v>
      </c>
      <c r="M137" s="66">
        <v>322836.14</v>
      </c>
      <c r="N137" s="15" t="s">
        <v>23</v>
      </c>
    </row>
    <row r="138" spans="1:14" s="109" customFormat="1" ht="49.5" customHeight="1">
      <c r="A138" s="103">
        <v>128</v>
      </c>
      <c r="B138" s="29" t="s">
        <v>518</v>
      </c>
      <c r="C138" s="103" t="s">
        <v>21</v>
      </c>
      <c r="D138" s="103" t="s">
        <v>21</v>
      </c>
      <c r="E138" s="103" t="s">
        <v>479</v>
      </c>
      <c r="F138" s="103" t="s">
        <v>480</v>
      </c>
      <c r="G138" s="29" t="s">
        <v>93</v>
      </c>
      <c r="H138" s="58">
        <v>2</v>
      </c>
      <c r="I138" s="23" t="s">
        <v>40</v>
      </c>
      <c r="J138" s="105">
        <v>30</v>
      </c>
      <c r="K138" s="103">
        <v>300</v>
      </c>
      <c r="L138" s="15">
        <v>150</v>
      </c>
      <c r="M138" s="66">
        <v>321618</v>
      </c>
      <c r="N138" s="15" t="s">
        <v>23</v>
      </c>
    </row>
    <row r="139" spans="1:14" s="109" customFormat="1" ht="49.5" customHeight="1">
      <c r="A139" s="103">
        <v>129</v>
      </c>
      <c r="B139" s="29" t="s">
        <v>519</v>
      </c>
      <c r="C139" s="103" t="s">
        <v>21</v>
      </c>
      <c r="D139" s="103" t="s">
        <v>21</v>
      </c>
      <c r="E139" s="103" t="s">
        <v>479</v>
      </c>
      <c r="F139" s="103" t="s">
        <v>480</v>
      </c>
      <c r="G139" s="29" t="s">
        <v>93</v>
      </c>
      <c r="H139" s="58">
        <v>2.5</v>
      </c>
      <c r="I139" s="23" t="s">
        <v>40</v>
      </c>
      <c r="J139" s="105">
        <v>30</v>
      </c>
      <c r="K139" s="103">
        <v>70</v>
      </c>
      <c r="L139" s="15">
        <v>230</v>
      </c>
      <c r="M139" s="66">
        <v>35481.59</v>
      </c>
      <c r="N139" s="15" t="s">
        <v>23</v>
      </c>
    </row>
    <row r="140" spans="1:14" s="109" customFormat="1" ht="49.5" customHeight="1">
      <c r="A140" s="103">
        <v>130</v>
      </c>
      <c r="B140" s="29" t="s">
        <v>520</v>
      </c>
      <c r="C140" s="103" t="s">
        <v>21</v>
      </c>
      <c r="D140" s="103" t="s">
        <v>21</v>
      </c>
      <c r="E140" s="103" t="s">
        <v>27</v>
      </c>
      <c r="F140" s="103" t="s">
        <v>521</v>
      </c>
      <c r="G140" s="29" t="s">
        <v>522</v>
      </c>
      <c r="H140" s="58">
        <v>0.055</v>
      </c>
      <c r="I140" s="23" t="s">
        <v>40</v>
      </c>
      <c r="J140" s="37">
        <v>30</v>
      </c>
      <c r="K140" s="103">
        <v>1500</v>
      </c>
      <c r="L140" s="15">
        <v>2000</v>
      </c>
      <c r="M140" s="66">
        <v>18129.7</v>
      </c>
      <c r="N140" s="15" t="s">
        <v>23</v>
      </c>
    </row>
    <row r="141" spans="1:14" s="109" customFormat="1" ht="49.5" customHeight="1">
      <c r="A141" s="103">
        <v>131</v>
      </c>
      <c r="B141" s="29" t="s">
        <v>523</v>
      </c>
      <c r="C141" s="103" t="s">
        <v>21</v>
      </c>
      <c r="D141" s="103" t="s">
        <v>21</v>
      </c>
      <c r="E141" s="103" t="s">
        <v>479</v>
      </c>
      <c r="F141" s="103" t="s">
        <v>524</v>
      </c>
      <c r="G141" s="29" t="s">
        <v>93</v>
      </c>
      <c r="H141" s="58">
        <v>7</v>
      </c>
      <c r="I141" s="23" t="s">
        <v>40</v>
      </c>
      <c r="J141" s="37">
        <v>60</v>
      </c>
      <c r="K141" s="103">
        <v>150</v>
      </c>
      <c r="L141" s="15">
        <v>80</v>
      </c>
      <c r="M141" s="66">
        <v>342287</v>
      </c>
      <c r="N141" s="15" t="s">
        <v>23</v>
      </c>
    </row>
    <row r="142" spans="1:14" s="109" customFormat="1" ht="49.5" customHeight="1">
      <c r="A142" s="103">
        <v>132</v>
      </c>
      <c r="B142" s="29" t="s">
        <v>525</v>
      </c>
      <c r="C142" s="103" t="s">
        <v>21</v>
      </c>
      <c r="D142" s="103" t="s">
        <v>21</v>
      </c>
      <c r="E142" s="103" t="s">
        <v>526</v>
      </c>
      <c r="F142" s="103" t="s">
        <v>527</v>
      </c>
      <c r="G142" s="29" t="s">
        <v>93</v>
      </c>
      <c r="H142" s="58">
        <v>2</v>
      </c>
      <c r="I142" s="23" t="s">
        <v>40</v>
      </c>
      <c r="J142" s="37">
        <v>30</v>
      </c>
      <c r="K142" s="103">
        <v>43</v>
      </c>
      <c r="L142" s="15">
        <v>60</v>
      </c>
      <c r="M142" s="66">
        <v>97729.52</v>
      </c>
      <c r="N142" s="15" t="s">
        <v>23</v>
      </c>
    </row>
    <row r="143" spans="1:14" s="109" customFormat="1" ht="49.5" customHeight="1">
      <c r="A143" s="103">
        <v>133</v>
      </c>
      <c r="B143" s="29" t="s">
        <v>528</v>
      </c>
      <c r="C143" s="103" t="s">
        <v>21</v>
      </c>
      <c r="D143" s="103" t="s">
        <v>21</v>
      </c>
      <c r="E143" s="103" t="s">
        <v>526</v>
      </c>
      <c r="F143" s="103" t="s">
        <v>529</v>
      </c>
      <c r="G143" s="29" t="s">
        <v>93</v>
      </c>
      <c r="H143" s="58">
        <v>7</v>
      </c>
      <c r="I143" s="23" t="s">
        <v>40</v>
      </c>
      <c r="J143" s="37">
        <v>30</v>
      </c>
      <c r="K143" s="103">
        <v>60</v>
      </c>
      <c r="L143" s="15">
        <v>182</v>
      </c>
      <c r="M143" s="66">
        <v>166970</v>
      </c>
      <c r="N143" s="15" t="s">
        <v>23</v>
      </c>
    </row>
    <row r="144" spans="1:14" s="109" customFormat="1" ht="57" customHeight="1">
      <c r="A144" s="103">
        <v>134</v>
      </c>
      <c r="B144" s="29" t="s">
        <v>530</v>
      </c>
      <c r="C144" s="103" t="s">
        <v>21</v>
      </c>
      <c r="D144" s="103" t="s">
        <v>21</v>
      </c>
      <c r="E144" s="103" t="s">
        <v>27</v>
      </c>
      <c r="F144" s="103" t="s">
        <v>514</v>
      </c>
      <c r="G144" s="29" t="s">
        <v>93</v>
      </c>
      <c r="H144" s="58">
        <v>13.065</v>
      </c>
      <c r="I144" s="23" t="s">
        <v>40</v>
      </c>
      <c r="J144" s="37">
        <v>30</v>
      </c>
      <c r="K144" s="103">
        <v>229</v>
      </c>
      <c r="L144" s="15">
        <v>960</v>
      </c>
      <c r="M144" s="66">
        <v>472945.14</v>
      </c>
      <c r="N144" s="15" t="s">
        <v>23</v>
      </c>
    </row>
    <row r="145" spans="1:14" s="109" customFormat="1" ht="49.5" customHeight="1">
      <c r="A145" s="103">
        <v>135</v>
      </c>
      <c r="B145" s="29" t="s">
        <v>531</v>
      </c>
      <c r="C145" s="103" t="s">
        <v>21</v>
      </c>
      <c r="D145" s="103" t="s">
        <v>21</v>
      </c>
      <c r="E145" s="103" t="s">
        <v>27</v>
      </c>
      <c r="F145" s="103" t="s">
        <v>514</v>
      </c>
      <c r="G145" s="29" t="s">
        <v>93</v>
      </c>
      <c r="H145" s="58">
        <v>11.432</v>
      </c>
      <c r="I145" s="23" t="s">
        <v>40</v>
      </c>
      <c r="J145" s="37">
        <v>30</v>
      </c>
      <c r="K145" s="103">
        <v>300</v>
      </c>
      <c r="L145" s="15">
        <v>1250</v>
      </c>
      <c r="M145" s="66">
        <v>616458.46</v>
      </c>
      <c r="N145" s="15" t="s">
        <v>23</v>
      </c>
    </row>
    <row r="146" spans="1:14" s="109" customFormat="1" ht="49.5" customHeight="1">
      <c r="A146" s="103">
        <v>136</v>
      </c>
      <c r="B146" s="29" t="s">
        <v>532</v>
      </c>
      <c r="C146" s="103" t="s">
        <v>21</v>
      </c>
      <c r="D146" s="103" t="s">
        <v>21</v>
      </c>
      <c r="E146" s="103" t="s">
        <v>27</v>
      </c>
      <c r="F146" s="103" t="s">
        <v>514</v>
      </c>
      <c r="G146" s="29" t="s">
        <v>93</v>
      </c>
      <c r="H146" s="58">
        <v>9.203</v>
      </c>
      <c r="I146" s="23" t="s">
        <v>40</v>
      </c>
      <c r="J146" s="37">
        <v>30</v>
      </c>
      <c r="K146" s="103">
        <v>70</v>
      </c>
      <c r="L146" s="15">
        <v>700</v>
      </c>
      <c r="M146" s="66">
        <v>429758.61</v>
      </c>
      <c r="N146" s="15" t="s">
        <v>23</v>
      </c>
    </row>
    <row r="147" spans="1:14" s="109" customFormat="1" ht="49.5" customHeight="1">
      <c r="A147" s="103">
        <v>137</v>
      </c>
      <c r="B147" s="29" t="s">
        <v>533</v>
      </c>
      <c r="C147" s="103" t="s">
        <v>21</v>
      </c>
      <c r="D147" s="103" t="s">
        <v>21</v>
      </c>
      <c r="E147" s="103" t="s">
        <v>27</v>
      </c>
      <c r="F147" s="103" t="s">
        <v>534</v>
      </c>
      <c r="G147" s="29" t="s">
        <v>93</v>
      </c>
      <c r="H147" s="58">
        <v>2</v>
      </c>
      <c r="I147" s="23" t="s">
        <v>40</v>
      </c>
      <c r="J147" s="37">
        <v>30</v>
      </c>
      <c r="K147" s="103">
        <v>60</v>
      </c>
      <c r="L147" s="15">
        <v>120</v>
      </c>
      <c r="M147" s="66">
        <v>28150</v>
      </c>
      <c r="N147" s="15" t="s">
        <v>23</v>
      </c>
    </row>
    <row r="148" spans="1:14" s="109" customFormat="1" ht="49.5" customHeight="1">
      <c r="A148" s="103">
        <v>138</v>
      </c>
      <c r="B148" s="29" t="s">
        <v>535</v>
      </c>
      <c r="C148" s="103" t="s">
        <v>21</v>
      </c>
      <c r="D148" s="103" t="s">
        <v>21</v>
      </c>
      <c r="E148" s="103" t="s">
        <v>27</v>
      </c>
      <c r="F148" s="103" t="s">
        <v>534</v>
      </c>
      <c r="G148" s="29" t="s">
        <v>93</v>
      </c>
      <c r="H148" s="58">
        <v>0.8</v>
      </c>
      <c r="I148" s="23" t="s">
        <v>40</v>
      </c>
      <c r="J148" s="37">
        <v>30</v>
      </c>
      <c r="K148" s="103">
        <v>50</v>
      </c>
      <c r="L148" s="15">
        <v>100</v>
      </c>
      <c r="M148" s="66">
        <v>14140</v>
      </c>
      <c r="N148" s="15" t="s">
        <v>23</v>
      </c>
    </row>
    <row r="149" spans="1:14" s="109" customFormat="1" ht="49.5" customHeight="1">
      <c r="A149" s="103">
        <v>139</v>
      </c>
      <c r="B149" s="29" t="s">
        <v>536</v>
      </c>
      <c r="C149" s="103" t="s">
        <v>21</v>
      </c>
      <c r="D149" s="103" t="s">
        <v>21</v>
      </c>
      <c r="E149" s="103" t="s">
        <v>27</v>
      </c>
      <c r="F149" s="103" t="s">
        <v>534</v>
      </c>
      <c r="G149" s="29" t="s">
        <v>93</v>
      </c>
      <c r="H149" s="58">
        <v>0.8</v>
      </c>
      <c r="I149" s="23" t="s">
        <v>40</v>
      </c>
      <c r="J149" s="37">
        <v>30</v>
      </c>
      <c r="K149" s="103">
        <v>60</v>
      </c>
      <c r="L149" s="15">
        <v>100</v>
      </c>
      <c r="M149" s="66">
        <v>14140</v>
      </c>
      <c r="N149" s="15" t="s">
        <v>23</v>
      </c>
    </row>
    <row r="150" spans="1:14" s="109" customFormat="1" ht="49.5" customHeight="1">
      <c r="A150" s="103">
        <v>140</v>
      </c>
      <c r="B150" s="29" t="s">
        <v>537</v>
      </c>
      <c r="C150" s="103" t="s">
        <v>21</v>
      </c>
      <c r="D150" s="103" t="s">
        <v>21</v>
      </c>
      <c r="E150" s="103" t="s">
        <v>27</v>
      </c>
      <c r="F150" s="103" t="s">
        <v>534</v>
      </c>
      <c r="G150" s="29" t="s">
        <v>93</v>
      </c>
      <c r="H150" s="58">
        <v>1</v>
      </c>
      <c r="I150" s="23" t="s">
        <v>40</v>
      </c>
      <c r="J150" s="37">
        <v>30</v>
      </c>
      <c r="K150" s="103">
        <v>40</v>
      </c>
      <c r="L150" s="15">
        <v>80</v>
      </c>
      <c r="M150" s="66">
        <v>37490</v>
      </c>
      <c r="N150" s="15" t="s">
        <v>23</v>
      </c>
    </row>
    <row r="151" spans="1:14" s="109" customFormat="1" ht="49.5" customHeight="1">
      <c r="A151" s="103">
        <v>141</v>
      </c>
      <c r="B151" s="29" t="s">
        <v>538</v>
      </c>
      <c r="C151" s="103" t="s">
        <v>21</v>
      </c>
      <c r="D151" s="103" t="s">
        <v>21</v>
      </c>
      <c r="E151" s="103" t="s">
        <v>27</v>
      </c>
      <c r="F151" s="103" t="s">
        <v>534</v>
      </c>
      <c r="G151" s="29" t="s">
        <v>93</v>
      </c>
      <c r="H151" s="58">
        <v>2</v>
      </c>
      <c r="I151" s="23" t="s">
        <v>40</v>
      </c>
      <c r="J151" s="37">
        <v>30</v>
      </c>
      <c r="K151" s="103">
        <v>60</v>
      </c>
      <c r="L151" s="15">
        <v>120</v>
      </c>
      <c r="M151" s="66">
        <v>70180</v>
      </c>
      <c r="N151" s="15" t="s">
        <v>23</v>
      </c>
    </row>
    <row r="152" spans="1:14" s="109" customFormat="1" ht="49.5" customHeight="1">
      <c r="A152" s="103">
        <v>142</v>
      </c>
      <c r="B152" s="29" t="s">
        <v>539</v>
      </c>
      <c r="C152" s="103" t="s">
        <v>21</v>
      </c>
      <c r="D152" s="103" t="s">
        <v>21</v>
      </c>
      <c r="E152" s="103" t="s">
        <v>27</v>
      </c>
      <c r="F152" s="103" t="s">
        <v>540</v>
      </c>
      <c r="G152" s="29" t="s">
        <v>93</v>
      </c>
      <c r="H152" s="58">
        <v>19.1</v>
      </c>
      <c r="I152" s="23" t="s">
        <v>40</v>
      </c>
      <c r="J152" s="37">
        <v>45</v>
      </c>
      <c r="K152" s="103">
        <v>800</v>
      </c>
      <c r="L152" s="15">
        <v>1500</v>
      </c>
      <c r="M152" s="66">
        <v>797226.94</v>
      </c>
      <c r="N152" s="15" t="s">
        <v>23</v>
      </c>
    </row>
    <row r="153" spans="1:14" s="109" customFormat="1" ht="49.5" customHeight="1">
      <c r="A153" s="103">
        <v>143</v>
      </c>
      <c r="B153" s="29" t="s">
        <v>541</v>
      </c>
      <c r="C153" s="103" t="s">
        <v>21</v>
      </c>
      <c r="D153" s="103" t="s">
        <v>21</v>
      </c>
      <c r="E153" s="103" t="s">
        <v>27</v>
      </c>
      <c r="F153" s="103" t="s">
        <v>542</v>
      </c>
      <c r="G153" s="29" t="s">
        <v>93</v>
      </c>
      <c r="H153" s="58">
        <v>15.8</v>
      </c>
      <c r="I153" s="23" t="s">
        <v>40</v>
      </c>
      <c r="J153" s="37">
        <v>30</v>
      </c>
      <c r="K153" s="103">
        <v>15000</v>
      </c>
      <c r="L153" s="15">
        <v>12000</v>
      </c>
      <c r="M153" s="66">
        <v>348442.4</v>
      </c>
      <c r="N153" s="15" t="s">
        <v>23</v>
      </c>
    </row>
    <row r="154" spans="1:14" s="109" customFormat="1" ht="49.5" customHeight="1">
      <c r="A154" s="103">
        <v>144</v>
      </c>
      <c r="B154" s="29" t="s">
        <v>543</v>
      </c>
      <c r="C154" s="103" t="s">
        <v>21</v>
      </c>
      <c r="D154" s="103" t="s">
        <v>21</v>
      </c>
      <c r="E154" s="103" t="s">
        <v>526</v>
      </c>
      <c r="F154" s="103" t="s">
        <v>544</v>
      </c>
      <c r="G154" s="29" t="s">
        <v>290</v>
      </c>
      <c r="H154" s="58">
        <v>5</v>
      </c>
      <c r="I154" s="23" t="s">
        <v>40</v>
      </c>
      <c r="J154" s="37">
        <v>30</v>
      </c>
      <c r="K154" s="103">
        <f>300/4</f>
        <v>75</v>
      </c>
      <c r="L154" s="15">
        <v>150</v>
      </c>
      <c r="M154" s="66">
        <v>120507.8</v>
      </c>
      <c r="N154" s="15" t="s">
        <v>23</v>
      </c>
    </row>
    <row r="155" spans="1:14" s="109" customFormat="1" ht="49.5" customHeight="1">
      <c r="A155" s="103">
        <v>145</v>
      </c>
      <c r="B155" s="29" t="s">
        <v>545</v>
      </c>
      <c r="C155" s="103" t="s">
        <v>21</v>
      </c>
      <c r="D155" s="103" t="s">
        <v>21</v>
      </c>
      <c r="E155" s="103" t="s">
        <v>526</v>
      </c>
      <c r="F155" s="103" t="s">
        <v>544</v>
      </c>
      <c r="G155" s="29" t="s">
        <v>290</v>
      </c>
      <c r="H155" s="58">
        <v>0.7</v>
      </c>
      <c r="I155" s="23" t="s">
        <v>40</v>
      </c>
      <c r="J155" s="37">
        <v>30</v>
      </c>
      <c r="K155" s="103">
        <v>20</v>
      </c>
      <c r="L155" s="15">
        <v>60</v>
      </c>
      <c r="M155" s="66">
        <v>86934.68</v>
      </c>
      <c r="N155" s="15" t="s">
        <v>23</v>
      </c>
    </row>
    <row r="156" spans="1:14" s="109" customFormat="1" ht="49.5" customHeight="1">
      <c r="A156" s="103">
        <v>146</v>
      </c>
      <c r="B156" s="29" t="s">
        <v>546</v>
      </c>
      <c r="C156" s="103" t="s">
        <v>21</v>
      </c>
      <c r="D156" s="103" t="s">
        <v>21</v>
      </c>
      <c r="E156" s="103" t="s">
        <v>477</v>
      </c>
      <c r="F156" s="103" t="s">
        <v>547</v>
      </c>
      <c r="G156" s="29" t="s">
        <v>548</v>
      </c>
      <c r="H156" s="58">
        <v>1.7</v>
      </c>
      <c r="I156" s="23" t="s">
        <v>40</v>
      </c>
      <c r="J156" s="37">
        <v>30</v>
      </c>
      <c r="K156" s="103">
        <v>800</v>
      </c>
      <c r="L156" s="15">
        <v>170</v>
      </c>
      <c r="M156" s="66">
        <v>131089.89</v>
      </c>
      <c r="N156" s="15" t="s">
        <v>23</v>
      </c>
    </row>
    <row r="157" spans="1:14" s="109" customFormat="1" ht="49.5" customHeight="1">
      <c r="A157" s="103">
        <v>147</v>
      </c>
      <c r="B157" s="29" t="s">
        <v>549</v>
      </c>
      <c r="C157" s="103" t="s">
        <v>21</v>
      </c>
      <c r="D157" s="103" t="s">
        <v>21</v>
      </c>
      <c r="E157" s="103" t="s">
        <v>477</v>
      </c>
      <c r="F157" s="103" t="s">
        <v>550</v>
      </c>
      <c r="G157" s="29" t="s">
        <v>116</v>
      </c>
      <c r="H157" s="58">
        <v>0.9</v>
      </c>
      <c r="I157" s="23" t="s">
        <v>22</v>
      </c>
      <c r="J157" s="37">
        <v>15</v>
      </c>
      <c r="K157" s="103">
        <v>95</v>
      </c>
      <c r="L157" s="15">
        <v>320</v>
      </c>
      <c r="M157" s="66">
        <v>187588.65</v>
      </c>
      <c r="N157" s="15" t="s">
        <v>23</v>
      </c>
    </row>
    <row r="158" spans="1:14" s="109" customFormat="1" ht="49.5" customHeight="1">
      <c r="A158" s="103">
        <v>148</v>
      </c>
      <c r="B158" s="29" t="s">
        <v>551</v>
      </c>
      <c r="C158" s="103" t="s">
        <v>21</v>
      </c>
      <c r="D158" s="103" t="s">
        <v>21</v>
      </c>
      <c r="E158" s="103" t="s">
        <v>477</v>
      </c>
      <c r="F158" s="103" t="s">
        <v>552</v>
      </c>
      <c r="G158" s="29" t="s">
        <v>116</v>
      </c>
      <c r="H158" s="58">
        <v>0.275</v>
      </c>
      <c r="I158" s="23" t="s">
        <v>22</v>
      </c>
      <c r="J158" s="37">
        <v>15</v>
      </c>
      <c r="K158" s="103">
        <v>80</v>
      </c>
      <c r="L158" s="15">
        <v>100</v>
      </c>
      <c r="M158" s="66">
        <v>169772.7</v>
      </c>
      <c r="N158" s="15" t="s">
        <v>23</v>
      </c>
    </row>
    <row r="159" spans="1:14" s="109" customFormat="1" ht="49.5" customHeight="1">
      <c r="A159" s="103">
        <v>149</v>
      </c>
      <c r="B159" s="29" t="s">
        <v>553</v>
      </c>
      <c r="C159" s="103" t="s">
        <v>21</v>
      </c>
      <c r="D159" s="103" t="s">
        <v>21</v>
      </c>
      <c r="E159" s="103" t="s">
        <v>477</v>
      </c>
      <c r="F159" s="103" t="s">
        <v>554</v>
      </c>
      <c r="G159" s="29" t="s">
        <v>116</v>
      </c>
      <c r="H159" s="58" t="s">
        <v>555</v>
      </c>
      <c r="I159" s="23" t="s">
        <v>22</v>
      </c>
      <c r="J159" s="37">
        <v>15</v>
      </c>
      <c r="K159" s="103">
        <v>100</v>
      </c>
      <c r="L159" s="15">
        <v>140</v>
      </c>
      <c r="M159" s="66">
        <v>193968.2</v>
      </c>
      <c r="N159" s="15" t="s">
        <v>23</v>
      </c>
    </row>
    <row r="160" spans="1:14" s="109" customFormat="1" ht="49.5" customHeight="1">
      <c r="A160" s="103">
        <v>150</v>
      </c>
      <c r="B160" s="29" t="s">
        <v>556</v>
      </c>
      <c r="C160" s="103" t="s">
        <v>21</v>
      </c>
      <c r="D160" s="103" t="s">
        <v>21</v>
      </c>
      <c r="E160" s="103" t="s">
        <v>477</v>
      </c>
      <c r="F160" s="103" t="s">
        <v>557</v>
      </c>
      <c r="G160" s="29" t="s">
        <v>558</v>
      </c>
      <c r="H160" s="58">
        <v>1.3</v>
      </c>
      <c r="I160" s="23" t="s">
        <v>40</v>
      </c>
      <c r="J160" s="37">
        <v>30</v>
      </c>
      <c r="K160" s="103">
        <v>100</v>
      </c>
      <c r="L160" s="15">
        <v>240</v>
      </c>
      <c r="M160" s="66">
        <v>102674.14</v>
      </c>
      <c r="N160" s="15" t="s">
        <v>23</v>
      </c>
    </row>
    <row r="161" spans="1:14" s="109" customFormat="1" ht="49.5" customHeight="1">
      <c r="A161" s="103">
        <v>151</v>
      </c>
      <c r="B161" s="29" t="s">
        <v>559</v>
      </c>
      <c r="C161" s="103" t="s">
        <v>21</v>
      </c>
      <c r="D161" s="103" t="s">
        <v>21</v>
      </c>
      <c r="E161" s="103" t="s">
        <v>27</v>
      </c>
      <c r="F161" s="103" t="s">
        <v>560</v>
      </c>
      <c r="G161" s="29" t="s">
        <v>561</v>
      </c>
      <c r="H161" s="58">
        <v>0.5</v>
      </c>
      <c r="I161" s="23" t="s">
        <v>40</v>
      </c>
      <c r="J161" s="37">
        <v>30</v>
      </c>
      <c r="K161" s="103">
        <v>3000</v>
      </c>
      <c r="L161" s="15">
        <v>1000</v>
      </c>
      <c r="M161" s="66">
        <v>131625.95</v>
      </c>
      <c r="N161" s="15" t="s">
        <v>23</v>
      </c>
    </row>
    <row r="162" spans="1:14" s="109" customFormat="1" ht="49.5" customHeight="1">
      <c r="A162" s="103">
        <v>152</v>
      </c>
      <c r="B162" s="29" t="s">
        <v>562</v>
      </c>
      <c r="C162" s="103" t="s">
        <v>21</v>
      </c>
      <c r="D162" s="103" t="s">
        <v>21</v>
      </c>
      <c r="E162" s="103" t="s">
        <v>27</v>
      </c>
      <c r="F162" s="103" t="s">
        <v>563</v>
      </c>
      <c r="G162" s="29" t="s">
        <v>93</v>
      </c>
      <c r="H162" s="58">
        <v>1.5</v>
      </c>
      <c r="I162" s="23" t="s">
        <v>40</v>
      </c>
      <c r="J162" s="37">
        <v>30</v>
      </c>
      <c r="K162" s="103">
        <v>600</v>
      </c>
      <c r="L162" s="15">
        <v>100</v>
      </c>
      <c r="M162" s="66">
        <v>170668.53</v>
      </c>
      <c r="N162" s="15" t="s">
        <v>23</v>
      </c>
    </row>
    <row r="163" spans="1:14" s="109" customFormat="1" ht="49.5" customHeight="1">
      <c r="A163" s="103">
        <v>153</v>
      </c>
      <c r="B163" s="29" t="s">
        <v>564</v>
      </c>
      <c r="C163" s="103" t="s">
        <v>21</v>
      </c>
      <c r="D163" s="103" t="s">
        <v>485</v>
      </c>
      <c r="E163" s="103" t="s">
        <v>565</v>
      </c>
      <c r="F163" s="103" t="s">
        <v>566</v>
      </c>
      <c r="G163" s="29" t="s">
        <v>290</v>
      </c>
      <c r="H163" s="58">
        <v>0.024</v>
      </c>
      <c r="I163" s="23" t="s">
        <v>40</v>
      </c>
      <c r="J163" s="37">
        <v>30</v>
      </c>
      <c r="K163" s="103">
        <v>20</v>
      </c>
      <c r="L163" s="15">
        <v>40</v>
      </c>
      <c r="M163" s="66">
        <v>10910</v>
      </c>
      <c r="N163" s="15" t="s">
        <v>23</v>
      </c>
    </row>
    <row r="164" spans="1:14" s="109" customFormat="1" ht="49.5" customHeight="1">
      <c r="A164" s="103">
        <v>154</v>
      </c>
      <c r="B164" s="35" t="s">
        <v>567</v>
      </c>
      <c r="C164" s="103" t="s">
        <v>286</v>
      </c>
      <c r="D164" s="103" t="s">
        <v>287</v>
      </c>
      <c r="E164" s="103" t="s">
        <v>288</v>
      </c>
      <c r="F164" s="103" t="s">
        <v>568</v>
      </c>
      <c r="G164" s="29" t="s">
        <v>290</v>
      </c>
      <c r="H164" s="35">
        <v>0.16</v>
      </c>
      <c r="I164" s="103" t="s">
        <v>40</v>
      </c>
      <c r="J164" s="37">
        <v>30</v>
      </c>
      <c r="K164" s="103">
        <v>100</v>
      </c>
      <c r="L164" s="103">
        <v>220</v>
      </c>
      <c r="M164" s="66">
        <v>19370</v>
      </c>
      <c r="N164" s="15" t="s">
        <v>23</v>
      </c>
    </row>
    <row r="165" spans="1:14" s="109" customFormat="1" ht="49.5" customHeight="1">
      <c r="A165" s="103">
        <v>155</v>
      </c>
      <c r="B165" s="35" t="s">
        <v>569</v>
      </c>
      <c r="C165" s="103" t="s">
        <v>286</v>
      </c>
      <c r="D165" s="103" t="s">
        <v>287</v>
      </c>
      <c r="E165" s="103" t="s">
        <v>288</v>
      </c>
      <c r="F165" s="103" t="s">
        <v>570</v>
      </c>
      <c r="G165" s="29" t="s">
        <v>290</v>
      </c>
      <c r="H165" s="35">
        <v>0.21</v>
      </c>
      <c r="I165" s="103" t="s">
        <v>40</v>
      </c>
      <c r="J165" s="37">
        <v>30</v>
      </c>
      <c r="K165" s="103">
        <v>65</v>
      </c>
      <c r="L165" s="103">
        <v>120</v>
      </c>
      <c r="M165" s="66">
        <v>23232.5</v>
      </c>
      <c r="N165" s="15" t="s">
        <v>23</v>
      </c>
    </row>
    <row r="166" spans="1:14" s="109" customFormat="1" ht="49.5" customHeight="1">
      <c r="A166" s="103">
        <v>156</v>
      </c>
      <c r="B166" s="35" t="s">
        <v>571</v>
      </c>
      <c r="C166" s="103" t="s">
        <v>286</v>
      </c>
      <c r="D166" s="136" t="s">
        <v>25</v>
      </c>
      <c r="E166" s="103" t="s">
        <v>26</v>
      </c>
      <c r="F166" s="103" t="s">
        <v>572</v>
      </c>
      <c r="G166" s="29" t="s">
        <v>290</v>
      </c>
      <c r="H166" s="35">
        <v>0.6</v>
      </c>
      <c r="I166" s="103" t="s">
        <v>40</v>
      </c>
      <c r="J166" s="37">
        <v>30</v>
      </c>
      <c r="K166" s="103">
        <v>60</v>
      </c>
      <c r="L166" s="103">
        <v>105</v>
      </c>
      <c r="M166" s="66">
        <v>46718</v>
      </c>
      <c r="N166" s="15" t="s">
        <v>23</v>
      </c>
    </row>
    <row r="167" spans="1:14" s="109" customFormat="1" ht="49.5" customHeight="1">
      <c r="A167" s="103">
        <v>157</v>
      </c>
      <c r="B167" s="35" t="s">
        <v>573</v>
      </c>
      <c r="C167" s="103" t="s">
        <v>286</v>
      </c>
      <c r="D167" s="136" t="s">
        <v>25</v>
      </c>
      <c r="E167" s="103" t="s">
        <v>26</v>
      </c>
      <c r="F167" s="103" t="s">
        <v>574</v>
      </c>
      <c r="G167" s="29" t="s">
        <v>290</v>
      </c>
      <c r="H167" s="35">
        <v>0.44</v>
      </c>
      <c r="I167" s="103" t="s">
        <v>40</v>
      </c>
      <c r="J167" s="37">
        <v>30</v>
      </c>
      <c r="K167" s="103">
        <v>60</v>
      </c>
      <c r="L167" s="103">
        <v>240</v>
      </c>
      <c r="M167" s="66">
        <v>39302</v>
      </c>
      <c r="N167" s="15" t="s">
        <v>23</v>
      </c>
    </row>
    <row r="168" spans="1:14" s="109" customFormat="1" ht="49.5" customHeight="1">
      <c r="A168" s="103">
        <v>158</v>
      </c>
      <c r="B168" s="35" t="s">
        <v>575</v>
      </c>
      <c r="C168" s="103" t="s">
        <v>286</v>
      </c>
      <c r="D168" s="136" t="s">
        <v>25</v>
      </c>
      <c r="E168" s="103" t="s">
        <v>26</v>
      </c>
      <c r="F168" s="103" t="s">
        <v>576</v>
      </c>
      <c r="G168" s="29" t="s">
        <v>290</v>
      </c>
      <c r="H168" s="35">
        <v>0.47</v>
      </c>
      <c r="I168" s="103" t="s">
        <v>40</v>
      </c>
      <c r="J168" s="37">
        <v>30</v>
      </c>
      <c r="K168" s="103">
        <v>56</v>
      </c>
      <c r="L168" s="103">
        <v>180</v>
      </c>
      <c r="M168" s="66">
        <v>39806</v>
      </c>
      <c r="N168" s="15" t="s">
        <v>23</v>
      </c>
    </row>
    <row r="169" spans="1:14" s="109" customFormat="1" ht="49.5" customHeight="1">
      <c r="A169" s="103">
        <v>159</v>
      </c>
      <c r="B169" s="35" t="s">
        <v>577</v>
      </c>
      <c r="C169" s="103" t="s">
        <v>286</v>
      </c>
      <c r="D169" s="136" t="s">
        <v>25</v>
      </c>
      <c r="E169" s="103" t="s">
        <v>26</v>
      </c>
      <c r="F169" s="103" t="s">
        <v>578</v>
      </c>
      <c r="G169" s="29" t="s">
        <v>290</v>
      </c>
      <c r="H169" s="35">
        <v>0.22</v>
      </c>
      <c r="I169" s="103" t="s">
        <v>40</v>
      </c>
      <c r="J169" s="37">
        <v>30</v>
      </c>
      <c r="K169" s="103">
        <v>20</v>
      </c>
      <c r="L169" s="103">
        <v>26</v>
      </c>
      <c r="M169" s="66">
        <v>23675</v>
      </c>
      <c r="N169" s="15" t="s">
        <v>23</v>
      </c>
    </row>
    <row r="170" spans="1:14" s="109" customFormat="1" ht="54" customHeight="1">
      <c r="A170" s="103">
        <v>160</v>
      </c>
      <c r="B170" s="35" t="s">
        <v>580</v>
      </c>
      <c r="C170" s="103" t="s">
        <v>21</v>
      </c>
      <c r="D170" s="103" t="s">
        <v>21</v>
      </c>
      <c r="E170" s="103" t="s">
        <v>27</v>
      </c>
      <c r="F170" s="103" t="s">
        <v>581</v>
      </c>
      <c r="G170" s="20" t="s">
        <v>582</v>
      </c>
      <c r="H170" s="58">
        <v>2.561</v>
      </c>
      <c r="I170" s="23" t="s">
        <v>22</v>
      </c>
      <c r="J170" s="37">
        <v>30</v>
      </c>
      <c r="K170" s="23"/>
      <c r="L170" s="23"/>
      <c r="M170" s="19">
        <v>118153.8</v>
      </c>
      <c r="N170" s="15" t="s">
        <v>23</v>
      </c>
    </row>
    <row r="171" spans="1:14" s="109" customFormat="1" ht="49.5" customHeight="1">
      <c r="A171" s="103">
        <v>161</v>
      </c>
      <c r="B171" s="35" t="s">
        <v>583</v>
      </c>
      <c r="C171" s="103" t="s">
        <v>21</v>
      </c>
      <c r="D171" s="103" t="s">
        <v>21</v>
      </c>
      <c r="E171" s="103" t="s">
        <v>459</v>
      </c>
      <c r="F171" s="103" t="s">
        <v>584</v>
      </c>
      <c r="G171" s="20" t="s">
        <v>585</v>
      </c>
      <c r="H171" s="58">
        <v>0.5</v>
      </c>
      <c r="I171" s="23" t="s">
        <v>22</v>
      </c>
      <c r="J171" s="37">
        <v>30</v>
      </c>
      <c r="K171" s="23">
        <v>80</v>
      </c>
      <c r="L171" s="23">
        <v>150</v>
      </c>
      <c r="M171" s="19">
        <v>75045.58</v>
      </c>
      <c r="N171" s="15" t="s">
        <v>23</v>
      </c>
    </row>
    <row r="172" spans="1:14" s="109" customFormat="1" ht="49.5" customHeight="1">
      <c r="A172" s="103">
        <v>162</v>
      </c>
      <c r="B172" s="111" t="s">
        <v>586</v>
      </c>
      <c r="C172" s="114" t="s">
        <v>21</v>
      </c>
      <c r="D172" s="103" t="s">
        <v>21</v>
      </c>
      <c r="E172" s="103" t="s">
        <v>27</v>
      </c>
      <c r="F172" s="114" t="s">
        <v>256</v>
      </c>
      <c r="G172" s="20" t="s">
        <v>28</v>
      </c>
      <c r="H172" s="58">
        <v>1.947</v>
      </c>
      <c r="I172" s="23" t="s">
        <v>22</v>
      </c>
      <c r="J172" s="37">
        <v>30</v>
      </c>
      <c r="K172" s="23">
        <v>10</v>
      </c>
      <c r="L172" s="23">
        <v>120</v>
      </c>
      <c r="M172" s="19">
        <v>30183.16</v>
      </c>
      <c r="N172" s="15" t="s">
        <v>23</v>
      </c>
    </row>
    <row r="173" spans="1:14" s="109" customFormat="1" ht="54" customHeight="1">
      <c r="A173" s="103">
        <v>163</v>
      </c>
      <c r="B173" s="111" t="s">
        <v>587</v>
      </c>
      <c r="C173" s="114" t="s">
        <v>21</v>
      </c>
      <c r="D173" s="103" t="s">
        <v>21</v>
      </c>
      <c r="E173" s="103" t="s">
        <v>27</v>
      </c>
      <c r="F173" s="114" t="s">
        <v>256</v>
      </c>
      <c r="G173" s="20" t="s">
        <v>28</v>
      </c>
      <c r="H173" s="58">
        <v>1.024</v>
      </c>
      <c r="I173" s="23" t="s">
        <v>22</v>
      </c>
      <c r="J173" s="37">
        <v>30</v>
      </c>
      <c r="K173" s="23">
        <v>229</v>
      </c>
      <c r="L173" s="23">
        <v>960</v>
      </c>
      <c r="M173" s="19">
        <v>23697.16</v>
      </c>
      <c r="N173" s="15" t="s">
        <v>23</v>
      </c>
    </row>
    <row r="174" spans="1:14" s="109" customFormat="1" ht="52.9" customHeight="1">
      <c r="A174" s="103">
        <v>164</v>
      </c>
      <c r="B174" s="111" t="s">
        <v>588</v>
      </c>
      <c r="C174" s="114" t="s">
        <v>21</v>
      </c>
      <c r="D174" s="103" t="s">
        <v>21</v>
      </c>
      <c r="E174" s="103" t="s">
        <v>27</v>
      </c>
      <c r="F174" s="114" t="s">
        <v>256</v>
      </c>
      <c r="G174" s="20" t="s">
        <v>589</v>
      </c>
      <c r="H174" s="58">
        <v>0.06</v>
      </c>
      <c r="I174" s="23" t="s">
        <v>22</v>
      </c>
      <c r="J174" s="37">
        <v>30</v>
      </c>
      <c r="K174" s="23">
        <v>800</v>
      </c>
      <c r="L174" s="23">
        <v>1500</v>
      </c>
      <c r="M174" s="19">
        <v>27572.2</v>
      </c>
      <c r="N174" s="15" t="s">
        <v>23</v>
      </c>
    </row>
    <row r="175" spans="1:14" s="109" customFormat="1" ht="49.5" customHeight="1">
      <c r="A175" s="103">
        <v>165</v>
      </c>
      <c r="B175" s="29" t="s">
        <v>590</v>
      </c>
      <c r="C175" s="103" t="s">
        <v>21</v>
      </c>
      <c r="D175" s="136" t="s">
        <v>472</v>
      </c>
      <c r="E175" s="103" t="s">
        <v>591</v>
      </c>
      <c r="F175" s="103" t="s">
        <v>592</v>
      </c>
      <c r="G175" s="29" t="s">
        <v>593</v>
      </c>
      <c r="H175" s="15">
        <v>13</v>
      </c>
      <c r="I175" s="103" t="s">
        <v>40</v>
      </c>
      <c r="J175" s="37">
        <v>60</v>
      </c>
      <c r="K175" s="15">
        <v>33</v>
      </c>
      <c r="L175" s="15">
        <v>140</v>
      </c>
      <c r="M175" s="66">
        <v>421429</v>
      </c>
      <c r="N175" s="15" t="s">
        <v>23</v>
      </c>
    </row>
    <row r="176" spans="1:14" s="109" customFormat="1" ht="57.6" customHeight="1">
      <c r="A176" s="103">
        <v>166</v>
      </c>
      <c r="B176" s="29" t="s">
        <v>594</v>
      </c>
      <c r="C176" s="103" t="s">
        <v>21</v>
      </c>
      <c r="D176" s="136" t="s">
        <v>472</v>
      </c>
      <c r="E176" s="103" t="s">
        <v>591</v>
      </c>
      <c r="F176" s="103" t="s">
        <v>595</v>
      </c>
      <c r="G176" s="29" t="s">
        <v>596</v>
      </c>
      <c r="H176" s="15">
        <v>4</v>
      </c>
      <c r="I176" s="103" t="s">
        <v>40</v>
      </c>
      <c r="J176" s="37">
        <v>30</v>
      </c>
      <c r="K176" s="15">
        <v>32</v>
      </c>
      <c r="L176" s="15">
        <v>250</v>
      </c>
      <c r="M176" s="66">
        <v>189830</v>
      </c>
      <c r="N176" s="15" t="s">
        <v>23</v>
      </c>
    </row>
    <row r="177" spans="1:14" s="109" customFormat="1" ht="49.5" customHeight="1">
      <c r="A177" s="103">
        <v>167</v>
      </c>
      <c r="B177" s="29" t="s">
        <v>597</v>
      </c>
      <c r="C177" s="103" t="s">
        <v>21</v>
      </c>
      <c r="D177" s="103" t="s">
        <v>281</v>
      </c>
      <c r="E177" s="103" t="s">
        <v>579</v>
      </c>
      <c r="F177" s="103" t="s">
        <v>579</v>
      </c>
      <c r="G177" s="29" t="s">
        <v>598</v>
      </c>
      <c r="H177" s="108">
        <v>10</v>
      </c>
      <c r="I177" s="103" t="s">
        <v>40</v>
      </c>
      <c r="J177" s="37">
        <v>30</v>
      </c>
      <c r="K177" s="15"/>
      <c r="L177" s="15"/>
      <c r="M177" s="66">
        <v>802035.75</v>
      </c>
      <c r="N177" s="15" t="s">
        <v>23</v>
      </c>
    </row>
    <row r="178" spans="1:14" s="109" customFormat="1" ht="49.5" customHeight="1">
      <c r="A178" s="103">
        <v>168</v>
      </c>
      <c r="B178" s="111" t="s">
        <v>599</v>
      </c>
      <c r="C178" s="114" t="s">
        <v>21</v>
      </c>
      <c r="D178" s="114" t="s">
        <v>30</v>
      </c>
      <c r="E178" s="114" t="s">
        <v>32</v>
      </c>
      <c r="F178" s="114" t="s">
        <v>600</v>
      </c>
      <c r="G178" s="20" t="s">
        <v>601</v>
      </c>
      <c r="H178" s="58">
        <v>0.1</v>
      </c>
      <c r="I178" s="23" t="s">
        <v>22</v>
      </c>
      <c r="J178" s="37">
        <v>30</v>
      </c>
      <c r="K178" s="23">
        <v>150</v>
      </c>
      <c r="L178" s="23">
        <v>190</v>
      </c>
      <c r="M178" s="19">
        <v>30043</v>
      </c>
      <c r="N178" s="15" t="s">
        <v>23</v>
      </c>
    </row>
    <row r="179" spans="1:14" s="109" customFormat="1" ht="49.5" customHeight="1">
      <c r="A179" s="103">
        <v>169</v>
      </c>
      <c r="B179" s="110" t="s">
        <v>602</v>
      </c>
      <c r="C179" s="21" t="s">
        <v>21</v>
      </c>
      <c r="D179" s="21" t="s">
        <v>21</v>
      </c>
      <c r="E179" s="21" t="s">
        <v>603</v>
      </c>
      <c r="F179" s="21" t="s">
        <v>603</v>
      </c>
      <c r="G179" s="31" t="s">
        <v>93</v>
      </c>
      <c r="H179" s="21">
        <v>2.3</v>
      </c>
      <c r="I179" s="21" t="s">
        <v>40</v>
      </c>
      <c r="J179" s="37">
        <v>60</v>
      </c>
      <c r="K179" s="21">
        <v>115</v>
      </c>
      <c r="L179" s="21">
        <v>65</v>
      </c>
      <c r="M179" s="66">
        <v>80985.19</v>
      </c>
      <c r="N179" s="15" t="s">
        <v>23</v>
      </c>
    </row>
    <row r="180" spans="1:14" s="109" customFormat="1" ht="49.5" customHeight="1">
      <c r="A180" s="103">
        <v>170</v>
      </c>
      <c r="B180" s="110" t="s">
        <v>604</v>
      </c>
      <c r="C180" s="21" t="s">
        <v>21</v>
      </c>
      <c r="D180" s="21" t="s">
        <v>21</v>
      </c>
      <c r="E180" s="21" t="s">
        <v>603</v>
      </c>
      <c r="F180" s="21" t="s">
        <v>605</v>
      </c>
      <c r="G180" s="31" t="s">
        <v>93</v>
      </c>
      <c r="H180" s="21">
        <v>1</v>
      </c>
      <c r="I180" s="21" t="s">
        <v>40</v>
      </c>
      <c r="J180" s="37">
        <v>60</v>
      </c>
      <c r="K180" s="21">
        <v>120</v>
      </c>
      <c r="L180" s="21">
        <v>80</v>
      </c>
      <c r="M180" s="66">
        <v>49898.74</v>
      </c>
      <c r="N180" s="15" t="s">
        <v>23</v>
      </c>
    </row>
    <row r="181" spans="1:14" s="109" customFormat="1" ht="49.5" customHeight="1">
      <c r="A181" s="103">
        <v>171</v>
      </c>
      <c r="B181" s="110" t="s">
        <v>606</v>
      </c>
      <c r="C181" s="21" t="s">
        <v>21</v>
      </c>
      <c r="D181" s="21" t="s">
        <v>21</v>
      </c>
      <c r="E181" s="21" t="s">
        <v>603</v>
      </c>
      <c r="F181" s="21" t="s">
        <v>603</v>
      </c>
      <c r="G181" s="31" t="s">
        <v>93</v>
      </c>
      <c r="H181" s="21">
        <v>1.1</v>
      </c>
      <c r="I181" s="21" t="s">
        <v>40</v>
      </c>
      <c r="J181" s="37">
        <v>60</v>
      </c>
      <c r="K181" s="21">
        <v>85</v>
      </c>
      <c r="L181" s="21">
        <v>35</v>
      </c>
      <c r="M181" s="66">
        <v>54753.89</v>
      </c>
      <c r="N181" s="15" t="s">
        <v>23</v>
      </c>
    </row>
    <row r="182" spans="1:14" s="109" customFormat="1" ht="49.5" customHeight="1">
      <c r="A182" s="103">
        <v>172</v>
      </c>
      <c r="B182" s="110" t="s">
        <v>607</v>
      </c>
      <c r="C182" s="21" t="s">
        <v>21</v>
      </c>
      <c r="D182" s="21" t="s">
        <v>21</v>
      </c>
      <c r="E182" s="21" t="s">
        <v>603</v>
      </c>
      <c r="F182" s="21" t="s">
        <v>603</v>
      </c>
      <c r="G182" s="31" t="s">
        <v>93</v>
      </c>
      <c r="H182" s="21">
        <v>2.3</v>
      </c>
      <c r="I182" s="21" t="s">
        <v>40</v>
      </c>
      <c r="J182" s="37">
        <v>60</v>
      </c>
      <c r="K182" s="21">
        <v>141</v>
      </c>
      <c r="L182" s="21">
        <v>75</v>
      </c>
      <c r="M182" s="66">
        <v>73230.44</v>
      </c>
      <c r="N182" s="15" t="s">
        <v>23</v>
      </c>
    </row>
    <row r="183" spans="1:16" s="13" customFormat="1" ht="30" customHeight="1">
      <c r="A183" s="8" t="s">
        <v>42</v>
      </c>
      <c r="B183" s="9" t="s">
        <v>43</v>
      </c>
      <c r="C183" s="10"/>
      <c r="D183" s="8"/>
      <c r="E183" s="10"/>
      <c r="F183" s="10"/>
      <c r="G183" s="10"/>
      <c r="H183" s="74"/>
      <c r="I183" s="8"/>
      <c r="J183" s="11"/>
      <c r="K183" s="11">
        <f>SUM(K184:K188)</f>
        <v>938</v>
      </c>
      <c r="L183" s="11">
        <f>SUM(L184:L188)</f>
        <v>210</v>
      </c>
      <c r="M183" s="12">
        <f>SUM(M184:M188)</f>
        <v>2735971</v>
      </c>
      <c r="N183" s="8"/>
      <c r="O183" s="8"/>
      <c r="P183" s="8"/>
    </row>
    <row r="184" spans="1:16" s="53" customFormat="1" ht="50.25" customHeight="1">
      <c r="A184" s="71">
        <v>1</v>
      </c>
      <c r="B184" s="20" t="s">
        <v>46</v>
      </c>
      <c r="C184" s="23" t="s">
        <v>44</v>
      </c>
      <c r="D184" s="23" t="s">
        <v>44</v>
      </c>
      <c r="E184" s="23" t="s">
        <v>47</v>
      </c>
      <c r="F184" s="20" t="s">
        <v>48</v>
      </c>
      <c r="G184" s="20" t="s">
        <v>49</v>
      </c>
      <c r="H184" s="50">
        <v>0.4</v>
      </c>
      <c r="I184" s="23" t="s">
        <v>22</v>
      </c>
      <c r="J184" s="23">
        <v>75</v>
      </c>
      <c r="K184" s="23">
        <v>50</v>
      </c>
      <c r="L184" s="23">
        <v>60</v>
      </c>
      <c r="M184" s="19">
        <v>303605</v>
      </c>
      <c r="N184" s="15" t="s">
        <v>45</v>
      </c>
      <c r="O184" s="312" t="s">
        <v>180</v>
      </c>
      <c r="P184" s="306"/>
    </row>
    <row r="185" spans="1:16" s="53" customFormat="1" ht="50.25" customHeight="1">
      <c r="A185" s="71">
        <v>2</v>
      </c>
      <c r="B185" s="20" t="s">
        <v>50</v>
      </c>
      <c r="C185" s="23" t="s">
        <v>44</v>
      </c>
      <c r="D185" s="23" t="s">
        <v>44</v>
      </c>
      <c r="E185" s="23" t="s">
        <v>47</v>
      </c>
      <c r="F185" s="20" t="s">
        <v>51</v>
      </c>
      <c r="G185" s="20" t="s">
        <v>52</v>
      </c>
      <c r="H185" s="50">
        <v>0.99</v>
      </c>
      <c r="I185" s="23" t="s">
        <v>22</v>
      </c>
      <c r="J185" s="23">
        <v>75</v>
      </c>
      <c r="K185" s="23">
        <v>150</v>
      </c>
      <c r="L185" s="23">
        <v>70</v>
      </c>
      <c r="M185" s="19">
        <v>649022</v>
      </c>
      <c r="N185" s="15" t="s">
        <v>45</v>
      </c>
      <c r="O185" s="312"/>
      <c r="P185" s="306"/>
    </row>
    <row r="186" spans="1:16" s="53" customFormat="1" ht="50.25" customHeight="1">
      <c r="A186" s="103">
        <v>3</v>
      </c>
      <c r="B186" s="20" t="s">
        <v>53</v>
      </c>
      <c r="C186" s="23" t="s">
        <v>44</v>
      </c>
      <c r="D186" s="23" t="s">
        <v>44</v>
      </c>
      <c r="E186" s="23" t="s">
        <v>47</v>
      </c>
      <c r="F186" s="20" t="s">
        <v>54</v>
      </c>
      <c r="G186" s="20" t="s">
        <v>52</v>
      </c>
      <c r="H186" s="50">
        <v>1</v>
      </c>
      <c r="I186" s="23" t="s">
        <v>22</v>
      </c>
      <c r="J186" s="23">
        <v>70</v>
      </c>
      <c r="K186" s="23">
        <v>350</v>
      </c>
      <c r="L186" s="23">
        <v>30</v>
      </c>
      <c r="M186" s="19">
        <v>654365</v>
      </c>
      <c r="N186" s="15" t="s">
        <v>45</v>
      </c>
      <c r="O186" s="312"/>
      <c r="P186" s="306"/>
    </row>
    <row r="187" spans="1:16" s="53" customFormat="1" ht="50.25" customHeight="1">
      <c r="A187" s="103">
        <v>4</v>
      </c>
      <c r="B187" s="20" t="s">
        <v>55</v>
      </c>
      <c r="C187" s="23" t="s">
        <v>44</v>
      </c>
      <c r="D187" s="23" t="s">
        <v>44</v>
      </c>
      <c r="E187" s="23" t="s">
        <v>47</v>
      </c>
      <c r="F187" s="20" t="s">
        <v>56</v>
      </c>
      <c r="G187" s="20" t="s">
        <v>52</v>
      </c>
      <c r="H187" s="50">
        <v>1.3</v>
      </c>
      <c r="I187" s="23" t="s">
        <v>22</v>
      </c>
      <c r="J187" s="23">
        <v>60</v>
      </c>
      <c r="K187" s="23">
        <v>350</v>
      </c>
      <c r="L187" s="23">
        <v>20</v>
      </c>
      <c r="M187" s="19">
        <v>766103</v>
      </c>
      <c r="N187" s="15" t="s">
        <v>45</v>
      </c>
      <c r="O187" s="312"/>
      <c r="P187" s="306"/>
    </row>
    <row r="188" spans="1:16" s="53" customFormat="1" ht="50.25" customHeight="1">
      <c r="A188" s="103">
        <v>5</v>
      </c>
      <c r="B188" s="20" t="s">
        <v>57</v>
      </c>
      <c r="C188" s="23" t="s">
        <v>44</v>
      </c>
      <c r="D188" s="23" t="s">
        <v>44</v>
      </c>
      <c r="E188" s="23" t="s">
        <v>47</v>
      </c>
      <c r="F188" s="20" t="s">
        <v>58</v>
      </c>
      <c r="G188" s="20" t="s">
        <v>52</v>
      </c>
      <c r="H188" s="50">
        <v>0.6</v>
      </c>
      <c r="I188" s="23" t="s">
        <v>22</v>
      </c>
      <c r="J188" s="23">
        <v>45</v>
      </c>
      <c r="K188" s="23">
        <v>38</v>
      </c>
      <c r="L188" s="23">
        <v>30</v>
      </c>
      <c r="M188" s="19">
        <v>362876</v>
      </c>
      <c r="N188" s="15" t="s">
        <v>45</v>
      </c>
      <c r="O188" s="312"/>
      <c r="P188" s="306"/>
    </row>
    <row r="189" spans="1:16" s="13" customFormat="1" ht="30" customHeight="1">
      <c r="A189" s="8" t="s">
        <v>59</v>
      </c>
      <c r="B189" s="9" t="s">
        <v>60</v>
      </c>
      <c r="C189" s="10"/>
      <c r="D189" s="8"/>
      <c r="E189" s="10"/>
      <c r="F189" s="10"/>
      <c r="G189" s="10"/>
      <c r="H189" s="74"/>
      <c r="I189" s="8"/>
      <c r="J189" s="11"/>
      <c r="K189" s="11">
        <f>SUM(K190:K204)</f>
        <v>2726</v>
      </c>
      <c r="L189" s="11">
        <f>SUM(L190:L204)</f>
        <v>20052</v>
      </c>
      <c r="M189" s="12">
        <f>SUM(M190:M204)</f>
        <v>7950478.31</v>
      </c>
      <c r="N189" s="8"/>
      <c r="O189" s="8"/>
      <c r="P189" s="8"/>
    </row>
    <row r="190" spans="1:16" s="53" customFormat="1" ht="57.6" customHeight="1">
      <c r="A190" s="71">
        <v>1</v>
      </c>
      <c r="B190" s="35" t="s">
        <v>61</v>
      </c>
      <c r="C190" s="23" t="s">
        <v>62</v>
      </c>
      <c r="D190" s="23" t="s">
        <v>63</v>
      </c>
      <c r="E190" s="23" t="s">
        <v>64</v>
      </c>
      <c r="F190" s="23" t="s">
        <v>65</v>
      </c>
      <c r="G190" s="20" t="s">
        <v>66</v>
      </c>
      <c r="H190" s="50">
        <v>4</v>
      </c>
      <c r="I190" s="23" t="s">
        <v>22</v>
      </c>
      <c r="J190" s="71">
        <v>20</v>
      </c>
      <c r="K190" s="71">
        <v>40</v>
      </c>
      <c r="L190" s="71">
        <v>200</v>
      </c>
      <c r="M190" s="14">
        <v>555788</v>
      </c>
      <c r="N190" s="15" t="s">
        <v>67</v>
      </c>
      <c r="O190" s="312" t="s">
        <v>181</v>
      </c>
      <c r="P190" s="304"/>
    </row>
    <row r="191" spans="1:17" s="53" customFormat="1" ht="57.6" customHeight="1">
      <c r="A191" s="71">
        <v>2</v>
      </c>
      <c r="B191" s="34" t="s">
        <v>72</v>
      </c>
      <c r="C191" s="70" t="s">
        <v>62</v>
      </c>
      <c r="D191" s="70" t="s">
        <v>63</v>
      </c>
      <c r="E191" s="23" t="s">
        <v>71</v>
      </c>
      <c r="F191" s="23" t="s">
        <v>71</v>
      </c>
      <c r="G191" s="20" t="s">
        <v>70</v>
      </c>
      <c r="H191" s="50">
        <v>1</v>
      </c>
      <c r="I191" s="23" t="s">
        <v>22</v>
      </c>
      <c r="J191" s="71">
        <v>21</v>
      </c>
      <c r="K191" s="71">
        <v>400</v>
      </c>
      <c r="L191" s="71">
        <v>4000</v>
      </c>
      <c r="M191" s="14">
        <v>211153</v>
      </c>
      <c r="N191" s="15" t="s">
        <v>67</v>
      </c>
      <c r="O191" s="312"/>
      <c r="P191" s="304"/>
      <c r="Q191" s="79" t="e">
        <f>#REF!+#REF!+#REF!+#REF!+#REF!+#REF!</f>
        <v>#REF!</v>
      </c>
    </row>
    <row r="192" spans="1:16" s="53" customFormat="1" ht="57.6" customHeight="1">
      <c r="A192" s="103">
        <v>3</v>
      </c>
      <c r="B192" s="34" t="s">
        <v>73</v>
      </c>
      <c r="C192" s="70" t="s">
        <v>62</v>
      </c>
      <c r="D192" s="70" t="s">
        <v>63</v>
      </c>
      <c r="E192" s="23" t="s">
        <v>71</v>
      </c>
      <c r="F192" s="23" t="s">
        <v>74</v>
      </c>
      <c r="G192" s="20" t="s">
        <v>75</v>
      </c>
      <c r="H192" s="50">
        <v>0.1</v>
      </c>
      <c r="I192" s="23" t="s">
        <v>22</v>
      </c>
      <c r="J192" s="71">
        <v>21</v>
      </c>
      <c r="K192" s="71">
        <v>40</v>
      </c>
      <c r="L192" s="71">
        <v>80</v>
      </c>
      <c r="M192" s="14">
        <v>152677</v>
      </c>
      <c r="N192" s="15" t="s">
        <v>67</v>
      </c>
      <c r="O192" s="312"/>
      <c r="P192" s="304"/>
    </row>
    <row r="193" spans="1:16" s="53" customFormat="1" ht="57.6" customHeight="1">
      <c r="A193" s="103">
        <v>4</v>
      </c>
      <c r="B193" s="35" t="s">
        <v>76</v>
      </c>
      <c r="C193" s="23" t="s">
        <v>62</v>
      </c>
      <c r="D193" s="23" t="s">
        <v>63</v>
      </c>
      <c r="E193" s="23" t="s">
        <v>64</v>
      </c>
      <c r="F193" s="23" t="s">
        <v>77</v>
      </c>
      <c r="G193" s="20" t="s">
        <v>68</v>
      </c>
      <c r="H193" s="50">
        <v>1.5</v>
      </c>
      <c r="I193" s="23" t="s">
        <v>22</v>
      </c>
      <c r="J193" s="71">
        <v>30</v>
      </c>
      <c r="K193" s="71">
        <v>200</v>
      </c>
      <c r="L193" s="71">
        <v>1000</v>
      </c>
      <c r="M193" s="14">
        <v>527893</v>
      </c>
      <c r="N193" s="15" t="s">
        <v>67</v>
      </c>
      <c r="O193" s="312"/>
      <c r="P193" s="304"/>
    </row>
    <row r="194" spans="1:16" s="53" customFormat="1" ht="57.6" customHeight="1">
      <c r="A194" s="103">
        <v>5</v>
      </c>
      <c r="B194" s="35" t="s">
        <v>78</v>
      </c>
      <c r="C194" s="23" t="s">
        <v>62</v>
      </c>
      <c r="D194" s="23" t="s">
        <v>63</v>
      </c>
      <c r="E194" s="23" t="s">
        <v>64</v>
      </c>
      <c r="F194" s="23" t="s">
        <v>79</v>
      </c>
      <c r="G194" s="20" t="s">
        <v>68</v>
      </c>
      <c r="H194" s="50">
        <v>6.5</v>
      </c>
      <c r="I194" s="23" t="s">
        <v>22</v>
      </c>
      <c r="J194" s="71">
        <v>30</v>
      </c>
      <c r="K194" s="71">
        <v>180</v>
      </c>
      <c r="L194" s="71">
        <v>4000</v>
      </c>
      <c r="M194" s="14">
        <v>596939</v>
      </c>
      <c r="N194" s="15" t="s">
        <v>67</v>
      </c>
      <c r="O194" s="312"/>
      <c r="P194" s="304"/>
    </row>
    <row r="195" spans="1:16" s="53" customFormat="1" ht="57.6" customHeight="1">
      <c r="A195" s="103">
        <v>6</v>
      </c>
      <c r="B195" s="35" t="s">
        <v>80</v>
      </c>
      <c r="C195" s="23" t="s">
        <v>62</v>
      </c>
      <c r="D195" s="23" t="s">
        <v>63</v>
      </c>
      <c r="E195" s="23" t="s">
        <v>64</v>
      </c>
      <c r="F195" s="23" t="s">
        <v>81</v>
      </c>
      <c r="G195" s="20" t="s">
        <v>68</v>
      </c>
      <c r="H195" s="50">
        <v>8.5</v>
      </c>
      <c r="I195" s="23" t="s">
        <v>22</v>
      </c>
      <c r="J195" s="71">
        <v>30</v>
      </c>
      <c r="K195" s="71">
        <v>120</v>
      </c>
      <c r="L195" s="71">
        <v>3000</v>
      </c>
      <c r="M195" s="14">
        <v>706043</v>
      </c>
      <c r="N195" s="15" t="s">
        <v>67</v>
      </c>
      <c r="O195" s="312"/>
      <c r="P195" s="304"/>
    </row>
    <row r="196" spans="1:16" s="53" customFormat="1" ht="57.6" customHeight="1">
      <c r="A196" s="103">
        <v>7</v>
      </c>
      <c r="B196" s="35" t="s">
        <v>82</v>
      </c>
      <c r="C196" s="23" t="s">
        <v>62</v>
      </c>
      <c r="D196" s="23" t="s">
        <v>63</v>
      </c>
      <c r="E196" s="23" t="s">
        <v>64</v>
      </c>
      <c r="F196" s="23" t="s">
        <v>83</v>
      </c>
      <c r="G196" s="20" t="s">
        <v>68</v>
      </c>
      <c r="H196" s="50">
        <v>3.5</v>
      </c>
      <c r="I196" s="23" t="s">
        <v>22</v>
      </c>
      <c r="J196" s="71">
        <v>30</v>
      </c>
      <c r="K196" s="71">
        <v>150</v>
      </c>
      <c r="L196" s="71">
        <v>2000</v>
      </c>
      <c r="M196" s="14">
        <v>776774</v>
      </c>
      <c r="N196" s="15" t="s">
        <v>67</v>
      </c>
      <c r="O196" s="312"/>
      <c r="P196" s="304"/>
    </row>
    <row r="197" spans="1:16" s="53" customFormat="1" ht="57.6" customHeight="1">
      <c r="A197" s="103">
        <v>8</v>
      </c>
      <c r="B197" s="20" t="s">
        <v>87</v>
      </c>
      <c r="C197" s="23" t="s">
        <v>62</v>
      </c>
      <c r="D197" s="23" t="s">
        <v>84</v>
      </c>
      <c r="E197" s="23" t="s">
        <v>88</v>
      </c>
      <c r="F197" s="23" t="s">
        <v>89</v>
      </c>
      <c r="G197" s="20" t="s">
        <v>34</v>
      </c>
      <c r="H197" s="50">
        <v>0.5</v>
      </c>
      <c r="I197" s="23" t="s">
        <v>22</v>
      </c>
      <c r="J197" s="71">
        <v>30</v>
      </c>
      <c r="K197" s="71">
        <v>60</v>
      </c>
      <c r="L197" s="71">
        <v>60</v>
      </c>
      <c r="M197" s="14">
        <v>663329.85</v>
      </c>
      <c r="N197" s="15" t="s">
        <v>67</v>
      </c>
      <c r="O197" s="73"/>
      <c r="P197" s="57"/>
    </row>
    <row r="198" spans="1:16" s="53" customFormat="1" ht="57.6" customHeight="1">
      <c r="A198" s="103">
        <v>9</v>
      </c>
      <c r="B198" s="20" t="s">
        <v>90</v>
      </c>
      <c r="C198" s="23" t="s">
        <v>62</v>
      </c>
      <c r="D198" s="23" t="s">
        <v>84</v>
      </c>
      <c r="E198" s="23" t="s">
        <v>84</v>
      </c>
      <c r="F198" s="36" t="s">
        <v>91</v>
      </c>
      <c r="G198" s="29" t="s">
        <v>92</v>
      </c>
      <c r="H198" s="50">
        <v>1</v>
      </c>
      <c r="I198" s="23" t="s">
        <v>22</v>
      </c>
      <c r="J198" s="26">
        <v>30</v>
      </c>
      <c r="K198" s="71">
        <f>250</f>
        <v>250</v>
      </c>
      <c r="L198" s="71">
        <f>460</f>
        <v>460</v>
      </c>
      <c r="M198" s="14">
        <v>1414531</v>
      </c>
      <c r="N198" s="15" t="s">
        <v>67</v>
      </c>
      <c r="O198" s="340" t="s">
        <v>180</v>
      </c>
      <c r="P198" s="306" t="s">
        <v>41</v>
      </c>
    </row>
    <row r="199" spans="1:16" s="53" customFormat="1" ht="49.5" customHeight="1">
      <c r="A199" s="103">
        <v>10</v>
      </c>
      <c r="B199" s="20" t="s">
        <v>94</v>
      </c>
      <c r="C199" s="23" t="s">
        <v>62</v>
      </c>
      <c r="D199" s="23" t="s">
        <v>95</v>
      </c>
      <c r="E199" s="23" t="s">
        <v>95</v>
      </c>
      <c r="F199" s="36" t="s">
        <v>96</v>
      </c>
      <c r="G199" s="29" t="s">
        <v>93</v>
      </c>
      <c r="H199" s="50">
        <v>1</v>
      </c>
      <c r="I199" s="23" t="s">
        <v>22</v>
      </c>
      <c r="J199" s="26">
        <v>35</v>
      </c>
      <c r="K199" s="71">
        <v>460</v>
      </c>
      <c r="L199" s="37">
        <v>250</v>
      </c>
      <c r="M199" s="14">
        <v>170840</v>
      </c>
      <c r="N199" s="15" t="s">
        <v>67</v>
      </c>
      <c r="O199" s="341"/>
      <c r="P199" s="306"/>
    </row>
    <row r="200" spans="1:16" s="53" customFormat="1" ht="49.5" customHeight="1">
      <c r="A200" s="103">
        <v>11</v>
      </c>
      <c r="B200" s="20" t="s">
        <v>97</v>
      </c>
      <c r="C200" s="23" t="s">
        <v>62</v>
      </c>
      <c r="D200" s="23" t="s">
        <v>95</v>
      </c>
      <c r="E200" s="23" t="s">
        <v>95</v>
      </c>
      <c r="F200" s="36" t="s">
        <v>98</v>
      </c>
      <c r="G200" s="29" t="s">
        <v>93</v>
      </c>
      <c r="H200" s="50">
        <v>0.4</v>
      </c>
      <c r="I200" s="23" t="s">
        <v>22</v>
      </c>
      <c r="J200" s="26">
        <v>35</v>
      </c>
      <c r="K200" s="71">
        <v>440</v>
      </c>
      <c r="L200" s="37">
        <v>265</v>
      </c>
      <c r="M200" s="14">
        <v>122648</v>
      </c>
      <c r="N200" s="15" t="s">
        <v>67</v>
      </c>
      <c r="O200" s="342"/>
      <c r="P200" s="306"/>
    </row>
    <row r="201" spans="1:16" s="53" customFormat="1" ht="57.6" customHeight="1">
      <c r="A201" s="103">
        <v>12</v>
      </c>
      <c r="B201" s="35" t="s">
        <v>100</v>
      </c>
      <c r="C201" s="23" t="s">
        <v>62</v>
      </c>
      <c r="D201" s="23" t="s">
        <v>63</v>
      </c>
      <c r="E201" s="23" t="s">
        <v>64</v>
      </c>
      <c r="F201" s="60" t="s">
        <v>101</v>
      </c>
      <c r="G201" s="60" t="s">
        <v>102</v>
      </c>
      <c r="H201" s="50">
        <v>8.2</v>
      </c>
      <c r="I201" s="23" t="s">
        <v>22</v>
      </c>
      <c r="J201" s="71">
        <v>30</v>
      </c>
      <c r="K201" s="71"/>
      <c r="L201" s="37">
        <v>3000</v>
      </c>
      <c r="M201" s="14">
        <v>769713.46</v>
      </c>
      <c r="N201" s="15" t="s">
        <v>67</v>
      </c>
      <c r="O201" s="340" t="s">
        <v>182</v>
      </c>
      <c r="P201" s="306"/>
    </row>
    <row r="202" spans="1:16" s="53" customFormat="1" ht="47.25">
      <c r="A202" s="103">
        <v>13</v>
      </c>
      <c r="B202" s="35" t="s">
        <v>103</v>
      </c>
      <c r="C202" s="23" t="s">
        <v>62</v>
      </c>
      <c r="D202" s="23" t="s">
        <v>63</v>
      </c>
      <c r="E202" s="23" t="s">
        <v>64</v>
      </c>
      <c r="F202" s="60" t="s">
        <v>104</v>
      </c>
      <c r="G202" s="60" t="s">
        <v>102</v>
      </c>
      <c r="H202" s="50">
        <v>5</v>
      </c>
      <c r="I202" s="23" t="s">
        <v>22</v>
      </c>
      <c r="J202" s="71">
        <v>30</v>
      </c>
      <c r="K202" s="71"/>
      <c r="L202" s="37">
        <v>800</v>
      </c>
      <c r="M202" s="14">
        <v>487871</v>
      </c>
      <c r="N202" s="15" t="s">
        <v>67</v>
      </c>
      <c r="O202" s="342"/>
      <c r="P202" s="306"/>
    </row>
    <row r="203" spans="1:16" s="53" customFormat="1" ht="31.5">
      <c r="A203" s="103">
        <v>14</v>
      </c>
      <c r="B203" s="86" t="s">
        <v>184</v>
      </c>
      <c r="C203" s="30" t="s">
        <v>62</v>
      </c>
      <c r="D203" s="87" t="s">
        <v>84</v>
      </c>
      <c r="E203" s="30" t="s">
        <v>84</v>
      </c>
      <c r="F203" s="86" t="s">
        <v>84</v>
      </c>
      <c r="G203" s="86" t="s">
        <v>86</v>
      </c>
      <c r="H203" s="51">
        <v>7</v>
      </c>
      <c r="I203" s="21" t="s">
        <v>22</v>
      </c>
      <c r="J203" s="87">
        <v>45</v>
      </c>
      <c r="K203" s="87">
        <v>230</v>
      </c>
      <c r="L203" s="87">
        <v>0</v>
      </c>
      <c r="M203" s="18">
        <v>357525</v>
      </c>
      <c r="N203" s="30" t="s">
        <v>67</v>
      </c>
      <c r="O203" s="335" t="s">
        <v>188</v>
      </c>
      <c r="P203" s="306"/>
    </row>
    <row r="204" spans="1:16" s="53" customFormat="1" ht="63">
      <c r="A204" s="103">
        <v>15</v>
      </c>
      <c r="B204" s="86" t="s">
        <v>185</v>
      </c>
      <c r="C204" s="30" t="s">
        <v>62</v>
      </c>
      <c r="D204" s="87" t="s">
        <v>84</v>
      </c>
      <c r="E204" s="30" t="s">
        <v>186</v>
      </c>
      <c r="F204" s="86" t="s">
        <v>187</v>
      </c>
      <c r="G204" s="86" t="s">
        <v>85</v>
      </c>
      <c r="H204" s="51"/>
      <c r="I204" s="21" t="s">
        <v>22</v>
      </c>
      <c r="J204" s="87">
        <v>30</v>
      </c>
      <c r="K204" s="87">
        <v>156</v>
      </c>
      <c r="L204" s="87">
        <v>937</v>
      </c>
      <c r="M204" s="18">
        <v>436753</v>
      </c>
      <c r="N204" s="30" t="s">
        <v>67</v>
      </c>
      <c r="O204" s="336"/>
      <c r="P204" s="306"/>
    </row>
    <row r="205" spans="1:16" s="40" customFormat="1" ht="30" customHeight="1">
      <c r="A205" s="8" t="s">
        <v>105</v>
      </c>
      <c r="B205" s="9" t="s">
        <v>106</v>
      </c>
      <c r="C205" s="10"/>
      <c r="D205" s="8"/>
      <c r="E205" s="10"/>
      <c r="F205" s="10"/>
      <c r="G205" s="10"/>
      <c r="H205" s="74"/>
      <c r="I205" s="8"/>
      <c r="J205" s="11"/>
      <c r="K205" s="11">
        <f>SUM(K206:K227)</f>
        <v>17233</v>
      </c>
      <c r="L205" s="11">
        <f>SUM(L206:L227)</f>
        <v>2480</v>
      </c>
      <c r="M205" s="12">
        <f>SUM(M206:M227)</f>
        <v>3610821.75</v>
      </c>
      <c r="N205" s="8"/>
      <c r="O205" s="8"/>
      <c r="P205" s="8"/>
    </row>
    <row r="206" spans="1:16" s="53" customFormat="1" ht="45.75" customHeight="1">
      <c r="A206" s="23">
        <v>1</v>
      </c>
      <c r="B206" s="20" t="s">
        <v>112</v>
      </c>
      <c r="C206" s="23" t="s">
        <v>107</v>
      </c>
      <c r="D206" s="23" t="s">
        <v>109</v>
      </c>
      <c r="E206" s="23" t="s">
        <v>110</v>
      </c>
      <c r="F206" s="20" t="s">
        <v>113</v>
      </c>
      <c r="G206" s="61" t="s">
        <v>34</v>
      </c>
      <c r="H206" s="50">
        <v>0.7</v>
      </c>
      <c r="I206" s="23" t="s">
        <v>22</v>
      </c>
      <c r="J206" s="26">
        <v>30</v>
      </c>
      <c r="K206" s="23">
        <v>50</v>
      </c>
      <c r="L206" s="23">
        <v>100</v>
      </c>
      <c r="M206" s="52">
        <v>587522</v>
      </c>
      <c r="N206" s="15" t="s">
        <v>45</v>
      </c>
      <c r="O206" s="312"/>
      <c r="P206" s="310"/>
    </row>
    <row r="207" spans="1:16" s="53" customFormat="1" ht="54.75" customHeight="1">
      <c r="A207" s="23">
        <v>2</v>
      </c>
      <c r="B207" s="20" t="s">
        <v>114</v>
      </c>
      <c r="C207" s="23" t="s">
        <v>107</v>
      </c>
      <c r="D207" s="23" t="s">
        <v>109</v>
      </c>
      <c r="E207" s="23" t="s">
        <v>110</v>
      </c>
      <c r="F207" s="20" t="s">
        <v>115</v>
      </c>
      <c r="G207" s="61" t="s">
        <v>34</v>
      </c>
      <c r="H207" s="50">
        <v>0.7</v>
      </c>
      <c r="I207" s="23" t="s">
        <v>22</v>
      </c>
      <c r="J207" s="26">
        <v>30</v>
      </c>
      <c r="K207" s="23">
        <v>10</v>
      </c>
      <c r="L207" s="23">
        <v>50</v>
      </c>
      <c r="M207" s="52">
        <v>587522</v>
      </c>
      <c r="N207" s="15" t="s">
        <v>45</v>
      </c>
      <c r="O207" s="312"/>
      <c r="P207" s="310"/>
    </row>
    <row r="208" spans="1:16" s="53" customFormat="1" ht="47.25">
      <c r="A208" s="23">
        <v>3</v>
      </c>
      <c r="B208" s="31" t="s">
        <v>189</v>
      </c>
      <c r="C208" s="30" t="s">
        <v>107</v>
      </c>
      <c r="D208" s="87" t="s">
        <v>118</v>
      </c>
      <c r="E208" s="30" t="s">
        <v>118</v>
      </c>
      <c r="F208" s="86" t="s">
        <v>190</v>
      </c>
      <c r="G208" s="86" t="s">
        <v>119</v>
      </c>
      <c r="H208" s="51">
        <v>1</v>
      </c>
      <c r="I208" s="21" t="s">
        <v>22</v>
      </c>
      <c r="J208" s="30">
        <v>30</v>
      </c>
      <c r="K208" s="30">
        <v>65</v>
      </c>
      <c r="L208" s="30">
        <v>20</v>
      </c>
      <c r="M208" s="112">
        <v>44376</v>
      </c>
      <c r="N208" s="22" t="s">
        <v>45</v>
      </c>
      <c r="O208" s="343" t="s">
        <v>201</v>
      </c>
      <c r="P208" s="306"/>
    </row>
    <row r="209" spans="1:16" s="53" customFormat="1" ht="47.25">
      <c r="A209" s="23">
        <v>4</v>
      </c>
      <c r="B209" s="31" t="s">
        <v>191</v>
      </c>
      <c r="C209" s="30" t="s">
        <v>107</v>
      </c>
      <c r="D209" s="87" t="s">
        <v>118</v>
      </c>
      <c r="E209" s="30" t="s">
        <v>118</v>
      </c>
      <c r="F209" s="86" t="s">
        <v>192</v>
      </c>
      <c r="G209" s="86" t="s">
        <v>119</v>
      </c>
      <c r="H209" s="51">
        <v>0.2</v>
      </c>
      <c r="I209" s="21" t="s">
        <v>22</v>
      </c>
      <c r="J209" s="30">
        <v>30</v>
      </c>
      <c r="K209" s="30">
        <v>200</v>
      </c>
      <c r="L209" s="30">
        <v>150</v>
      </c>
      <c r="M209" s="112">
        <v>38700</v>
      </c>
      <c r="N209" s="22" t="s">
        <v>45</v>
      </c>
      <c r="O209" s="343"/>
      <c r="P209" s="306"/>
    </row>
    <row r="210" spans="1:16" s="53" customFormat="1" ht="47.25">
      <c r="A210" s="23">
        <v>5</v>
      </c>
      <c r="B210" s="31" t="s">
        <v>193</v>
      </c>
      <c r="C210" s="30" t="s">
        <v>107</v>
      </c>
      <c r="D210" s="87" t="s">
        <v>118</v>
      </c>
      <c r="E210" s="30" t="s">
        <v>118</v>
      </c>
      <c r="F210" s="86" t="s">
        <v>190</v>
      </c>
      <c r="G210" s="86" t="s">
        <v>116</v>
      </c>
      <c r="H210" s="51">
        <v>1</v>
      </c>
      <c r="I210" s="21" t="s">
        <v>22</v>
      </c>
      <c r="J210" s="30">
        <v>30</v>
      </c>
      <c r="K210" s="30">
        <v>66</v>
      </c>
      <c r="L210" s="30">
        <v>16</v>
      </c>
      <c r="M210" s="112">
        <v>50774</v>
      </c>
      <c r="N210" s="22" t="s">
        <v>45</v>
      </c>
      <c r="O210" s="343"/>
      <c r="P210" s="306"/>
    </row>
    <row r="211" spans="1:16" s="53" customFormat="1" ht="47.25">
      <c r="A211" s="23">
        <v>6</v>
      </c>
      <c r="B211" s="31" t="s">
        <v>194</v>
      </c>
      <c r="C211" s="30" t="s">
        <v>107</v>
      </c>
      <c r="D211" s="87" t="s">
        <v>118</v>
      </c>
      <c r="E211" s="30" t="s">
        <v>118</v>
      </c>
      <c r="F211" s="86" t="s">
        <v>192</v>
      </c>
      <c r="G211" s="86" t="s">
        <v>119</v>
      </c>
      <c r="H211" s="51">
        <v>0.03</v>
      </c>
      <c r="I211" s="21" t="s">
        <v>22</v>
      </c>
      <c r="J211" s="30">
        <v>30</v>
      </c>
      <c r="K211" s="30">
        <v>60</v>
      </c>
      <c r="L211" s="30">
        <v>25</v>
      </c>
      <c r="M211" s="112">
        <v>34560</v>
      </c>
      <c r="N211" s="22" t="s">
        <v>45</v>
      </c>
      <c r="O211" s="343"/>
      <c r="P211" s="306"/>
    </row>
    <row r="212" spans="1:16" s="53" customFormat="1" ht="47.25">
      <c r="A212" s="23">
        <v>7</v>
      </c>
      <c r="B212" s="31" t="s">
        <v>195</v>
      </c>
      <c r="C212" s="30" t="s">
        <v>107</v>
      </c>
      <c r="D212" s="87" t="s">
        <v>118</v>
      </c>
      <c r="E212" s="30" t="s">
        <v>118</v>
      </c>
      <c r="F212" s="86" t="s">
        <v>192</v>
      </c>
      <c r="G212" s="86" t="s">
        <v>119</v>
      </c>
      <c r="H212" s="51">
        <v>0.05</v>
      </c>
      <c r="I212" s="21" t="s">
        <v>22</v>
      </c>
      <c r="J212" s="30">
        <v>30</v>
      </c>
      <c r="K212" s="30">
        <v>85</v>
      </c>
      <c r="L212" s="30">
        <v>25</v>
      </c>
      <c r="M212" s="112">
        <v>39628</v>
      </c>
      <c r="N212" s="22" t="s">
        <v>45</v>
      </c>
      <c r="O212" s="343"/>
      <c r="P212" s="306"/>
    </row>
    <row r="213" spans="1:16" s="53" customFormat="1" ht="47.25">
      <c r="A213" s="23">
        <v>8</v>
      </c>
      <c r="B213" s="31" t="s">
        <v>196</v>
      </c>
      <c r="C213" s="30" t="s">
        <v>107</v>
      </c>
      <c r="D213" s="87" t="s">
        <v>118</v>
      </c>
      <c r="E213" s="30" t="s">
        <v>118</v>
      </c>
      <c r="F213" s="86" t="s">
        <v>190</v>
      </c>
      <c r="G213" s="86" t="s">
        <v>119</v>
      </c>
      <c r="H213" s="51">
        <v>0.15</v>
      </c>
      <c r="I213" s="21" t="s">
        <v>22</v>
      </c>
      <c r="J213" s="30">
        <v>30</v>
      </c>
      <c r="K213" s="30">
        <v>66</v>
      </c>
      <c r="L213" s="30">
        <v>25</v>
      </c>
      <c r="M213" s="112">
        <v>48504</v>
      </c>
      <c r="N213" s="22" t="s">
        <v>45</v>
      </c>
      <c r="O213" s="343"/>
      <c r="P213" s="306"/>
    </row>
    <row r="214" spans="1:16" s="53" customFormat="1" ht="47.25">
      <c r="A214" s="23">
        <v>9</v>
      </c>
      <c r="B214" s="31" t="s">
        <v>197</v>
      </c>
      <c r="C214" s="30" t="s">
        <v>107</v>
      </c>
      <c r="D214" s="87" t="s">
        <v>118</v>
      </c>
      <c r="E214" s="30" t="s">
        <v>118</v>
      </c>
      <c r="F214" s="86" t="s">
        <v>198</v>
      </c>
      <c r="G214" s="86" t="s">
        <v>119</v>
      </c>
      <c r="H214" s="51">
        <v>0.15</v>
      </c>
      <c r="I214" s="21" t="s">
        <v>22</v>
      </c>
      <c r="J214" s="30">
        <v>30</v>
      </c>
      <c r="K214" s="30">
        <v>115</v>
      </c>
      <c r="L214" s="30">
        <v>31</v>
      </c>
      <c r="M214" s="112">
        <v>17280</v>
      </c>
      <c r="N214" s="22" t="s">
        <v>45</v>
      </c>
      <c r="O214" s="343"/>
      <c r="P214" s="306"/>
    </row>
    <row r="215" spans="1:16" s="53" customFormat="1" ht="47.25">
      <c r="A215" s="23">
        <v>10</v>
      </c>
      <c r="B215" s="31" t="s">
        <v>199</v>
      </c>
      <c r="C215" s="30" t="s">
        <v>107</v>
      </c>
      <c r="D215" s="87" t="s">
        <v>118</v>
      </c>
      <c r="E215" s="30" t="s">
        <v>118</v>
      </c>
      <c r="F215" s="86" t="s">
        <v>200</v>
      </c>
      <c r="G215" s="86" t="s">
        <v>119</v>
      </c>
      <c r="H215" s="51">
        <v>0.5</v>
      </c>
      <c r="I215" s="21" t="s">
        <v>22</v>
      </c>
      <c r="J215" s="30">
        <v>30</v>
      </c>
      <c r="K215" s="30">
        <v>115</v>
      </c>
      <c r="L215" s="30">
        <v>120</v>
      </c>
      <c r="M215" s="112">
        <v>29928</v>
      </c>
      <c r="N215" s="22" t="s">
        <v>45</v>
      </c>
      <c r="O215" s="343"/>
      <c r="P215" s="306"/>
    </row>
    <row r="216" spans="1:16" s="53" customFormat="1" ht="63">
      <c r="A216" s="23">
        <v>11</v>
      </c>
      <c r="B216" s="31" t="s">
        <v>206</v>
      </c>
      <c r="C216" s="21" t="s">
        <v>107</v>
      </c>
      <c r="D216" s="87" t="s">
        <v>118</v>
      </c>
      <c r="E216" s="30" t="s">
        <v>207</v>
      </c>
      <c r="F216" s="30" t="s">
        <v>208</v>
      </c>
      <c r="G216" s="31" t="s">
        <v>209</v>
      </c>
      <c r="H216" s="51">
        <v>3.2</v>
      </c>
      <c r="I216" s="21" t="s">
        <v>22</v>
      </c>
      <c r="J216" s="116">
        <v>30</v>
      </c>
      <c r="K216" s="22">
        <v>56</v>
      </c>
      <c r="L216" s="22">
        <v>65</v>
      </c>
      <c r="M216" s="112">
        <v>22253</v>
      </c>
      <c r="N216" s="22" t="s">
        <v>45</v>
      </c>
      <c r="O216" s="343" t="s">
        <v>232</v>
      </c>
      <c r="P216" s="295"/>
    </row>
    <row r="217" spans="1:16" s="53" customFormat="1" ht="47.25">
      <c r="A217" s="23">
        <v>12</v>
      </c>
      <c r="B217" s="31" t="s">
        <v>210</v>
      </c>
      <c r="C217" s="21" t="s">
        <v>107</v>
      </c>
      <c r="D217" s="21" t="s">
        <v>122</v>
      </c>
      <c r="E217" s="21" t="s">
        <v>117</v>
      </c>
      <c r="F217" s="21" t="s">
        <v>211</v>
      </c>
      <c r="G217" s="31" t="s">
        <v>212</v>
      </c>
      <c r="H217" s="49">
        <v>0.6</v>
      </c>
      <c r="I217" s="21" t="s">
        <v>22</v>
      </c>
      <c r="J217" s="116">
        <v>30</v>
      </c>
      <c r="K217" s="32">
        <v>780</v>
      </c>
      <c r="L217" s="32">
        <v>150</v>
      </c>
      <c r="M217" s="112">
        <v>18243</v>
      </c>
      <c r="N217" s="22" t="s">
        <v>45</v>
      </c>
      <c r="O217" s="343"/>
      <c r="P217" s="296"/>
    </row>
    <row r="218" spans="1:16" s="53" customFormat="1" ht="47.25">
      <c r="A218" s="23">
        <v>13</v>
      </c>
      <c r="B218" s="31" t="s">
        <v>213</v>
      </c>
      <c r="C218" s="21" t="s">
        <v>107</v>
      </c>
      <c r="D218" s="21" t="s">
        <v>118</v>
      </c>
      <c r="E218" s="21" t="s">
        <v>214</v>
      </c>
      <c r="F218" s="21" t="s">
        <v>215</v>
      </c>
      <c r="G218" s="31" t="s">
        <v>119</v>
      </c>
      <c r="H218" s="49">
        <v>0.15</v>
      </c>
      <c r="I218" s="21" t="s">
        <v>22</v>
      </c>
      <c r="J218" s="116">
        <v>30</v>
      </c>
      <c r="K218" s="32">
        <v>120</v>
      </c>
      <c r="L218" s="88">
        <v>15</v>
      </c>
      <c r="M218" s="112">
        <v>8122</v>
      </c>
      <c r="N218" s="22" t="s">
        <v>45</v>
      </c>
      <c r="O218" s="343"/>
      <c r="P218" s="296"/>
    </row>
    <row r="219" spans="1:16" s="53" customFormat="1" ht="47.25">
      <c r="A219" s="23">
        <v>14</v>
      </c>
      <c r="B219" s="31" t="s">
        <v>216</v>
      </c>
      <c r="C219" s="21" t="s">
        <v>107</v>
      </c>
      <c r="D219" s="21" t="s">
        <v>118</v>
      </c>
      <c r="E219" s="21" t="s">
        <v>214</v>
      </c>
      <c r="F219" s="21" t="s">
        <v>217</v>
      </c>
      <c r="G219" s="31" t="s">
        <v>119</v>
      </c>
      <c r="H219" s="49">
        <v>0.2</v>
      </c>
      <c r="I219" s="21" t="s">
        <v>22</v>
      </c>
      <c r="J219" s="116">
        <v>30</v>
      </c>
      <c r="K219" s="32">
        <v>60</v>
      </c>
      <c r="L219" s="88">
        <v>5</v>
      </c>
      <c r="M219" s="112">
        <v>7741</v>
      </c>
      <c r="N219" s="22" t="s">
        <v>45</v>
      </c>
      <c r="O219" s="343"/>
      <c r="P219" s="296"/>
    </row>
    <row r="220" spans="1:16" s="53" customFormat="1" ht="47.25">
      <c r="A220" s="313">
        <v>15</v>
      </c>
      <c r="B220" s="315" t="s">
        <v>218</v>
      </c>
      <c r="C220" s="313" t="s">
        <v>107</v>
      </c>
      <c r="D220" s="313" t="s">
        <v>121</v>
      </c>
      <c r="E220" s="313" t="s">
        <v>219</v>
      </c>
      <c r="F220" s="313" t="s">
        <v>219</v>
      </c>
      <c r="G220" s="31" t="s">
        <v>119</v>
      </c>
      <c r="H220" s="49">
        <v>4.5</v>
      </c>
      <c r="I220" s="21" t="s">
        <v>22</v>
      </c>
      <c r="J220" s="116">
        <v>30</v>
      </c>
      <c r="K220" s="313">
        <v>2500</v>
      </c>
      <c r="L220" s="313">
        <v>118</v>
      </c>
      <c r="M220" s="317">
        <v>162519</v>
      </c>
      <c r="N220" s="286" t="s">
        <v>45</v>
      </c>
      <c r="O220" s="343"/>
      <c r="P220" s="296"/>
    </row>
    <row r="221" spans="1:16" s="53" customFormat="1" ht="31.5">
      <c r="A221" s="314"/>
      <c r="B221" s="316"/>
      <c r="C221" s="314"/>
      <c r="D221" s="314"/>
      <c r="E221" s="314"/>
      <c r="F221" s="314"/>
      <c r="G221" s="31" t="s">
        <v>120</v>
      </c>
      <c r="H221" s="49">
        <v>0.28</v>
      </c>
      <c r="I221" s="21" t="s">
        <v>22</v>
      </c>
      <c r="J221" s="116">
        <v>30</v>
      </c>
      <c r="K221" s="314"/>
      <c r="L221" s="314"/>
      <c r="M221" s="318"/>
      <c r="N221" s="288"/>
      <c r="O221" s="343"/>
      <c r="P221" s="296"/>
    </row>
    <row r="222" spans="1:16" s="53" customFormat="1" ht="47.25">
      <c r="A222" s="21">
        <v>16</v>
      </c>
      <c r="B222" s="31" t="s">
        <v>220</v>
      </c>
      <c r="C222" s="21" t="s">
        <v>107</v>
      </c>
      <c r="D222" s="21" t="s">
        <v>221</v>
      </c>
      <c r="E222" s="21" t="s">
        <v>222</v>
      </c>
      <c r="F222" s="21" t="s">
        <v>223</v>
      </c>
      <c r="G222" s="31" t="s">
        <v>119</v>
      </c>
      <c r="H222" s="49">
        <v>2.5</v>
      </c>
      <c r="I222" s="21" t="s">
        <v>22</v>
      </c>
      <c r="J222" s="116">
        <v>30</v>
      </c>
      <c r="K222" s="21">
        <v>100</v>
      </c>
      <c r="L222" s="21">
        <v>42</v>
      </c>
      <c r="M222" s="112">
        <v>110464</v>
      </c>
      <c r="N222" s="22" t="s">
        <v>45</v>
      </c>
      <c r="O222" s="343"/>
      <c r="P222" s="296"/>
    </row>
    <row r="223" spans="1:16" s="53" customFormat="1" ht="63">
      <c r="A223" s="21">
        <v>17</v>
      </c>
      <c r="B223" s="31" t="s">
        <v>224</v>
      </c>
      <c r="C223" s="21" t="s">
        <v>107</v>
      </c>
      <c r="D223" s="21" t="s">
        <v>109</v>
      </c>
      <c r="E223" s="21" t="s">
        <v>111</v>
      </c>
      <c r="F223" s="21" t="s">
        <v>225</v>
      </c>
      <c r="G223" s="31" t="s">
        <v>108</v>
      </c>
      <c r="H223" s="49">
        <v>1</v>
      </c>
      <c r="I223" s="21" t="s">
        <v>22</v>
      </c>
      <c r="J223" s="116">
        <v>30</v>
      </c>
      <c r="K223" s="21">
        <v>270</v>
      </c>
      <c r="L223" s="21">
        <v>200</v>
      </c>
      <c r="M223" s="112">
        <v>296001</v>
      </c>
      <c r="N223" s="22" t="s">
        <v>45</v>
      </c>
      <c r="O223" s="343"/>
      <c r="P223" s="296"/>
    </row>
    <row r="224" spans="1:16" s="53" customFormat="1" ht="63">
      <c r="A224" s="21">
        <v>18</v>
      </c>
      <c r="B224" s="31" t="s">
        <v>226</v>
      </c>
      <c r="C224" s="21" t="s">
        <v>107</v>
      </c>
      <c r="D224" s="21" t="s">
        <v>109</v>
      </c>
      <c r="E224" s="21" t="s">
        <v>111</v>
      </c>
      <c r="F224" s="21" t="s">
        <v>227</v>
      </c>
      <c r="G224" s="31" t="s">
        <v>108</v>
      </c>
      <c r="H224" s="49">
        <v>1</v>
      </c>
      <c r="I224" s="21" t="s">
        <v>22</v>
      </c>
      <c r="J224" s="116">
        <v>30</v>
      </c>
      <c r="K224" s="21">
        <v>230</v>
      </c>
      <c r="L224" s="21">
        <v>250</v>
      </c>
      <c r="M224" s="112">
        <v>296001</v>
      </c>
      <c r="N224" s="22" t="s">
        <v>45</v>
      </c>
      <c r="O224" s="343"/>
      <c r="P224" s="296"/>
    </row>
    <row r="225" spans="1:16" s="53" customFormat="1" ht="31.5">
      <c r="A225" s="21">
        <v>19</v>
      </c>
      <c r="B225" s="31" t="s">
        <v>228</v>
      </c>
      <c r="C225" s="21" t="s">
        <v>107</v>
      </c>
      <c r="D225" s="21" t="s">
        <v>118</v>
      </c>
      <c r="E225" s="21" t="s">
        <v>229</v>
      </c>
      <c r="F225" s="21" t="s">
        <v>230</v>
      </c>
      <c r="G225" s="31" t="s">
        <v>231</v>
      </c>
      <c r="H225" s="16">
        <v>1.05</v>
      </c>
      <c r="I225" s="21" t="s">
        <v>22</v>
      </c>
      <c r="J225" s="116">
        <v>30</v>
      </c>
      <c r="K225" s="17">
        <v>85</v>
      </c>
      <c r="L225" s="17">
        <v>0</v>
      </c>
      <c r="M225" s="112">
        <v>115482.75</v>
      </c>
      <c r="N225" s="22" t="s">
        <v>45</v>
      </c>
      <c r="O225" s="343"/>
      <c r="P225" s="297"/>
    </row>
    <row r="226" spans="1:16" s="53" customFormat="1" ht="78.75">
      <c r="A226" s="21">
        <v>20</v>
      </c>
      <c r="B226" s="27" t="s">
        <v>421</v>
      </c>
      <c r="C226" s="25" t="s">
        <v>107</v>
      </c>
      <c r="D226" s="25" t="s">
        <v>422</v>
      </c>
      <c r="E226" s="25" t="s">
        <v>423</v>
      </c>
      <c r="F226" s="25" t="s">
        <v>424</v>
      </c>
      <c r="G226" s="27" t="s">
        <v>425</v>
      </c>
      <c r="H226" s="28">
        <v>2</v>
      </c>
      <c r="I226" s="76" t="s">
        <v>22</v>
      </c>
      <c r="J226" s="100">
        <v>15</v>
      </c>
      <c r="K226" s="100">
        <v>8000</v>
      </c>
      <c r="L226" s="100"/>
      <c r="M226" s="113">
        <v>780423</v>
      </c>
      <c r="N226" s="22" t="s">
        <v>45</v>
      </c>
      <c r="O226" s="87"/>
      <c r="P226" s="78"/>
    </row>
    <row r="227" spans="1:16" s="53" customFormat="1" ht="63">
      <c r="A227" s="21">
        <v>21</v>
      </c>
      <c r="B227" s="27" t="s">
        <v>426</v>
      </c>
      <c r="C227" s="25" t="s">
        <v>107</v>
      </c>
      <c r="D227" s="25" t="s">
        <v>427</v>
      </c>
      <c r="E227" s="25" t="s">
        <v>428</v>
      </c>
      <c r="F227" s="25" t="s">
        <v>424</v>
      </c>
      <c r="G227" s="27" t="s">
        <v>425</v>
      </c>
      <c r="H227" s="28">
        <v>2</v>
      </c>
      <c r="I227" s="76" t="s">
        <v>22</v>
      </c>
      <c r="J227" s="100">
        <v>15</v>
      </c>
      <c r="K227" s="100">
        <v>4200</v>
      </c>
      <c r="L227" s="100">
        <v>1073</v>
      </c>
      <c r="M227" s="113">
        <v>314778</v>
      </c>
      <c r="N227" s="22" t="s">
        <v>45</v>
      </c>
      <c r="O227" s="87"/>
      <c r="P227" s="78"/>
    </row>
    <row r="228" spans="1:16" s="40" customFormat="1" ht="30" customHeight="1">
      <c r="A228" s="8" t="s">
        <v>123</v>
      </c>
      <c r="B228" s="9" t="s">
        <v>124</v>
      </c>
      <c r="C228" s="10"/>
      <c r="D228" s="8"/>
      <c r="E228" s="10"/>
      <c r="F228" s="10"/>
      <c r="G228" s="10"/>
      <c r="H228" s="74"/>
      <c r="I228" s="8"/>
      <c r="J228" s="11"/>
      <c r="K228" s="11">
        <f>SUM(K229:K233)</f>
        <v>1895</v>
      </c>
      <c r="L228" s="11">
        <f>SUM(L229:L233)</f>
        <v>3077</v>
      </c>
      <c r="M228" s="12">
        <f>SUM(M229:M233)</f>
        <v>2172397.98</v>
      </c>
      <c r="N228" s="8"/>
      <c r="O228" s="8"/>
      <c r="P228" s="8"/>
    </row>
    <row r="229" spans="1:16" s="53" customFormat="1" ht="41.25" customHeight="1">
      <c r="A229" s="23">
        <v>1</v>
      </c>
      <c r="B229" s="36" t="s">
        <v>125</v>
      </c>
      <c r="C229" s="62" t="s">
        <v>126</v>
      </c>
      <c r="D229" s="62" t="s">
        <v>127</v>
      </c>
      <c r="E229" s="62" t="s">
        <v>128</v>
      </c>
      <c r="F229" s="63" t="s">
        <v>129</v>
      </c>
      <c r="G229" s="20" t="s">
        <v>130</v>
      </c>
      <c r="H229" s="50">
        <v>2.4</v>
      </c>
      <c r="I229" s="58" t="s">
        <v>131</v>
      </c>
      <c r="J229" s="38">
        <v>30</v>
      </c>
      <c r="K229" s="23">
        <v>1250</v>
      </c>
      <c r="L229" s="23">
        <v>625</v>
      </c>
      <c r="M229" s="19">
        <v>737606.26</v>
      </c>
      <c r="N229" s="15" t="s">
        <v>132</v>
      </c>
      <c r="O229" s="312" t="s">
        <v>133</v>
      </c>
      <c r="P229" s="312" t="s">
        <v>29</v>
      </c>
    </row>
    <row r="230" spans="1:16" s="53" customFormat="1" ht="39.75" customHeight="1">
      <c r="A230" s="23">
        <v>2</v>
      </c>
      <c r="B230" s="36" t="s">
        <v>134</v>
      </c>
      <c r="C230" s="62" t="s">
        <v>126</v>
      </c>
      <c r="D230" s="62" t="s">
        <v>127</v>
      </c>
      <c r="E230" s="62" t="s">
        <v>128</v>
      </c>
      <c r="F230" s="64" t="s">
        <v>135</v>
      </c>
      <c r="G230" s="20" t="s">
        <v>108</v>
      </c>
      <c r="H230" s="50">
        <v>1.4</v>
      </c>
      <c r="I230" s="58" t="s">
        <v>131</v>
      </c>
      <c r="J230" s="38">
        <v>35</v>
      </c>
      <c r="K230" s="23">
        <v>150</v>
      </c>
      <c r="L230" s="23">
        <v>80</v>
      </c>
      <c r="M230" s="19">
        <v>854407.66</v>
      </c>
      <c r="N230" s="15" t="s">
        <v>132</v>
      </c>
      <c r="O230" s="312"/>
      <c r="P230" s="312"/>
    </row>
    <row r="231" spans="1:16" s="53" customFormat="1" ht="39.75" customHeight="1">
      <c r="A231" s="23">
        <v>3</v>
      </c>
      <c r="B231" s="36" t="s">
        <v>136</v>
      </c>
      <c r="C231" s="62" t="s">
        <v>126</v>
      </c>
      <c r="D231" s="62" t="s">
        <v>127</v>
      </c>
      <c r="E231" s="62" t="s">
        <v>128</v>
      </c>
      <c r="F231" s="63" t="s">
        <v>137</v>
      </c>
      <c r="G231" s="20" t="s">
        <v>130</v>
      </c>
      <c r="H231" s="50">
        <v>1.6</v>
      </c>
      <c r="I231" s="58" t="s">
        <v>131</v>
      </c>
      <c r="J231" s="38">
        <v>25</v>
      </c>
      <c r="K231" s="23">
        <v>150</v>
      </c>
      <c r="L231" s="23">
        <v>450</v>
      </c>
      <c r="M231" s="19">
        <v>319738.06</v>
      </c>
      <c r="N231" s="15" t="s">
        <v>132</v>
      </c>
      <c r="O231" s="312"/>
      <c r="P231" s="312"/>
    </row>
    <row r="232" spans="1:16" s="53" customFormat="1" ht="31.5">
      <c r="A232" s="23">
        <v>4</v>
      </c>
      <c r="B232" s="39" t="s">
        <v>202</v>
      </c>
      <c r="C232" s="83" t="s">
        <v>126</v>
      </c>
      <c r="D232" s="83" t="s">
        <v>172</v>
      </c>
      <c r="E232" s="83" t="s">
        <v>173</v>
      </c>
      <c r="F232" s="89" t="s">
        <v>203</v>
      </c>
      <c r="G232" s="83" t="s">
        <v>28</v>
      </c>
      <c r="H232" s="83">
        <v>0.047</v>
      </c>
      <c r="I232" s="21" t="s">
        <v>40</v>
      </c>
      <c r="J232" s="90">
        <v>45</v>
      </c>
      <c r="K232" s="91">
        <v>145</v>
      </c>
      <c r="L232" s="91">
        <v>850</v>
      </c>
      <c r="M232" s="92">
        <v>171558</v>
      </c>
      <c r="N232" s="22" t="s">
        <v>132</v>
      </c>
      <c r="O232" s="334" t="s">
        <v>205</v>
      </c>
      <c r="P232" s="295"/>
    </row>
    <row r="233" spans="1:16" s="53" customFormat="1" ht="31.5">
      <c r="A233" s="23">
        <v>5</v>
      </c>
      <c r="B233" s="39" t="s">
        <v>204</v>
      </c>
      <c r="C233" s="83" t="s">
        <v>126</v>
      </c>
      <c r="D233" s="83" t="s">
        <v>172</v>
      </c>
      <c r="E233" s="83" t="s">
        <v>173</v>
      </c>
      <c r="F233" s="89" t="s">
        <v>174</v>
      </c>
      <c r="G233" s="83" t="s">
        <v>28</v>
      </c>
      <c r="H233" s="83">
        <v>0.095</v>
      </c>
      <c r="I233" s="21" t="s">
        <v>40</v>
      </c>
      <c r="J233" s="90">
        <v>45</v>
      </c>
      <c r="K233" s="91">
        <v>200</v>
      </c>
      <c r="L233" s="91">
        <v>1072</v>
      </c>
      <c r="M233" s="92">
        <v>89088</v>
      </c>
      <c r="N233" s="22" t="s">
        <v>132</v>
      </c>
      <c r="O233" s="336"/>
      <c r="P233" s="297"/>
    </row>
    <row r="234" spans="1:16" s="40" customFormat="1" ht="30" customHeight="1">
      <c r="A234" s="8" t="s">
        <v>138</v>
      </c>
      <c r="B234" s="9" t="s">
        <v>139</v>
      </c>
      <c r="C234" s="10"/>
      <c r="D234" s="8"/>
      <c r="E234" s="10"/>
      <c r="F234" s="10"/>
      <c r="G234" s="10"/>
      <c r="H234" s="74"/>
      <c r="I234" s="8"/>
      <c r="J234" s="11"/>
      <c r="K234" s="11">
        <f>SUM(K235:K237)</f>
        <v>430</v>
      </c>
      <c r="L234" s="11">
        <f>SUM(L235:L237)</f>
        <v>400</v>
      </c>
      <c r="M234" s="12">
        <f>SUM(M235:M237)</f>
        <v>2288424.3899999997</v>
      </c>
      <c r="N234" s="8"/>
      <c r="O234" s="8"/>
      <c r="P234" s="8"/>
    </row>
    <row r="235" spans="1:16" s="53" customFormat="1" ht="53.25" customHeight="1">
      <c r="A235" s="23">
        <v>1</v>
      </c>
      <c r="B235" s="65" t="s">
        <v>140</v>
      </c>
      <c r="C235" s="23" t="s">
        <v>141</v>
      </c>
      <c r="D235" s="23" t="s">
        <v>142</v>
      </c>
      <c r="E235" s="23" t="s">
        <v>143</v>
      </c>
      <c r="F235" s="23" t="s">
        <v>144</v>
      </c>
      <c r="G235" s="20" t="s">
        <v>108</v>
      </c>
      <c r="H235" s="50">
        <v>5</v>
      </c>
      <c r="I235" s="23" t="s">
        <v>22</v>
      </c>
      <c r="J235" s="38">
        <v>90</v>
      </c>
      <c r="K235" s="33">
        <v>70</v>
      </c>
      <c r="L235" s="33">
        <v>150</v>
      </c>
      <c r="M235" s="19">
        <v>452568.21</v>
      </c>
      <c r="N235" s="15" t="s">
        <v>45</v>
      </c>
      <c r="O235" s="312" t="s">
        <v>133</v>
      </c>
      <c r="P235" s="312" t="s">
        <v>29</v>
      </c>
    </row>
    <row r="236" spans="1:16" s="53" customFormat="1" ht="53.25" customHeight="1">
      <c r="A236" s="23">
        <v>2</v>
      </c>
      <c r="B236" s="65" t="s">
        <v>145</v>
      </c>
      <c r="C236" s="23" t="s">
        <v>141</v>
      </c>
      <c r="D236" s="23" t="s">
        <v>142</v>
      </c>
      <c r="E236" s="23" t="s">
        <v>143</v>
      </c>
      <c r="F236" s="23" t="s">
        <v>146</v>
      </c>
      <c r="G236" s="20" t="s">
        <v>108</v>
      </c>
      <c r="H236" s="50">
        <v>9.5</v>
      </c>
      <c r="I236" s="23" t="s">
        <v>22</v>
      </c>
      <c r="J236" s="38">
        <v>90</v>
      </c>
      <c r="K236" s="33">
        <v>150</v>
      </c>
      <c r="L236" s="33">
        <v>250</v>
      </c>
      <c r="M236" s="19">
        <v>1616128.18</v>
      </c>
      <c r="N236" s="15" t="s">
        <v>45</v>
      </c>
      <c r="O236" s="312"/>
      <c r="P236" s="312"/>
    </row>
    <row r="237" spans="1:16" s="53" customFormat="1" ht="43.5" customHeight="1">
      <c r="A237" s="23">
        <v>3</v>
      </c>
      <c r="B237" s="29" t="s">
        <v>149</v>
      </c>
      <c r="C237" s="71" t="s">
        <v>141</v>
      </c>
      <c r="D237" s="76" t="s">
        <v>147</v>
      </c>
      <c r="E237" s="71" t="s">
        <v>150</v>
      </c>
      <c r="F237" s="23" t="s">
        <v>151</v>
      </c>
      <c r="G237" s="29" t="s">
        <v>152</v>
      </c>
      <c r="H237" s="28">
        <v>8.2</v>
      </c>
      <c r="I237" s="71" t="s">
        <v>22</v>
      </c>
      <c r="J237" s="37">
        <v>40</v>
      </c>
      <c r="K237" s="15">
        <v>210</v>
      </c>
      <c r="L237" s="15"/>
      <c r="M237" s="66">
        <v>219728</v>
      </c>
      <c r="N237" s="15" t="s">
        <v>45</v>
      </c>
      <c r="O237" s="71" t="s">
        <v>148</v>
      </c>
      <c r="P237" s="71"/>
    </row>
    <row r="238" spans="1:16" s="40" customFormat="1" ht="30" customHeight="1">
      <c r="A238" s="8" t="s">
        <v>153</v>
      </c>
      <c r="B238" s="9" t="s">
        <v>154</v>
      </c>
      <c r="C238" s="10"/>
      <c r="D238" s="8"/>
      <c r="E238" s="10"/>
      <c r="F238" s="10"/>
      <c r="G238" s="10"/>
      <c r="H238" s="74"/>
      <c r="I238" s="8"/>
      <c r="J238" s="11"/>
      <c r="K238" s="11">
        <f>SUM(K239:K243)</f>
        <v>220</v>
      </c>
      <c r="L238" s="11">
        <f>SUM(L239:L243)</f>
        <v>650</v>
      </c>
      <c r="M238" s="12">
        <f>SUM(M239:M243)</f>
        <v>1316397.49</v>
      </c>
      <c r="N238" s="8"/>
      <c r="O238" s="8"/>
      <c r="P238" s="8"/>
    </row>
    <row r="239" spans="1:16" s="53" customFormat="1" ht="39.75" customHeight="1">
      <c r="A239" s="23">
        <v>1</v>
      </c>
      <c r="B239" s="36" t="s">
        <v>155</v>
      </c>
      <c r="C239" s="23" t="s">
        <v>156</v>
      </c>
      <c r="D239" s="23" t="s">
        <v>157</v>
      </c>
      <c r="E239" s="23" t="s">
        <v>158</v>
      </c>
      <c r="F239" s="20" t="s">
        <v>159</v>
      </c>
      <c r="G239" s="20" t="s">
        <v>160</v>
      </c>
      <c r="H239" s="50">
        <v>0.5</v>
      </c>
      <c r="I239" s="58" t="s">
        <v>40</v>
      </c>
      <c r="J239" s="38">
        <v>30</v>
      </c>
      <c r="K239" s="23">
        <v>25</v>
      </c>
      <c r="L239" s="23">
        <v>25</v>
      </c>
      <c r="M239" s="19">
        <v>583047.49</v>
      </c>
      <c r="N239" s="15" t="s">
        <v>45</v>
      </c>
      <c r="O239" s="312" t="s">
        <v>133</v>
      </c>
      <c r="P239" s="312" t="s">
        <v>29</v>
      </c>
    </row>
    <row r="240" spans="1:16" s="53" customFormat="1" ht="39" customHeight="1">
      <c r="A240" s="23">
        <v>2</v>
      </c>
      <c r="B240" s="36" t="s">
        <v>161</v>
      </c>
      <c r="C240" s="23" t="s">
        <v>156</v>
      </c>
      <c r="D240" s="23" t="s">
        <v>162</v>
      </c>
      <c r="E240" s="23" t="s">
        <v>162</v>
      </c>
      <c r="F240" s="20" t="s">
        <v>163</v>
      </c>
      <c r="G240" s="20" t="s">
        <v>164</v>
      </c>
      <c r="H240" s="50">
        <v>0.4</v>
      </c>
      <c r="I240" s="58" t="s">
        <v>40</v>
      </c>
      <c r="J240" s="38">
        <v>45</v>
      </c>
      <c r="K240" s="23">
        <v>15</v>
      </c>
      <c r="L240" s="23">
        <v>75</v>
      </c>
      <c r="M240" s="19">
        <v>600000</v>
      </c>
      <c r="N240" s="15" t="s">
        <v>45</v>
      </c>
      <c r="O240" s="312"/>
      <c r="P240" s="312"/>
    </row>
    <row r="241" spans="1:16" s="53" customFormat="1" ht="41.25" customHeight="1">
      <c r="A241" s="21">
        <v>3</v>
      </c>
      <c r="B241" s="31" t="s">
        <v>233</v>
      </c>
      <c r="C241" s="21" t="s">
        <v>156</v>
      </c>
      <c r="D241" s="21" t="s">
        <v>156</v>
      </c>
      <c r="E241" s="21" t="s">
        <v>234</v>
      </c>
      <c r="F241" s="31" t="s">
        <v>235</v>
      </c>
      <c r="G241" s="31" t="s">
        <v>236</v>
      </c>
      <c r="H241" s="49">
        <v>0.07</v>
      </c>
      <c r="I241" s="21" t="s">
        <v>22</v>
      </c>
      <c r="J241" s="42">
        <v>30</v>
      </c>
      <c r="K241" s="21">
        <v>40</v>
      </c>
      <c r="L241" s="21">
        <v>250</v>
      </c>
      <c r="M241" s="41">
        <v>12483</v>
      </c>
      <c r="N241" s="22" t="s">
        <v>45</v>
      </c>
      <c r="O241" s="334" t="s">
        <v>243</v>
      </c>
      <c r="P241" s="312"/>
    </row>
    <row r="242" spans="1:16" s="53" customFormat="1" ht="41.25" customHeight="1">
      <c r="A242" s="21">
        <v>4</v>
      </c>
      <c r="B242" s="31" t="s">
        <v>237</v>
      </c>
      <c r="C242" s="21" t="s">
        <v>156</v>
      </c>
      <c r="D242" s="21" t="s">
        <v>156</v>
      </c>
      <c r="E242" s="21" t="s">
        <v>238</v>
      </c>
      <c r="F242" s="31" t="s">
        <v>239</v>
      </c>
      <c r="G242" s="31" t="s">
        <v>34</v>
      </c>
      <c r="H242" s="49">
        <v>0.05</v>
      </c>
      <c r="I242" s="21" t="s">
        <v>22</v>
      </c>
      <c r="J242" s="42">
        <v>30</v>
      </c>
      <c r="K242" s="21">
        <v>20</v>
      </c>
      <c r="L242" s="21">
        <v>50</v>
      </c>
      <c r="M242" s="41">
        <v>79667</v>
      </c>
      <c r="N242" s="22" t="s">
        <v>45</v>
      </c>
      <c r="O242" s="335"/>
      <c r="P242" s="312"/>
    </row>
    <row r="243" spans="1:16" s="53" customFormat="1" ht="41.25" customHeight="1">
      <c r="A243" s="21">
        <v>5</v>
      </c>
      <c r="B243" s="31" t="s">
        <v>240</v>
      </c>
      <c r="C243" s="21" t="s">
        <v>156</v>
      </c>
      <c r="D243" s="21" t="s">
        <v>156</v>
      </c>
      <c r="E243" s="21" t="s">
        <v>241</v>
      </c>
      <c r="F243" s="31" t="s">
        <v>242</v>
      </c>
      <c r="G243" s="31" t="s">
        <v>34</v>
      </c>
      <c r="H243" s="49">
        <v>0.021</v>
      </c>
      <c r="I243" s="21" t="s">
        <v>22</v>
      </c>
      <c r="J243" s="42">
        <v>30</v>
      </c>
      <c r="K243" s="21">
        <v>120</v>
      </c>
      <c r="L243" s="21">
        <v>250</v>
      </c>
      <c r="M243" s="41">
        <v>41200</v>
      </c>
      <c r="N243" s="22" t="s">
        <v>45</v>
      </c>
      <c r="O243" s="335"/>
      <c r="P243" s="312"/>
    </row>
    <row r="244" spans="1:16" s="40" customFormat="1" ht="30" customHeight="1">
      <c r="A244" s="8" t="s">
        <v>165</v>
      </c>
      <c r="B244" s="9" t="s">
        <v>166</v>
      </c>
      <c r="C244" s="10"/>
      <c r="D244" s="8"/>
      <c r="E244" s="10"/>
      <c r="F244" s="10"/>
      <c r="G244" s="10"/>
      <c r="H244" s="74"/>
      <c r="I244" s="8"/>
      <c r="J244" s="11"/>
      <c r="K244" s="11">
        <f>SUM(K245)</f>
        <v>80</v>
      </c>
      <c r="L244" s="11">
        <f>SUM(L245)</f>
        <v>75</v>
      </c>
      <c r="M244" s="12">
        <f>SUM(M245)</f>
        <v>252566.67</v>
      </c>
      <c r="N244" s="8"/>
      <c r="O244" s="8"/>
      <c r="P244" s="8"/>
    </row>
    <row r="245" spans="1:16" s="53" customFormat="1" ht="45.75" customHeight="1">
      <c r="A245" s="23">
        <v>1</v>
      </c>
      <c r="B245" s="20" t="s">
        <v>167</v>
      </c>
      <c r="C245" s="23" t="s">
        <v>168</v>
      </c>
      <c r="D245" s="23" t="s">
        <v>168</v>
      </c>
      <c r="E245" s="23" t="s">
        <v>169</v>
      </c>
      <c r="F245" s="20" t="s">
        <v>170</v>
      </c>
      <c r="G245" s="20" t="s">
        <v>34</v>
      </c>
      <c r="H245" s="50">
        <v>0.64</v>
      </c>
      <c r="I245" s="23" t="s">
        <v>40</v>
      </c>
      <c r="J245" s="38">
        <v>30</v>
      </c>
      <c r="K245" s="33">
        <v>80</v>
      </c>
      <c r="L245" s="33">
        <v>75</v>
      </c>
      <c r="M245" s="19">
        <v>252566.67</v>
      </c>
      <c r="N245" s="33" t="s">
        <v>45</v>
      </c>
      <c r="O245" s="59" t="s">
        <v>183</v>
      </c>
      <c r="P245" s="35" t="s">
        <v>99</v>
      </c>
    </row>
    <row r="246" spans="1:16" ht="30" customHeight="1">
      <c r="A246" s="43">
        <f>A182+A188+A204+A227+A233+A237+A243+A245</f>
        <v>227</v>
      </c>
      <c r="B246" s="319" t="s">
        <v>171</v>
      </c>
      <c r="C246" s="320"/>
      <c r="D246" s="320"/>
      <c r="E246" s="320"/>
      <c r="F246" s="320"/>
      <c r="G246" s="320"/>
      <c r="H246" s="320"/>
      <c r="I246" s="320"/>
      <c r="J246" s="321"/>
      <c r="K246" s="43">
        <f>K10+K183+K189+K205+K228+K234+K238+K244</f>
        <v>72804</v>
      </c>
      <c r="L246" s="43">
        <f>L10+L183+L189+L205+L228+L234+L238+L244</f>
        <v>56115.17</v>
      </c>
      <c r="M246" s="44">
        <f>M10+M183+M189+M205+M228+M234+M238+M244</f>
        <v>42680669.725</v>
      </c>
      <c r="N246" s="45"/>
      <c r="O246" s="44"/>
      <c r="P246" s="44"/>
    </row>
  </sheetData>
  <mergeCells count="61">
    <mergeCell ref="O208:O215"/>
    <mergeCell ref="P184:P188"/>
    <mergeCell ref="E220:E221"/>
    <mergeCell ref="F220:F221"/>
    <mergeCell ref="P216:P225"/>
    <mergeCell ref="P208:P215"/>
    <mergeCell ref="O216:O225"/>
    <mergeCell ref="Q100:Q107"/>
    <mergeCell ref="O108:O119"/>
    <mergeCell ref="P108:P119"/>
    <mergeCell ref="Q108:Q119"/>
    <mergeCell ref="O206:O207"/>
    <mergeCell ref="O190:O196"/>
    <mergeCell ref="O198:O200"/>
    <mergeCell ref="O201:O202"/>
    <mergeCell ref="O203:O204"/>
    <mergeCell ref="P203:P204"/>
    <mergeCell ref="P190:P196"/>
    <mergeCell ref="P201:P202"/>
    <mergeCell ref="P206:P207"/>
    <mergeCell ref="B246:J246"/>
    <mergeCell ref="O239:O240"/>
    <mergeCell ref="P239:P240"/>
    <mergeCell ref="O235:O236"/>
    <mergeCell ref="P235:P236"/>
    <mergeCell ref="O241:O243"/>
    <mergeCell ref="P241:P243"/>
    <mergeCell ref="P232:P233"/>
    <mergeCell ref="M220:M221"/>
    <mergeCell ref="N220:N221"/>
    <mergeCell ref="P229:P231"/>
    <mergeCell ref="O232:O233"/>
    <mergeCell ref="O229:O231"/>
    <mergeCell ref="O8:O9"/>
    <mergeCell ref="P8:P9"/>
    <mergeCell ref="O14:O29"/>
    <mergeCell ref="P198:P200"/>
    <mergeCell ref="O30:O94"/>
    <mergeCell ref="P11:P12"/>
    <mergeCell ref="P14:P29"/>
    <mergeCell ref="P30:P94"/>
    <mergeCell ref="O184:O188"/>
    <mergeCell ref="O100:O107"/>
    <mergeCell ref="P100:P107"/>
    <mergeCell ref="O11:O12"/>
    <mergeCell ref="A220:A221"/>
    <mergeCell ref="B220:B221"/>
    <mergeCell ref="A5:N5"/>
    <mergeCell ref="A6:N6"/>
    <mergeCell ref="A8:A9"/>
    <mergeCell ref="B8:B9"/>
    <mergeCell ref="C8:E8"/>
    <mergeCell ref="G8:I8"/>
    <mergeCell ref="J8:J9"/>
    <mergeCell ref="K8:L8"/>
    <mergeCell ref="M8:M9"/>
    <mergeCell ref="K220:K221"/>
    <mergeCell ref="L220:L221"/>
    <mergeCell ref="C220:C221"/>
    <mergeCell ref="D220:D221"/>
    <mergeCell ref="N8:N9"/>
  </mergeCells>
  <printOptions horizontalCentered="1"/>
  <pageMargins left="0" right="0" top="0.5905511811023623" bottom="0.3937007874015748" header="0.31496062992125984" footer="0.11811023622047245"/>
  <pageSetup horizontalDpi="600" verticalDpi="600" orientation="landscape" paperSize="9" scale="46" r:id="rId2"/>
  <colBreaks count="1" manualBreakCount="1">
    <brk id="16"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Carlos Pitancur Fernandez</dc:creator>
  <cp:keywords/>
  <dc:description/>
  <cp:lastModifiedBy>DPT</cp:lastModifiedBy>
  <cp:lastPrinted>2018-07-21T04:50:16Z</cp:lastPrinted>
  <dcterms:created xsi:type="dcterms:W3CDTF">2017-06-19T23:48:11Z</dcterms:created>
  <dcterms:modified xsi:type="dcterms:W3CDTF">2018-07-21T04:54:46Z</dcterms:modified>
  <cp:category/>
  <cp:version/>
  <cp:contentType/>
  <cp:contentStatus/>
</cp:coreProperties>
</file>