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A-Stats\Aran-A-Stats-Website-bcrp\Bcr-2019-1990-XM-Paises\"/>
    </mc:Choice>
  </mc:AlternateContent>
  <bookViews>
    <workbookView xWindow="5985" yWindow="-15" windowWidth="5970" windowHeight="5790" tabRatio="842"/>
  </bookViews>
  <sheets>
    <sheet name="G-X9019" sheetId="17" r:id="rId1"/>
    <sheet name="G-M9019" sheetId="15" r:id="rId2"/>
    <sheet name="X-GRUP-90-19" sheetId="7" r:id="rId3"/>
    <sheet name="M-GRUP-90-19" sheetId="6" r:id="rId4"/>
  </sheets>
  <definedNames>
    <definedName name="_xlnm.Print_Area" localSheetId="3">'M-GRUP-90-19'!$B$3:$E$53</definedName>
    <definedName name="_xlnm.Print_Area" localSheetId="2">'X-GRUP-90-19'!$B$3:$E$53</definedName>
    <definedName name="Paises">#REF!</definedName>
    <definedName name="Rango" localSheetId="3">#REF!</definedName>
    <definedName name="Rango" localSheetId="2">#REF!</definedName>
    <definedName name="Rango">#REF!</definedName>
    <definedName name="_xlnm.Print_Titles" localSheetId="3">'M-GRUP-90-19'!$1:$2</definedName>
    <definedName name="_xlnm.Print_Titles" localSheetId="2">'X-GRUP-90-19'!$1:$2</definedName>
    <definedName name="XGRUPO0">#REF!</definedName>
    <definedName name="XMpaises">#REF!</definedName>
    <definedName name="XMPaises9410">#REF!</definedName>
    <definedName name="XMPaises9410A">#REF!</definedName>
    <definedName name="xpaises">#REF!</definedName>
  </definedNames>
  <calcPr calcId="152511"/>
</workbook>
</file>

<file path=xl/calcChain.xml><?xml version="1.0" encoding="utf-8"?>
<calcChain xmlns="http://schemas.openxmlformats.org/spreadsheetml/2006/main">
  <c r="L24" i="7" l="1"/>
  <c r="M24" i="7"/>
  <c r="M30" i="7" l="1"/>
  <c r="L30" i="7"/>
  <c r="K30" i="7"/>
  <c r="J30" i="7"/>
  <c r="I30" i="7"/>
  <c r="H30" i="7"/>
  <c r="G30" i="7"/>
  <c r="F30" i="7"/>
  <c r="E30" i="7"/>
  <c r="D30" i="7"/>
  <c r="C30" i="7"/>
  <c r="M50" i="7"/>
  <c r="M49" i="7"/>
  <c r="M48" i="7"/>
  <c r="M47" i="7"/>
  <c r="M46" i="7"/>
  <c r="M45" i="7"/>
  <c r="M44" i="7"/>
  <c r="M43" i="7"/>
  <c r="M42" i="7"/>
  <c r="M41" i="7"/>
  <c r="M39" i="7"/>
  <c r="M40" i="7"/>
  <c r="M38" i="7"/>
  <c r="M35" i="7"/>
  <c r="M37" i="7"/>
  <c r="M36" i="7"/>
  <c r="M34" i="7"/>
  <c r="M33" i="7"/>
  <c r="M32" i="7"/>
  <c r="M31" i="7"/>
  <c r="M30" i="6"/>
  <c r="L30" i="6"/>
  <c r="K30" i="6"/>
  <c r="J30" i="6"/>
  <c r="I30" i="6"/>
  <c r="H30" i="6"/>
  <c r="G30" i="6"/>
  <c r="F30" i="6"/>
  <c r="E30" i="6"/>
  <c r="D30" i="6"/>
  <c r="C30" i="6"/>
  <c r="M33" i="6"/>
  <c r="M44" i="6"/>
  <c r="M40" i="6"/>
  <c r="M49" i="6"/>
  <c r="M46" i="6"/>
  <c r="M36" i="6"/>
  <c r="M34" i="6"/>
  <c r="M39" i="6"/>
  <c r="M42" i="6"/>
  <c r="M48" i="6"/>
  <c r="M32" i="6"/>
  <c r="M38" i="6"/>
  <c r="M35" i="6"/>
  <c r="M31" i="6"/>
  <c r="M37" i="6"/>
  <c r="M50" i="6"/>
  <c r="M45" i="6"/>
  <c r="M43" i="6"/>
  <c r="M47" i="6"/>
  <c r="M41" i="6"/>
  <c r="M51" i="7" l="1"/>
  <c r="M51" i="6"/>
  <c r="L49" i="6" l="1"/>
  <c r="L50" i="6"/>
  <c r="L46" i="6"/>
  <c r="L48" i="6"/>
  <c r="L47" i="6"/>
  <c r="L44" i="6"/>
  <c r="L45" i="6"/>
  <c r="L43" i="6"/>
  <c r="L42" i="6"/>
  <c r="L40" i="6"/>
  <c r="L41" i="6"/>
  <c r="L39" i="6"/>
  <c r="L38" i="6"/>
  <c r="L37" i="6"/>
  <c r="L36" i="6"/>
  <c r="L34" i="6"/>
  <c r="L35" i="6"/>
  <c r="L33" i="6"/>
  <c r="L32" i="6"/>
  <c r="L31" i="6"/>
  <c r="L51" i="6" l="1"/>
  <c r="L32" i="7"/>
  <c r="L47" i="7"/>
  <c r="L41" i="7"/>
  <c r="L48" i="7"/>
  <c r="L50" i="7"/>
  <c r="L44" i="7"/>
  <c r="L40" i="7"/>
  <c r="L38" i="7"/>
  <c r="L39" i="7"/>
  <c r="L36" i="7"/>
  <c r="L33" i="7"/>
  <c r="L34" i="7"/>
  <c r="L37" i="7"/>
  <c r="L31" i="7"/>
  <c r="L42" i="7"/>
  <c r="L43" i="7"/>
  <c r="L46" i="7"/>
  <c r="L35" i="7"/>
  <c r="L49" i="7"/>
  <c r="L45" i="7"/>
  <c r="L51" i="7" l="1"/>
  <c r="K33" i="6" l="1"/>
  <c r="J33" i="6"/>
  <c r="I33" i="6"/>
  <c r="H33" i="6"/>
  <c r="G33" i="6"/>
  <c r="F33" i="6"/>
  <c r="E33" i="6"/>
  <c r="D33" i="6"/>
  <c r="K44" i="6"/>
  <c r="J44" i="6"/>
  <c r="I44" i="6"/>
  <c r="H44" i="6"/>
  <c r="G44" i="6"/>
  <c r="F44" i="6"/>
  <c r="E44" i="6"/>
  <c r="D44" i="6"/>
  <c r="K40" i="6"/>
  <c r="J40" i="6"/>
  <c r="I40" i="6"/>
  <c r="H40" i="6"/>
  <c r="G40" i="6"/>
  <c r="F40" i="6"/>
  <c r="E40" i="6"/>
  <c r="D40" i="6"/>
  <c r="K49" i="6"/>
  <c r="J49" i="6"/>
  <c r="I49" i="6"/>
  <c r="H49" i="6"/>
  <c r="G49" i="6"/>
  <c r="F49" i="6"/>
  <c r="E49" i="6"/>
  <c r="D49" i="6"/>
  <c r="K46" i="6"/>
  <c r="J46" i="6"/>
  <c r="I46" i="6"/>
  <c r="H46" i="6"/>
  <c r="G46" i="6"/>
  <c r="F46" i="6"/>
  <c r="E46" i="6"/>
  <c r="D46" i="6"/>
  <c r="K36" i="6"/>
  <c r="J36" i="6"/>
  <c r="I36" i="6"/>
  <c r="H36" i="6"/>
  <c r="G36" i="6"/>
  <c r="F36" i="6"/>
  <c r="E36" i="6"/>
  <c r="D36" i="6"/>
  <c r="K34" i="6"/>
  <c r="J34" i="6"/>
  <c r="I34" i="6"/>
  <c r="H34" i="6"/>
  <c r="G34" i="6"/>
  <c r="F34" i="6"/>
  <c r="E34" i="6"/>
  <c r="D34" i="6"/>
  <c r="K39" i="6"/>
  <c r="J39" i="6"/>
  <c r="I39" i="6"/>
  <c r="H39" i="6"/>
  <c r="G39" i="6"/>
  <c r="F39" i="6"/>
  <c r="E39" i="6"/>
  <c r="D39" i="6"/>
  <c r="K42" i="6"/>
  <c r="J42" i="6"/>
  <c r="I42" i="6"/>
  <c r="H42" i="6"/>
  <c r="G42" i="6"/>
  <c r="F42" i="6"/>
  <c r="E42" i="6"/>
  <c r="D42" i="6"/>
  <c r="K48" i="6"/>
  <c r="J48" i="6"/>
  <c r="I48" i="6"/>
  <c r="H48" i="6"/>
  <c r="G48" i="6"/>
  <c r="F48" i="6"/>
  <c r="E48" i="6"/>
  <c r="D48" i="6"/>
  <c r="K32" i="6"/>
  <c r="J32" i="6"/>
  <c r="I32" i="6"/>
  <c r="H32" i="6"/>
  <c r="G32" i="6"/>
  <c r="F32" i="6"/>
  <c r="E32" i="6"/>
  <c r="D32" i="6"/>
  <c r="K38" i="6"/>
  <c r="J38" i="6"/>
  <c r="I38" i="6"/>
  <c r="H38" i="6"/>
  <c r="G38" i="6"/>
  <c r="F38" i="6"/>
  <c r="E38" i="6"/>
  <c r="D38" i="6"/>
  <c r="K35" i="6"/>
  <c r="J35" i="6"/>
  <c r="I35" i="6"/>
  <c r="H35" i="6"/>
  <c r="G35" i="6"/>
  <c r="F35" i="6"/>
  <c r="E35" i="6"/>
  <c r="D35" i="6"/>
  <c r="K31" i="6"/>
  <c r="J31" i="6"/>
  <c r="I31" i="6"/>
  <c r="H31" i="6"/>
  <c r="G31" i="6"/>
  <c r="F31" i="6"/>
  <c r="E31" i="6"/>
  <c r="D31" i="6"/>
  <c r="K37" i="6"/>
  <c r="J37" i="6"/>
  <c r="I37" i="6"/>
  <c r="H37" i="6"/>
  <c r="G37" i="6"/>
  <c r="F37" i="6"/>
  <c r="E37" i="6"/>
  <c r="D37" i="6"/>
  <c r="K50" i="6"/>
  <c r="J50" i="6"/>
  <c r="I50" i="6"/>
  <c r="H50" i="6"/>
  <c r="G50" i="6"/>
  <c r="F50" i="6"/>
  <c r="E50" i="6"/>
  <c r="D50" i="6"/>
  <c r="K45" i="6"/>
  <c r="J45" i="6"/>
  <c r="I45" i="6"/>
  <c r="H45" i="6"/>
  <c r="G45" i="6"/>
  <c r="F45" i="6"/>
  <c r="E45" i="6"/>
  <c r="D45" i="6"/>
  <c r="K43" i="6"/>
  <c r="J43" i="6"/>
  <c r="I43" i="6"/>
  <c r="H43" i="6"/>
  <c r="G43" i="6"/>
  <c r="F43" i="6"/>
  <c r="E43" i="6"/>
  <c r="D43" i="6"/>
  <c r="K47" i="6"/>
  <c r="J47" i="6"/>
  <c r="I47" i="6"/>
  <c r="H47" i="6"/>
  <c r="G47" i="6"/>
  <c r="F47" i="6"/>
  <c r="E47" i="6"/>
  <c r="D47" i="6"/>
  <c r="K41" i="6"/>
  <c r="J41" i="6"/>
  <c r="I41" i="6"/>
  <c r="H41" i="6"/>
  <c r="G41" i="6"/>
  <c r="F41" i="6"/>
  <c r="E41" i="6"/>
  <c r="D41" i="6"/>
  <c r="K51" i="6" l="1"/>
  <c r="J51" i="6"/>
  <c r="D51" i="6"/>
  <c r="E51" i="6"/>
  <c r="F51" i="6"/>
  <c r="G51" i="6"/>
  <c r="H51" i="6"/>
  <c r="I51" i="6"/>
  <c r="C41" i="6" l="1"/>
  <c r="C47" i="6"/>
  <c r="C43" i="6"/>
  <c r="C45" i="6"/>
  <c r="C50" i="6"/>
  <c r="C37" i="6"/>
  <c r="C31" i="6"/>
  <c r="C35" i="6"/>
  <c r="C38" i="6"/>
  <c r="C32" i="6"/>
  <c r="C48" i="6"/>
  <c r="C42" i="6"/>
  <c r="C39" i="6"/>
  <c r="C34" i="6"/>
  <c r="C36" i="6"/>
  <c r="C46" i="6"/>
  <c r="C49" i="6"/>
  <c r="C40" i="6"/>
  <c r="C44" i="6"/>
  <c r="C33" i="6"/>
  <c r="C51" i="6" l="1"/>
  <c r="K32" i="7" l="1"/>
  <c r="K47" i="7"/>
  <c r="K41" i="7"/>
  <c r="K48" i="7"/>
  <c r="K50" i="7"/>
  <c r="K44" i="7"/>
  <c r="K40" i="7"/>
  <c r="K38" i="7"/>
  <c r="K39" i="7"/>
  <c r="K36" i="7"/>
  <c r="K33" i="7"/>
  <c r="K34" i="7"/>
  <c r="K37" i="7"/>
  <c r="K31" i="7"/>
  <c r="K42" i="7"/>
  <c r="K43" i="7"/>
  <c r="K46" i="7"/>
  <c r="K35" i="7"/>
  <c r="K49" i="7"/>
  <c r="K45" i="7"/>
  <c r="K51" i="7" l="1"/>
  <c r="J32" i="7" l="1"/>
  <c r="I32" i="7"/>
  <c r="H32" i="7"/>
  <c r="G32" i="7"/>
  <c r="F32" i="7"/>
  <c r="E32" i="7"/>
  <c r="D32" i="7"/>
  <c r="C32" i="7"/>
  <c r="J47" i="7"/>
  <c r="I47" i="7"/>
  <c r="H47" i="7"/>
  <c r="G47" i="7"/>
  <c r="F47" i="7"/>
  <c r="E47" i="7"/>
  <c r="D47" i="7"/>
  <c r="C47" i="7"/>
  <c r="J41" i="7"/>
  <c r="I41" i="7"/>
  <c r="H41" i="7"/>
  <c r="G41" i="7"/>
  <c r="F41" i="7"/>
  <c r="E41" i="7"/>
  <c r="D41" i="7"/>
  <c r="C41" i="7"/>
  <c r="J48" i="7"/>
  <c r="I48" i="7"/>
  <c r="H48" i="7"/>
  <c r="G48" i="7"/>
  <c r="F48" i="7"/>
  <c r="E48" i="7"/>
  <c r="D48" i="7"/>
  <c r="C48" i="7"/>
  <c r="J50" i="7"/>
  <c r="I50" i="7"/>
  <c r="H50" i="7"/>
  <c r="G50" i="7"/>
  <c r="F50" i="7"/>
  <c r="E50" i="7"/>
  <c r="D50" i="7"/>
  <c r="C50" i="7"/>
  <c r="J44" i="7"/>
  <c r="I44" i="7"/>
  <c r="H44" i="7"/>
  <c r="G44" i="7"/>
  <c r="F44" i="7"/>
  <c r="E44" i="7"/>
  <c r="D44" i="7"/>
  <c r="C44" i="7"/>
  <c r="J40" i="7"/>
  <c r="I40" i="7"/>
  <c r="H40" i="7"/>
  <c r="G40" i="7"/>
  <c r="F40" i="7"/>
  <c r="E40" i="7"/>
  <c r="D40" i="7"/>
  <c r="C40" i="7"/>
  <c r="J38" i="7"/>
  <c r="I38" i="7"/>
  <c r="H38" i="7"/>
  <c r="G38" i="7"/>
  <c r="F38" i="7"/>
  <c r="E38" i="7"/>
  <c r="D38" i="7"/>
  <c r="C38" i="7"/>
  <c r="J39" i="7"/>
  <c r="I39" i="7"/>
  <c r="H39" i="7"/>
  <c r="G39" i="7"/>
  <c r="F39" i="7"/>
  <c r="E39" i="7"/>
  <c r="D39" i="7"/>
  <c r="C39" i="7"/>
  <c r="J36" i="7"/>
  <c r="I36" i="7"/>
  <c r="H36" i="7"/>
  <c r="G36" i="7"/>
  <c r="F36" i="7"/>
  <c r="E36" i="7"/>
  <c r="D36" i="7"/>
  <c r="C36" i="7"/>
  <c r="J33" i="7"/>
  <c r="I33" i="7"/>
  <c r="H33" i="7"/>
  <c r="G33" i="7"/>
  <c r="F33" i="7"/>
  <c r="E33" i="7"/>
  <c r="D33" i="7"/>
  <c r="C33" i="7"/>
  <c r="J34" i="7"/>
  <c r="I34" i="7"/>
  <c r="H34" i="7"/>
  <c r="G34" i="7"/>
  <c r="F34" i="7"/>
  <c r="E34" i="7"/>
  <c r="D34" i="7"/>
  <c r="C34" i="7"/>
  <c r="J37" i="7"/>
  <c r="I37" i="7"/>
  <c r="H37" i="7"/>
  <c r="G37" i="7"/>
  <c r="F37" i="7"/>
  <c r="E37" i="7"/>
  <c r="D37" i="7"/>
  <c r="C37" i="7"/>
  <c r="J31" i="7"/>
  <c r="I31" i="7"/>
  <c r="H31" i="7"/>
  <c r="G31" i="7"/>
  <c r="F31" i="7"/>
  <c r="E31" i="7"/>
  <c r="D31" i="7"/>
  <c r="C31" i="7"/>
  <c r="J42" i="7"/>
  <c r="I42" i="7"/>
  <c r="H42" i="7"/>
  <c r="G42" i="7"/>
  <c r="F42" i="7"/>
  <c r="E42" i="7"/>
  <c r="D42" i="7"/>
  <c r="C42" i="7"/>
  <c r="J43" i="7"/>
  <c r="I43" i="7"/>
  <c r="H43" i="7"/>
  <c r="G43" i="7"/>
  <c r="F43" i="7"/>
  <c r="E43" i="7"/>
  <c r="D43" i="7"/>
  <c r="C43" i="7"/>
  <c r="J46" i="7"/>
  <c r="I46" i="7"/>
  <c r="H46" i="7"/>
  <c r="G46" i="7"/>
  <c r="F46" i="7"/>
  <c r="E46" i="7"/>
  <c r="D46" i="7"/>
  <c r="C46" i="7"/>
  <c r="J35" i="7"/>
  <c r="I35" i="7"/>
  <c r="H35" i="7"/>
  <c r="G35" i="7"/>
  <c r="F35" i="7"/>
  <c r="E35" i="7"/>
  <c r="D35" i="7"/>
  <c r="C35" i="7"/>
  <c r="J49" i="7"/>
  <c r="I49" i="7"/>
  <c r="H49" i="7"/>
  <c r="G49" i="7"/>
  <c r="F49" i="7"/>
  <c r="E49" i="7"/>
  <c r="D49" i="7"/>
  <c r="C49" i="7"/>
  <c r="J45" i="7" l="1"/>
  <c r="J51" i="7" l="1"/>
  <c r="I45" i="7" l="1"/>
  <c r="I51" i="7" l="1"/>
  <c r="H45" i="7" l="1"/>
  <c r="G45" i="7"/>
  <c r="F45" i="7"/>
  <c r="E45" i="7"/>
  <c r="D45" i="7"/>
  <c r="H51" i="7" l="1"/>
  <c r="C45" i="7"/>
  <c r="F51" i="7" l="1"/>
  <c r="D51" i="7"/>
  <c r="G51" i="7"/>
  <c r="C51" i="7"/>
  <c r="E51" i="7"/>
</calcChain>
</file>

<file path=xl/sharedStrings.xml><?xml version="1.0" encoding="utf-8"?>
<sst xmlns="http://schemas.openxmlformats.org/spreadsheetml/2006/main" count="94" uniqueCount="27">
  <si>
    <t>CHILE</t>
  </si>
  <si>
    <t>Resto Asia</t>
  </si>
  <si>
    <t>Resto Europa</t>
  </si>
  <si>
    <t>Resto</t>
  </si>
  <si>
    <t>Unión Europea</t>
  </si>
  <si>
    <t>CARIBE</t>
  </si>
  <si>
    <t>Principales Africa</t>
  </si>
  <si>
    <t>MERCOSUR</t>
  </si>
  <si>
    <t>Australia/Nueva Zelanda</t>
  </si>
  <si>
    <t>COMUNIDAD ANDINA</t>
  </si>
  <si>
    <t>ASEAN</t>
  </si>
  <si>
    <t>CENTROAMERICA</t>
  </si>
  <si>
    <t>PERÚ: PARTICIPACIÓN DE IMPORTACIONES  (En millones de US$)</t>
  </si>
  <si>
    <t>Países, Bloques y Regiones</t>
  </si>
  <si>
    <t>Total</t>
  </si>
  <si>
    <t>PERÚ: PARTICIPACIÓN DE EXPORTACIONES  (En %)</t>
  </si>
  <si>
    <t>PERÚ: PARTICIPACIÓN DE EXPORTACIONES  (En millones de US$)</t>
  </si>
  <si>
    <t>PERÚ: PARTICIPACIÓN DE IMPORTACIONES (En %)</t>
  </si>
  <si>
    <t>EEUU</t>
  </si>
  <si>
    <t>Japón</t>
  </si>
  <si>
    <t>China</t>
  </si>
  <si>
    <t>Corea Sur, Taiwan y Hong Kong</t>
  </si>
  <si>
    <t>EFTA</t>
  </si>
  <si>
    <t>Canada</t>
  </si>
  <si>
    <t>Mexico</t>
  </si>
  <si>
    <t>Fuente: BCRP, SUNAT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</si>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</sst>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6" fillId="32" borderId="4" applyNumberFormat="0" applyFont="0" applyAlignment="0" applyProtection="0"/>
    <xf numFmtId="0" fontId="6" fillId="32" borderId="4" applyNumberFormat="0" applyFon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19">
    <xf numFmtId="0" fontId="0" fillId="0" borderId="0" xfId="0"/>
    <xf numFmtId="0" fontId="2" fillId="0" borderId="0" xfId="57"/>
    <xf numFmtId="0" fontId="3" fillId="0" borderId="0" xfId="57" applyFont="1"/>
    <xf numFmtId="0" fontId="3" fillId="0" borderId="0" xfId="57" applyFont="1" applyAlignment="1">
      <alignment horizontal="right"/>
    </xf>
    <xf numFmtId="3" fontId="2" fillId="0" borderId="0" xfId="57" applyNumberFormat="1"/>
    <xf numFmtId="3" fontId="3" fillId="0" borderId="0" xfId="57" applyNumberFormat="1" applyFont="1"/>
    <xf numFmtId="9" fontId="2" fillId="0" borderId="0" xfId="57" applyNumberFormat="1"/>
    <xf numFmtId="9" fontId="3" fillId="0" borderId="0" xfId="57" applyNumberFormat="1" applyFont="1"/>
    <xf numFmtId="0" fontId="2" fillId="0" borderId="0" xfId="57" applyFont="1"/>
    <xf numFmtId="0" fontId="2" fillId="0" borderId="0" xfId="57" applyAlignment="1">
      <alignment horizontal="center"/>
    </xf>
    <xf numFmtId="0" fontId="2" fillId="0" borderId="0" xfId="57" applyFill="1"/>
    <xf numFmtId="3" fontId="2" fillId="0" borderId="0" xfId="57" applyNumberFormat="1" applyFill="1"/>
    <xf numFmtId="3" fontId="2" fillId="0" borderId="0" xfId="57" applyNumberFormat="1" applyAlignment="1">
      <alignment horizontal="right"/>
    </xf>
    <xf numFmtId="9" fontId="2" fillId="0" borderId="0" xfId="57" applyNumberFormat="1" applyFont="1"/>
    <xf numFmtId="0" fontId="2" fillId="0" borderId="0" xfId="0" applyFont="1" applyAlignment="1">
      <alignment horizontal="left"/>
    </xf>
    <xf numFmtId="3" fontId="2" fillId="0" borderId="0" xfId="57" applyNumberFormat="1" applyFont="1"/>
    <xf numFmtId="0" fontId="2" fillId="0" borderId="0" xfId="57" applyFont="1" applyAlignment="1">
      <alignment horizontal="right"/>
    </xf>
    <xf numFmtId="1" fontId="2" fillId="0" borderId="0" xfId="57" applyNumberFormat="1" applyAlignment="1">
      <alignment horizontal="right"/>
    </xf>
    <xf numFmtId="0" fontId="2" fillId="0" borderId="0" xfId="57" applyAlignment="1">
      <alignment horizontal="left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33"/>
    <cellStyle name="Normal 2" xfId="34"/>
    <cellStyle name="Normal 2 2" xfId="35"/>
    <cellStyle name="Normal 2 3" xfId="36"/>
    <cellStyle name="Normal 2 3 2" xfId="37"/>
    <cellStyle name="Normal 2 3 3" xfId="38"/>
    <cellStyle name="Normal 2 4" xfId="39"/>
    <cellStyle name="Normal 3" xfId="40"/>
    <cellStyle name="Normal 3 2" xfId="41"/>
    <cellStyle name="Normal 3 2 2" xfId="42"/>
    <cellStyle name="Normal 3 3" xfId="43"/>
    <cellStyle name="Normal 4" xfId="44"/>
    <cellStyle name="Normal 4 2" xfId="45"/>
    <cellStyle name="Normal 4 3" xfId="46"/>
    <cellStyle name="Normal 5" xfId="47"/>
    <cellStyle name="Normal 5 2" xfId="48"/>
    <cellStyle name="Normal 6" xfId="49"/>
    <cellStyle name="Normal 6 2" xfId="50"/>
    <cellStyle name="Normal 7" xfId="51"/>
    <cellStyle name="Normal 7 2" xfId="52"/>
    <cellStyle name="Normal 8" xfId="53"/>
    <cellStyle name="Normal 8 2" xfId="54"/>
    <cellStyle name="Normal 9" xfId="55"/>
    <cellStyle name="Normal 9 2" xfId="56"/>
    <cellStyle name="Normal_Libro3" xfId="57"/>
    <cellStyle name="Notas 2" xfId="58"/>
    <cellStyle name="Notas 3" xfId="59"/>
    <cellStyle name="Salida" xfId="60" builtinId="21" customBuiltin="1"/>
    <cellStyle name="Texto de advertencia" xfId="61" builtinId="11" customBuiltin="1"/>
    <cellStyle name="Texto explicativo" xfId="62" builtinId="53" customBuiltin="1"/>
    <cellStyle name="Título" xfId="63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EXPORTACIONES</a:t>
            </a:r>
          </a:p>
        </c:rich>
      </c:tx>
      <c:layout>
        <c:manualLayout>
          <c:xMode val="edge"/>
          <c:yMode val="edge"/>
          <c:x val="0.2373580178935342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'X-GRUP-90-19'!$C$30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'X-GRUP-90-19'!$B$31:$B$50</c:f>
              <c:strCache>
                <c:ptCount val="20"/>
                <c:pt idx="0">
                  <c:v>China</c:v>
                </c:pt>
                <c:pt idx="1">
                  <c:v>Unión Europea</c:v>
                </c:pt>
                <c:pt idx="2">
                  <c:v>EEUU</c:v>
                </c:pt>
                <c:pt idx="3">
                  <c:v>Corea Sur, Taiwan y Hong Kong</c:v>
                </c:pt>
                <c:pt idx="4">
                  <c:v>Canada</c:v>
                </c:pt>
                <c:pt idx="5">
                  <c:v>EFTA</c:v>
                </c:pt>
                <c:pt idx="6">
                  <c:v>COMUNIDAD ANDINA</c:v>
                </c:pt>
                <c:pt idx="7">
                  <c:v>Japón</c:v>
                </c:pt>
                <c:pt idx="8">
                  <c:v>India</c:v>
                </c:pt>
                <c:pt idx="9">
                  <c:v>MERCOSUR</c:v>
                </c:pt>
                <c:pt idx="10">
                  <c:v>Resto Asia</c:v>
                </c:pt>
                <c:pt idx="11">
                  <c:v>CHILE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 Europa</c:v>
                </c:pt>
                <c:pt idx="17">
                  <c:v>Resto</c:v>
                </c:pt>
                <c:pt idx="18">
                  <c:v>Australia/Nueva Zelanda</c:v>
                </c:pt>
                <c:pt idx="19">
                  <c:v>Principales Africa</c:v>
                </c:pt>
              </c:strCache>
            </c:strRef>
          </c:cat>
          <c:val>
            <c:numRef>
              <c:f>'X-GRUP-90-19'!$C$31:$C$50</c:f>
              <c:numCache>
                <c:formatCode>0%</c:formatCode>
                <c:ptCount val="20"/>
                <c:pt idx="0">
                  <c:v>1.0602251171418779E-2</c:v>
                </c:pt>
                <c:pt idx="1">
                  <c:v>0.33307348335972675</c:v>
                </c:pt>
                <c:pt idx="2">
                  <c:v>0.22782183577336906</c:v>
                </c:pt>
                <c:pt idx="3">
                  <c:v>4.4116383421923255E-2</c:v>
                </c:pt>
                <c:pt idx="4">
                  <c:v>8.6584947830955859E-3</c:v>
                </c:pt>
                <c:pt idx="5">
                  <c:v>8.6038983700178848E-3</c:v>
                </c:pt>
                <c:pt idx="6">
                  <c:v>6.207301960042251E-2</c:v>
                </c:pt>
                <c:pt idx="7">
                  <c:v>0.13498435781744636</c:v>
                </c:pt>
                <c:pt idx="8">
                  <c:v>6.915442254211447E-3</c:v>
                </c:pt>
                <c:pt idx="9">
                  <c:v>4.5815076365181763E-2</c:v>
                </c:pt>
                <c:pt idx="10">
                  <c:v>1.9820979602345787E-2</c:v>
                </c:pt>
                <c:pt idx="11">
                  <c:v>1.6851369020568271E-2</c:v>
                </c:pt>
                <c:pt idx="12">
                  <c:v>1.2815887556205613E-2</c:v>
                </c:pt>
                <c:pt idx="13">
                  <c:v>1.0842661513096161E-2</c:v>
                </c:pt>
                <c:pt idx="14">
                  <c:v>5.927743508533017E-3</c:v>
                </c:pt>
                <c:pt idx="15">
                  <c:v>7.5932443142954203E-3</c:v>
                </c:pt>
                <c:pt idx="16">
                  <c:v>3.4706877752116776E-2</c:v>
                </c:pt>
                <c:pt idx="17">
                  <c:v>3.6657148485182197E-3</c:v>
                </c:pt>
                <c:pt idx="18">
                  <c:v>1.5076054974865489E-3</c:v>
                </c:pt>
                <c:pt idx="19">
                  <c:v>3.6036734700208308E-3</c:v>
                </c:pt>
              </c:numCache>
            </c:numRef>
          </c:val>
        </c:ser>
        <c:ser>
          <c:idx val="1"/>
          <c:order val="1"/>
          <c:tx>
            <c:strRef>
              <c:f>'X-GRUP-90-19'!$M$30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'X-GRUP-90-19'!$B$31:$B$50</c:f>
              <c:strCache>
                <c:ptCount val="20"/>
                <c:pt idx="0">
                  <c:v>China</c:v>
                </c:pt>
                <c:pt idx="1">
                  <c:v>Unión Europea</c:v>
                </c:pt>
                <c:pt idx="2">
                  <c:v>EEUU</c:v>
                </c:pt>
                <c:pt idx="3">
                  <c:v>Corea Sur, Taiwan y Hong Kong</c:v>
                </c:pt>
                <c:pt idx="4">
                  <c:v>Canada</c:v>
                </c:pt>
                <c:pt idx="5">
                  <c:v>EFTA</c:v>
                </c:pt>
                <c:pt idx="6">
                  <c:v>COMUNIDAD ANDINA</c:v>
                </c:pt>
                <c:pt idx="7">
                  <c:v>Japón</c:v>
                </c:pt>
                <c:pt idx="8">
                  <c:v>India</c:v>
                </c:pt>
                <c:pt idx="9">
                  <c:v>MERCOSUR</c:v>
                </c:pt>
                <c:pt idx="10">
                  <c:v>Resto Asia</c:v>
                </c:pt>
                <c:pt idx="11">
                  <c:v>CHILE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 Europa</c:v>
                </c:pt>
                <c:pt idx="17">
                  <c:v>Resto</c:v>
                </c:pt>
                <c:pt idx="18">
                  <c:v>Australia/Nueva Zelanda</c:v>
                </c:pt>
                <c:pt idx="19">
                  <c:v>Principales Africa</c:v>
                </c:pt>
              </c:strCache>
            </c:strRef>
          </c:cat>
          <c:val>
            <c:numRef>
              <c:f>'X-GRUP-90-19'!$M$31:$M$50</c:f>
              <c:numCache>
                <c:formatCode>0%</c:formatCode>
                <c:ptCount val="20"/>
                <c:pt idx="0">
                  <c:v>0.29515445610941538</c:v>
                </c:pt>
                <c:pt idx="1">
                  <c:v>0.13457704387753749</c:v>
                </c:pt>
                <c:pt idx="2">
                  <c:v>0.12413338631177738</c:v>
                </c:pt>
                <c:pt idx="3">
                  <c:v>5.6355811758452418E-2</c:v>
                </c:pt>
                <c:pt idx="4">
                  <c:v>5.2639331496932083E-2</c:v>
                </c:pt>
                <c:pt idx="5">
                  <c:v>5.0827331217982739E-2</c:v>
                </c:pt>
                <c:pt idx="6">
                  <c:v>5.0956150534795026E-2</c:v>
                </c:pt>
                <c:pt idx="7">
                  <c:v>4.3153989515557885E-2</c:v>
                </c:pt>
                <c:pt idx="8">
                  <c:v>3.9058595472104461E-2</c:v>
                </c:pt>
                <c:pt idx="9">
                  <c:v>3.5692890112643275E-2</c:v>
                </c:pt>
                <c:pt idx="10">
                  <c:v>2.9090688635050842E-2</c:v>
                </c:pt>
                <c:pt idx="11">
                  <c:v>2.8285567634979438E-2</c:v>
                </c:pt>
                <c:pt idx="12">
                  <c:v>1.8353803258918257E-2</c:v>
                </c:pt>
                <c:pt idx="13">
                  <c:v>1.0357500357355786E-2</c:v>
                </c:pt>
                <c:pt idx="14">
                  <c:v>1.2673786729827807E-2</c:v>
                </c:pt>
                <c:pt idx="15">
                  <c:v>5.4669244594408358E-3</c:v>
                </c:pt>
                <c:pt idx="16">
                  <c:v>4.71248671692361E-3</c:v>
                </c:pt>
                <c:pt idx="17">
                  <c:v>4.0275894079764788E-3</c:v>
                </c:pt>
                <c:pt idx="18">
                  <c:v>2.5944687243957295E-3</c:v>
                </c:pt>
                <c:pt idx="19">
                  <c:v>1.8881976679332683E-3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36312"/>
        <c:axId val="276539056"/>
      </c:barChart>
      <c:catAx>
        <c:axId val="276536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653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53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6536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809138906591928"/>
          <c:w val="0.12885925097634976"/>
          <c:h val="4.8524449967120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IMPORTACIONES</a:t>
            </a:r>
          </a:p>
        </c:rich>
      </c:tx>
      <c:layout>
        <c:manualLayout>
          <c:xMode val="edge"/>
          <c:yMode val="edge"/>
          <c:x val="0.24045408219318468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'M-GRUP-90-19'!$C$30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'M-GRUP-90-19'!$B$31:$B$50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Unión Europea</c:v>
                </c:pt>
                <c:pt idx="3">
                  <c:v>MERCOSUR</c:v>
                </c:pt>
                <c:pt idx="4">
                  <c:v>COMUNIDAD ANDINA</c:v>
                </c:pt>
                <c:pt idx="5">
                  <c:v>Mexico</c:v>
                </c:pt>
                <c:pt idx="6">
                  <c:v>CHILE</c:v>
                </c:pt>
                <c:pt idx="7">
                  <c:v>Corea Sur, Taiwan y Hong Kong</c:v>
                </c:pt>
                <c:pt idx="8">
                  <c:v>Japón</c:v>
                </c:pt>
                <c:pt idx="9">
                  <c:v>Resto Asia</c:v>
                </c:pt>
                <c:pt idx="10">
                  <c:v>ASEAN</c:v>
                </c:pt>
                <c:pt idx="11">
                  <c:v>India</c:v>
                </c:pt>
                <c:pt idx="12">
                  <c:v>Canada</c:v>
                </c:pt>
                <c:pt idx="13">
                  <c:v>Resto Europa</c:v>
                </c:pt>
                <c:pt idx="14">
                  <c:v>CARIBE</c:v>
                </c:pt>
                <c:pt idx="15">
                  <c:v>Principales Africa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Resto</c:v>
                </c:pt>
                <c:pt idx="19">
                  <c:v>CENTROAMERICA</c:v>
                </c:pt>
              </c:strCache>
            </c:strRef>
          </c:cat>
          <c:val>
            <c:numRef>
              <c:f>'M-GRUP-90-19'!$C$31:$C$50</c:f>
              <c:numCache>
                <c:formatCode>0%</c:formatCode>
                <c:ptCount val="20"/>
                <c:pt idx="0">
                  <c:v>2.135780956908914E-3</c:v>
                </c:pt>
                <c:pt idx="1">
                  <c:v>0.32412142178225339</c:v>
                </c:pt>
                <c:pt idx="2">
                  <c:v>0.20128301848775704</c:v>
                </c:pt>
                <c:pt idx="3">
                  <c:v>0.16081981130576731</c:v>
                </c:pt>
                <c:pt idx="4">
                  <c:v>8.6788187643391218E-2</c:v>
                </c:pt>
                <c:pt idx="5">
                  <c:v>2.2885249433409704E-2</c:v>
                </c:pt>
                <c:pt idx="6">
                  <c:v>2.6606592015077556E-2</c:v>
                </c:pt>
                <c:pt idx="7">
                  <c:v>8.5129005122077002E-3</c:v>
                </c:pt>
                <c:pt idx="8">
                  <c:v>2.5270179003397796E-2</c:v>
                </c:pt>
                <c:pt idx="9">
                  <c:v>1.3768657569448721E-2</c:v>
                </c:pt>
                <c:pt idx="10">
                  <c:v>8.8399322842743037E-3</c:v>
                </c:pt>
                <c:pt idx="11">
                  <c:v>1.5731623158654195E-4</c:v>
                </c:pt>
                <c:pt idx="12">
                  <c:v>8.8713180349110285E-3</c:v>
                </c:pt>
                <c:pt idx="13">
                  <c:v>6.52397387000642E-3</c:v>
                </c:pt>
                <c:pt idx="14">
                  <c:v>2.0857962429319094E-3</c:v>
                </c:pt>
                <c:pt idx="15">
                  <c:v>3.4946677159581815E-3</c:v>
                </c:pt>
                <c:pt idx="16">
                  <c:v>1.736755697579306E-2</c:v>
                </c:pt>
                <c:pt idx="17">
                  <c:v>5.9921597619952659E-2</c:v>
                </c:pt>
                <c:pt idx="18">
                  <c:v>7.7069454341288646E-4</c:v>
                </c:pt>
                <c:pt idx="19">
                  <c:v>1.9775347771553584E-2</c:v>
                </c:pt>
              </c:numCache>
            </c:numRef>
          </c:val>
        </c:ser>
        <c:ser>
          <c:idx val="1"/>
          <c:order val="1"/>
          <c:tx>
            <c:strRef>
              <c:f>'M-GRUP-90-19'!$M$30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'M-GRUP-90-19'!$B$31:$B$50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Unión Europea</c:v>
                </c:pt>
                <c:pt idx="3">
                  <c:v>MERCOSUR</c:v>
                </c:pt>
                <c:pt idx="4">
                  <c:v>COMUNIDAD ANDINA</c:v>
                </c:pt>
                <c:pt idx="5">
                  <c:v>Mexico</c:v>
                </c:pt>
                <c:pt idx="6">
                  <c:v>CHILE</c:v>
                </c:pt>
                <c:pt idx="7">
                  <c:v>Corea Sur, Taiwan y Hong Kong</c:v>
                </c:pt>
                <c:pt idx="8">
                  <c:v>Japón</c:v>
                </c:pt>
                <c:pt idx="9">
                  <c:v>Resto Asia</c:v>
                </c:pt>
                <c:pt idx="10">
                  <c:v>ASEAN</c:v>
                </c:pt>
                <c:pt idx="11">
                  <c:v>India</c:v>
                </c:pt>
                <c:pt idx="12">
                  <c:v>Canada</c:v>
                </c:pt>
                <c:pt idx="13">
                  <c:v>Resto Europa</c:v>
                </c:pt>
                <c:pt idx="14">
                  <c:v>CARIBE</c:v>
                </c:pt>
                <c:pt idx="15">
                  <c:v>Principales Africa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Resto</c:v>
                </c:pt>
                <c:pt idx="19">
                  <c:v>CENTROAMERICA</c:v>
                </c:pt>
              </c:strCache>
            </c:strRef>
          </c:cat>
          <c:val>
            <c:numRef>
              <c:f>'M-GRUP-90-19'!$M$31:$M$50</c:f>
              <c:numCache>
                <c:formatCode>0%</c:formatCode>
                <c:ptCount val="20"/>
                <c:pt idx="0">
                  <c:v>0.24345835072188907</c:v>
                </c:pt>
                <c:pt idx="1">
                  <c:v>0.20772455487703162</c:v>
                </c:pt>
                <c:pt idx="2">
                  <c:v>0.11283575879661603</c:v>
                </c:pt>
                <c:pt idx="3">
                  <c:v>0.10431564448769766</c:v>
                </c:pt>
                <c:pt idx="4">
                  <c:v>7.2826322736719282E-2</c:v>
                </c:pt>
                <c:pt idx="5">
                  <c:v>4.4699391369474727E-2</c:v>
                </c:pt>
                <c:pt idx="6">
                  <c:v>3.2039655464582512E-2</c:v>
                </c:pt>
                <c:pt idx="7">
                  <c:v>3.1109148170090941E-2</c:v>
                </c:pt>
                <c:pt idx="8">
                  <c:v>2.5333949124898343E-2</c:v>
                </c:pt>
                <c:pt idx="9">
                  <c:v>2.4923802277112387E-2</c:v>
                </c:pt>
                <c:pt idx="10">
                  <c:v>2.4645521551152114E-2</c:v>
                </c:pt>
                <c:pt idx="11">
                  <c:v>2.0786443697350009E-2</c:v>
                </c:pt>
                <c:pt idx="12">
                  <c:v>1.5740438186384591E-2</c:v>
                </c:pt>
                <c:pt idx="13">
                  <c:v>8.8438068524268939E-3</c:v>
                </c:pt>
                <c:pt idx="14">
                  <c:v>8.101832962732064E-3</c:v>
                </c:pt>
                <c:pt idx="15">
                  <c:v>6.4587748255202394E-3</c:v>
                </c:pt>
                <c:pt idx="16">
                  <c:v>4.733405195460459E-3</c:v>
                </c:pt>
                <c:pt idx="17">
                  <c:v>4.5171864299020899E-3</c:v>
                </c:pt>
                <c:pt idx="18">
                  <c:v>4.3791197096729314E-3</c:v>
                </c:pt>
                <c:pt idx="19">
                  <c:v>2.5268925632860985E-3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40624"/>
        <c:axId val="276539840"/>
      </c:barChart>
      <c:catAx>
        <c:axId val="276540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65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539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654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35717038892949"/>
          <c:w val="0.18087133700238997"/>
          <c:h val="3.2079848680455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/>
  </sheetViews>
  <pageMargins left="0.75" right="0.75" top="1" bottom="1" header="0" footer="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3"/>
  <sheetViews>
    <sheetView workbookViewId="0"/>
  </sheetViews>
  <sheetFormatPr baseColWidth="10" defaultRowHeight="15" x14ac:dyDescent="0.2"/>
  <cols>
    <col min="1" max="1" width="4.7109375" style="9" customWidth="1"/>
    <col min="2" max="2" width="48.42578125" style="1" customWidth="1"/>
    <col min="3" max="7" width="15.85546875" style="1" customWidth="1"/>
    <col min="8" max="13" width="17.28515625" style="1" customWidth="1"/>
    <col min="14" max="16384" width="11.42578125" style="1"/>
  </cols>
  <sheetData>
    <row r="1" spans="1:13" ht="15.75" x14ac:dyDescent="0.25">
      <c r="B1" s="2" t="s">
        <v>16</v>
      </c>
    </row>
    <row r="3" spans="1:13" ht="15.75" x14ac:dyDescent="0.25">
      <c r="B3" s="2" t="s">
        <v>13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</row>
    <row r="4" spans="1:13" x14ac:dyDescent="0.2">
      <c r="B4" s="1" t="s">
        <v>20</v>
      </c>
      <c r="C4" s="4">
        <v>34.177999999999997</v>
      </c>
      <c r="D4" s="4">
        <v>5436.6672026299993</v>
      </c>
      <c r="E4" s="4">
        <v>6963.6124740500018</v>
      </c>
      <c r="F4" s="4">
        <v>7843.9461215799993</v>
      </c>
      <c r="G4" s="4">
        <v>7342.5883228499824</v>
      </c>
      <c r="H4" s="4">
        <v>7042.5874980999943</v>
      </c>
      <c r="I4" s="4">
        <v>7391.3501561500179</v>
      </c>
      <c r="J4" s="4">
        <v>8492.2995175899905</v>
      </c>
      <c r="K4" s="4">
        <v>11626.233312010054</v>
      </c>
      <c r="L4" s="4">
        <v>13221.126365479973</v>
      </c>
      <c r="M4" s="4">
        <v>13503.356706090037</v>
      </c>
    </row>
    <row r="5" spans="1:13" x14ac:dyDescent="0.2">
      <c r="B5" s="1" t="s">
        <v>4</v>
      </c>
      <c r="C5" s="4">
        <v>1073.7139999999999</v>
      </c>
      <c r="D5" s="4">
        <v>6571.8756776300033</v>
      </c>
      <c r="E5" s="4">
        <v>8412.3620895999993</v>
      </c>
      <c r="F5" s="4">
        <v>8120.6645664300004</v>
      </c>
      <c r="G5" s="4">
        <v>6865.3690171699782</v>
      </c>
      <c r="H5" s="4">
        <v>6461.866821080007</v>
      </c>
      <c r="I5" s="4">
        <v>5479.6831592999824</v>
      </c>
      <c r="J5" s="4">
        <v>5598.6251057199379</v>
      </c>
      <c r="K5" s="4">
        <v>6511.6328314800203</v>
      </c>
      <c r="L5" s="4">
        <v>7238.287501569991</v>
      </c>
      <c r="M5" s="4">
        <v>6156.9181501900066</v>
      </c>
    </row>
    <row r="6" spans="1:13" s="10" customFormat="1" x14ac:dyDescent="0.2">
      <c r="A6" s="9"/>
      <c r="B6" s="10" t="s">
        <v>18</v>
      </c>
      <c r="C6" s="11">
        <v>734.41899999999998</v>
      </c>
      <c r="D6" s="11">
        <v>6087.4050142200031</v>
      </c>
      <c r="E6" s="11">
        <v>5902.904572529992</v>
      </c>
      <c r="F6" s="11">
        <v>6331.3052066099963</v>
      </c>
      <c r="G6" s="11">
        <v>7387.7456285601338</v>
      </c>
      <c r="H6" s="11">
        <v>6172.7245193800882</v>
      </c>
      <c r="I6" s="11">
        <v>5026.0340477001173</v>
      </c>
      <c r="J6" s="11">
        <v>6264.6908429200839</v>
      </c>
      <c r="K6" s="11">
        <v>6892.3913819204836</v>
      </c>
      <c r="L6" s="11">
        <v>7921.3980090900877</v>
      </c>
      <c r="M6" s="11">
        <v>5679.1193892103101</v>
      </c>
    </row>
    <row r="7" spans="1:13" s="10" customFormat="1" x14ac:dyDescent="0.2">
      <c r="A7" s="9"/>
      <c r="B7" s="1" t="s">
        <v>21</v>
      </c>
      <c r="C7" s="4">
        <v>142.21600000000001</v>
      </c>
      <c r="D7" s="4">
        <v>1269.5957529200007</v>
      </c>
      <c r="E7" s="4">
        <v>2157.5241588499989</v>
      </c>
      <c r="F7" s="4">
        <v>1904.3995958699995</v>
      </c>
      <c r="G7" s="4">
        <v>1838.719709619998</v>
      </c>
      <c r="H7" s="4">
        <v>1686.2303021399987</v>
      </c>
      <c r="I7" s="4">
        <v>1499.1574624899995</v>
      </c>
      <c r="J7" s="4">
        <v>1836.1323467899865</v>
      </c>
      <c r="K7" s="4">
        <v>2546.9050627799979</v>
      </c>
      <c r="L7" s="4">
        <v>2914.4953562399996</v>
      </c>
      <c r="M7" s="4">
        <v>2578.2860901600011</v>
      </c>
    </row>
    <row r="8" spans="1:13" x14ac:dyDescent="0.2">
      <c r="B8" s="1" t="s">
        <v>23</v>
      </c>
      <c r="C8" s="4">
        <v>27.911999999999999</v>
      </c>
      <c r="D8" s="4">
        <v>3329.3610892399988</v>
      </c>
      <c r="E8" s="4">
        <v>4232.14039994</v>
      </c>
      <c r="F8" s="4">
        <v>3448.349925229998</v>
      </c>
      <c r="G8" s="4">
        <v>2727.5578793800069</v>
      </c>
      <c r="H8" s="4">
        <v>2566.308995580011</v>
      </c>
      <c r="I8" s="4">
        <v>2408.7447433800016</v>
      </c>
      <c r="J8" s="4">
        <v>1685.2514602899973</v>
      </c>
      <c r="K8" s="4">
        <v>1202.1683255700002</v>
      </c>
      <c r="L8" s="4">
        <v>922.69941549999862</v>
      </c>
      <c r="M8" s="4">
        <v>2408.256610259999</v>
      </c>
    </row>
    <row r="9" spans="1:13" x14ac:dyDescent="0.2">
      <c r="B9" s="10" t="s">
        <v>22</v>
      </c>
      <c r="C9" s="11">
        <v>27.736000000000001</v>
      </c>
      <c r="D9" s="11">
        <v>3879.2842259299982</v>
      </c>
      <c r="E9" s="11">
        <v>5970.1627000800063</v>
      </c>
      <c r="F9" s="11">
        <v>5140.7513826100021</v>
      </c>
      <c r="G9" s="11">
        <v>3071.9064058299964</v>
      </c>
      <c r="H9" s="11">
        <v>2765.6926044400038</v>
      </c>
      <c r="I9" s="11">
        <v>2712.3033256399958</v>
      </c>
      <c r="J9" s="11">
        <v>2601.7512199700027</v>
      </c>
      <c r="K9" s="11">
        <v>2383.9726843399967</v>
      </c>
      <c r="L9" s="11">
        <v>2099.122951369995</v>
      </c>
      <c r="M9" s="11">
        <v>2325.3573498499945</v>
      </c>
    </row>
    <row r="10" spans="1:13" x14ac:dyDescent="0.2">
      <c r="B10" s="1" t="s">
        <v>9</v>
      </c>
      <c r="C10" s="4">
        <v>200.102</v>
      </c>
      <c r="D10" s="4">
        <v>2512.1005285300002</v>
      </c>
      <c r="E10" s="4">
        <v>3267.6572700999986</v>
      </c>
      <c r="F10" s="4">
        <v>3623.6490913300022</v>
      </c>
      <c r="G10" s="4">
        <v>3176.2124052099771</v>
      </c>
      <c r="H10" s="4">
        <v>3251.4651521800033</v>
      </c>
      <c r="I10" s="4">
        <v>2355.3470832100079</v>
      </c>
      <c r="J10" s="4">
        <v>2008.4649672099943</v>
      </c>
      <c r="K10" s="4">
        <v>2159.9151423600024</v>
      </c>
      <c r="L10" s="4">
        <v>2303.6324892999965</v>
      </c>
      <c r="M10" s="4">
        <v>2331.2508512000345</v>
      </c>
    </row>
    <row r="11" spans="1:13" x14ac:dyDescent="0.2">
      <c r="B11" s="1" t="s">
        <v>19</v>
      </c>
      <c r="C11" s="4">
        <v>435.14299999999997</v>
      </c>
      <c r="D11" s="4">
        <v>1792.2486499099996</v>
      </c>
      <c r="E11" s="4">
        <v>2174.8222672100001</v>
      </c>
      <c r="F11" s="4">
        <v>2571.4320977400039</v>
      </c>
      <c r="G11" s="4">
        <v>2227.8741327799999</v>
      </c>
      <c r="H11" s="4">
        <v>1583.9837793900003</v>
      </c>
      <c r="I11" s="4">
        <v>1117.359762060004</v>
      </c>
      <c r="J11" s="4">
        <v>1264.6920336599969</v>
      </c>
      <c r="K11" s="4">
        <v>1880.0776728399924</v>
      </c>
      <c r="L11" s="4">
        <v>2182.9051494999967</v>
      </c>
      <c r="M11" s="4">
        <v>1974.3009182400037</v>
      </c>
    </row>
    <row r="12" spans="1:13" x14ac:dyDescent="0.2">
      <c r="B12" s="10" t="s">
        <v>26</v>
      </c>
      <c r="C12" s="11">
        <v>22.292999999999999</v>
      </c>
      <c r="D12" s="11">
        <v>218.98769223999994</v>
      </c>
      <c r="E12" s="11">
        <v>248.14764965999996</v>
      </c>
      <c r="F12" s="11">
        <v>386.54367572000007</v>
      </c>
      <c r="G12" s="11">
        <v>592.65367932000015</v>
      </c>
      <c r="H12" s="11">
        <v>321.25292324999975</v>
      </c>
      <c r="I12" s="11">
        <v>676.7943068400001</v>
      </c>
      <c r="J12" s="11">
        <v>931.39188389999947</v>
      </c>
      <c r="K12" s="11">
        <v>1964.2115614300019</v>
      </c>
      <c r="L12" s="11">
        <v>2471.8226061699888</v>
      </c>
      <c r="M12" s="11">
        <v>1786.9360810299995</v>
      </c>
    </row>
    <row r="13" spans="1:13" x14ac:dyDescent="0.2">
      <c r="B13" s="1" t="s">
        <v>7</v>
      </c>
      <c r="C13" s="4">
        <v>147.69200000000001</v>
      </c>
      <c r="D13" s="4">
        <v>1129.9578539900003</v>
      </c>
      <c r="E13" s="4">
        <v>1514.6165937699986</v>
      </c>
      <c r="F13" s="4">
        <v>1645.3213438300008</v>
      </c>
      <c r="G13" s="4">
        <v>1915.5223897999938</v>
      </c>
      <c r="H13" s="4">
        <v>1828.0187652799946</v>
      </c>
      <c r="I13" s="4">
        <v>1250.304493459998</v>
      </c>
      <c r="J13" s="4">
        <v>1375.2075632099943</v>
      </c>
      <c r="K13" s="4">
        <v>1801.3424683399883</v>
      </c>
      <c r="L13" s="4">
        <v>1942.8114964800018</v>
      </c>
      <c r="M13" s="4">
        <v>1632.9546008399955</v>
      </c>
    </row>
    <row r="14" spans="1:13" x14ac:dyDescent="0.2">
      <c r="B14" s="1" t="s">
        <v>1</v>
      </c>
      <c r="C14" s="4">
        <v>63.896000000000001</v>
      </c>
      <c r="D14" s="4">
        <v>168.85793104000001</v>
      </c>
      <c r="E14" s="4">
        <v>198.61832590999998</v>
      </c>
      <c r="F14" s="4">
        <v>242.23742596</v>
      </c>
      <c r="G14" s="4">
        <v>214.54351897000001</v>
      </c>
      <c r="H14" s="4">
        <v>314.81487023999989</v>
      </c>
      <c r="I14" s="4">
        <v>229.36468309999984</v>
      </c>
      <c r="J14" s="4">
        <v>614.06664981000029</v>
      </c>
      <c r="K14" s="4">
        <v>878.62407241999949</v>
      </c>
      <c r="L14" s="4">
        <v>669.79843073000052</v>
      </c>
      <c r="M14" s="4">
        <v>1330.9029809100011</v>
      </c>
    </row>
    <row r="15" spans="1:13" x14ac:dyDescent="0.2">
      <c r="B15" s="1" t="s">
        <v>0</v>
      </c>
      <c r="C15" s="4">
        <v>54.323</v>
      </c>
      <c r="D15" s="4">
        <v>1373.2772491700043</v>
      </c>
      <c r="E15" s="4">
        <v>1979.0231972500026</v>
      </c>
      <c r="F15" s="4">
        <v>2029.6824233999932</v>
      </c>
      <c r="G15" s="4">
        <v>1669.9808745600099</v>
      </c>
      <c r="H15" s="4">
        <v>1543.4798194900186</v>
      </c>
      <c r="I15" s="4">
        <v>1076.606128169987</v>
      </c>
      <c r="J15" s="4">
        <v>1011.8722840999953</v>
      </c>
      <c r="K15" s="4">
        <v>1041.052722309995</v>
      </c>
      <c r="L15" s="4">
        <v>1223.4066400499439</v>
      </c>
      <c r="M15" s="4">
        <v>1294.0685851199614</v>
      </c>
    </row>
    <row r="16" spans="1:13" x14ac:dyDescent="0.2">
      <c r="B16" s="1" t="s">
        <v>11</v>
      </c>
      <c r="C16" s="4">
        <v>41.314</v>
      </c>
      <c r="D16" s="4">
        <v>435.65102750000011</v>
      </c>
      <c r="E16" s="4">
        <v>539.34586354000066</v>
      </c>
      <c r="F16" s="4">
        <v>693.60418285999992</v>
      </c>
      <c r="G16" s="4">
        <v>829.00792907999926</v>
      </c>
      <c r="H16" s="4">
        <v>847.00006139000061</v>
      </c>
      <c r="I16" s="4">
        <v>707.18602102999216</v>
      </c>
      <c r="J16" s="4">
        <v>787.14216032999889</v>
      </c>
      <c r="K16" s="4">
        <v>1158.5156285800006</v>
      </c>
      <c r="L16" s="4">
        <v>527.66767982000181</v>
      </c>
      <c r="M16" s="4">
        <v>839.68900752999684</v>
      </c>
    </row>
    <row r="17" spans="2:13" x14ac:dyDescent="0.2">
      <c r="B17" s="1" t="s">
        <v>24</v>
      </c>
      <c r="C17" s="4">
        <v>34.953000000000003</v>
      </c>
      <c r="D17" s="4">
        <v>287.31271306000008</v>
      </c>
      <c r="E17" s="4">
        <v>452.41773122999996</v>
      </c>
      <c r="F17" s="4">
        <v>416.64292166999996</v>
      </c>
      <c r="G17" s="4">
        <v>509.42690237000119</v>
      </c>
      <c r="H17" s="4">
        <v>737.22842391999779</v>
      </c>
      <c r="I17" s="4">
        <v>547.0092202200002</v>
      </c>
      <c r="J17" s="4">
        <v>465.82049483999936</v>
      </c>
      <c r="K17" s="4">
        <v>417.70762331000037</v>
      </c>
      <c r="L17" s="4">
        <v>438.97727450999992</v>
      </c>
      <c r="M17" s="4">
        <v>473.85705691999766</v>
      </c>
    </row>
    <row r="18" spans="2:13" x14ac:dyDescent="0.2">
      <c r="B18" s="1" t="s">
        <v>10</v>
      </c>
      <c r="C18" s="4">
        <v>19.109000000000002</v>
      </c>
      <c r="D18" s="4">
        <v>277.79874069999994</v>
      </c>
      <c r="E18" s="4">
        <v>450.84529229999998</v>
      </c>
      <c r="F18" s="4">
        <v>440.01928196999984</v>
      </c>
      <c r="G18" s="4">
        <v>451.58630399000009</v>
      </c>
      <c r="H18" s="4">
        <v>372.21838678999978</v>
      </c>
      <c r="I18" s="4">
        <v>202.98858157999993</v>
      </c>
      <c r="J18" s="4">
        <v>414.61573608000003</v>
      </c>
      <c r="K18" s="4">
        <v>675.38568372999998</v>
      </c>
      <c r="L18" s="4">
        <v>502.32568468999972</v>
      </c>
      <c r="M18" s="4">
        <v>579.82747502999985</v>
      </c>
    </row>
    <row r="19" spans="2:13" x14ac:dyDescent="0.2">
      <c r="B19" s="1" t="s">
        <v>5</v>
      </c>
      <c r="C19" s="4">
        <v>24.478000000000002</v>
      </c>
      <c r="D19" s="4">
        <v>222.23869774999997</v>
      </c>
      <c r="E19" s="4">
        <v>287.70799300999988</v>
      </c>
      <c r="F19" s="4">
        <v>297.18897705000012</v>
      </c>
      <c r="G19" s="4">
        <v>272.03333874000009</v>
      </c>
      <c r="H19" s="4">
        <v>297.04019907000031</v>
      </c>
      <c r="I19" s="4">
        <v>273.42661083999946</v>
      </c>
      <c r="J19" s="4">
        <v>233.97467535000044</v>
      </c>
      <c r="K19" s="4">
        <v>253.06010192000005</v>
      </c>
      <c r="L19" s="4">
        <v>256.90363062000017</v>
      </c>
      <c r="M19" s="4">
        <v>250.11254118999952</v>
      </c>
    </row>
    <row r="20" spans="2:13" x14ac:dyDescent="0.2">
      <c r="B20" s="1" t="s">
        <v>2</v>
      </c>
      <c r="C20" s="4">
        <v>111.883</v>
      </c>
      <c r="D20" s="4">
        <v>61.582493170000014</v>
      </c>
      <c r="E20" s="4">
        <v>84.595463650000028</v>
      </c>
      <c r="F20" s="4">
        <v>92.312570579999985</v>
      </c>
      <c r="G20" s="4">
        <v>158.16541193999984</v>
      </c>
      <c r="H20" s="4">
        <v>145.01336957999976</v>
      </c>
      <c r="I20" s="4">
        <v>87.398070360000006</v>
      </c>
      <c r="J20" s="4">
        <v>92.231219279999991</v>
      </c>
      <c r="K20" s="4">
        <v>89.116998969999869</v>
      </c>
      <c r="L20" s="4">
        <v>139.00702234000028</v>
      </c>
      <c r="M20" s="4">
        <v>215.59691136000004</v>
      </c>
    </row>
    <row r="21" spans="2:13" x14ac:dyDescent="0.2">
      <c r="B21" s="1" t="s">
        <v>3</v>
      </c>
      <c r="C21" s="4">
        <v>11.817</v>
      </c>
      <c r="D21" s="4">
        <v>257.17757253999997</v>
      </c>
      <c r="E21" s="4">
        <v>554.95578</v>
      </c>
      <c r="F21" s="4">
        <v>426.65648293999999</v>
      </c>
      <c r="G21" s="4">
        <v>146.54255253999995</v>
      </c>
      <c r="H21" s="4">
        <v>249.69908278</v>
      </c>
      <c r="I21" s="4">
        <v>183.84053022000006</v>
      </c>
      <c r="J21" s="4">
        <v>106.70147830000001</v>
      </c>
      <c r="K21" s="4">
        <v>181.92237569000005</v>
      </c>
      <c r="L21" s="4">
        <v>184.03535508000004</v>
      </c>
      <c r="M21" s="4">
        <v>184.26276586999995</v>
      </c>
    </row>
    <row r="22" spans="2:13" x14ac:dyDescent="0.2">
      <c r="B22" s="1" t="s">
        <v>8</v>
      </c>
      <c r="C22" s="4">
        <v>4.8600000000000003</v>
      </c>
      <c r="D22" s="4">
        <v>131.38797112999993</v>
      </c>
      <c r="E22" s="4">
        <v>133.82778079999997</v>
      </c>
      <c r="F22" s="4">
        <v>125.35035600000006</v>
      </c>
      <c r="G22" s="4">
        <v>153.43874968999981</v>
      </c>
      <c r="H22" s="4">
        <v>158.07879787000024</v>
      </c>
      <c r="I22" s="4">
        <v>137.19367659</v>
      </c>
      <c r="J22" s="4">
        <v>283.96975748999967</v>
      </c>
      <c r="K22" s="4">
        <v>263.70895906999982</v>
      </c>
      <c r="L22" s="4">
        <v>241.35648532000016</v>
      </c>
      <c r="M22" s="4">
        <v>118.69729872999996</v>
      </c>
    </row>
    <row r="23" spans="2:13" x14ac:dyDescent="0.2">
      <c r="B23" s="1" t="s">
        <v>6</v>
      </c>
      <c r="C23" s="4">
        <v>11.617000000000001</v>
      </c>
      <c r="D23" s="4">
        <v>111.91448316</v>
      </c>
      <c r="E23" s="4">
        <v>167.27038737999999</v>
      </c>
      <c r="F23" s="4">
        <v>234.60571099999996</v>
      </c>
      <c r="G23" s="4">
        <v>77.87460965999999</v>
      </c>
      <c r="H23" s="4">
        <v>106.88237176999999</v>
      </c>
      <c r="I23" s="4">
        <v>111.22833367999989</v>
      </c>
      <c r="J23" s="4">
        <v>123.45664682999993</v>
      </c>
      <c r="K23" s="4">
        <v>139.51925016000013</v>
      </c>
      <c r="L23" s="4">
        <v>96.95532764999993</v>
      </c>
      <c r="M23" s="4">
        <v>86.385301369999937</v>
      </c>
    </row>
    <row r="24" spans="2:13" ht="15.75" x14ac:dyDescent="0.25">
      <c r="B24" s="2" t="s">
        <v>14</v>
      </c>
      <c r="C24" s="5">
        <v>3223.6549999999997</v>
      </c>
      <c r="D24" s="5">
        <v>35554.682566460004</v>
      </c>
      <c r="E24" s="5">
        <v>45692.557990859998</v>
      </c>
      <c r="F24" s="5">
        <v>46014.663340379986</v>
      </c>
      <c r="G24" s="5">
        <v>41628.749762060077</v>
      </c>
      <c r="H24" s="5">
        <v>38451.586743720116</v>
      </c>
      <c r="I24" s="5">
        <v>33473.320396020106</v>
      </c>
      <c r="J24" s="5">
        <v>36192.358043669978</v>
      </c>
      <c r="K24" s="5">
        <v>44067.463859230527</v>
      </c>
      <c r="L24" s="5">
        <f>SUM(L4:L23)</f>
        <v>47498.734871509972</v>
      </c>
      <c r="M24" s="5">
        <f>SUM(M4:M23)</f>
        <v>45750.136671100328</v>
      </c>
    </row>
    <row r="25" spans="2:13" ht="15.75" x14ac:dyDescent="0.2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.75" x14ac:dyDescent="0.2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.75" x14ac:dyDescent="0.25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.75" x14ac:dyDescent="0.25">
      <c r="B28" s="2" t="s">
        <v>15</v>
      </c>
    </row>
    <row r="30" spans="2:13" ht="15.75" x14ac:dyDescent="0.25">
      <c r="B30" s="2" t="s">
        <v>13</v>
      </c>
      <c r="C30" s="3">
        <f>+C3</f>
        <v>1990</v>
      </c>
      <c r="D30" s="3">
        <f t="shared" ref="D30:M30" si="0">+D3</f>
        <v>2010</v>
      </c>
      <c r="E30" s="3">
        <f t="shared" si="0"/>
        <v>2011</v>
      </c>
      <c r="F30" s="3">
        <f t="shared" si="0"/>
        <v>2012</v>
      </c>
      <c r="G30" s="3">
        <f t="shared" si="0"/>
        <v>2013</v>
      </c>
      <c r="H30" s="3">
        <f t="shared" si="0"/>
        <v>2014</v>
      </c>
      <c r="I30" s="3">
        <f t="shared" si="0"/>
        <v>2015</v>
      </c>
      <c r="J30" s="3">
        <f t="shared" si="0"/>
        <v>2016</v>
      </c>
      <c r="K30" s="3">
        <f t="shared" si="0"/>
        <v>2017</v>
      </c>
      <c r="L30" s="3">
        <f t="shared" si="0"/>
        <v>2018</v>
      </c>
      <c r="M30" s="3">
        <f t="shared" si="0"/>
        <v>2019</v>
      </c>
    </row>
    <row r="31" spans="2:13" x14ac:dyDescent="0.2">
      <c r="B31" s="1" t="s">
        <v>20</v>
      </c>
      <c r="C31" s="6">
        <f>+C4/C$24</f>
        <v>1.0602251171418779E-2</v>
      </c>
      <c r="D31" s="6">
        <f>+D4/D$24</f>
        <v>0.15291001944589433</v>
      </c>
      <c r="E31" s="6">
        <f>+E4/E$24</f>
        <v>0.15240145836096441</v>
      </c>
      <c r="F31" s="6">
        <f>+F4/F$24</f>
        <v>0.17046622863578739</v>
      </c>
      <c r="G31" s="6">
        <f>+G4/G$24</f>
        <v>0.17638262894798551</v>
      </c>
      <c r="H31" s="6">
        <f>+H4/H$24</f>
        <v>0.1831546652427857</v>
      </c>
      <c r="I31" s="6">
        <f>+I4/I$24</f>
        <v>0.22081317505116196</v>
      </c>
      <c r="J31" s="6">
        <f>+J4/J$24</f>
        <v>0.23464344344027313</v>
      </c>
      <c r="K31" s="6">
        <f>+K4/K$24</f>
        <v>0.26382805575444485</v>
      </c>
      <c r="L31" s="6">
        <f>+L4/L$24</f>
        <v>0.27834691600196881</v>
      </c>
      <c r="M31" s="6">
        <f>+M4/M$24</f>
        <v>0.29515445610941538</v>
      </c>
    </row>
    <row r="32" spans="2:13" x14ac:dyDescent="0.2">
      <c r="B32" s="1" t="s">
        <v>4</v>
      </c>
      <c r="C32" s="6">
        <f>+C5/C$24</f>
        <v>0.33307348335972675</v>
      </c>
      <c r="D32" s="6">
        <f>+D5/D$24</f>
        <v>0.18483854174047631</v>
      </c>
      <c r="E32" s="6">
        <f>+E5/E$24</f>
        <v>0.18410792609340773</v>
      </c>
      <c r="F32" s="6">
        <f>+F5/F$24</f>
        <v>0.17647993002490889</v>
      </c>
      <c r="G32" s="6">
        <f>+G5/G$24</f>
        <v>0.16491893358341955</v>
      </c>
      <c r="H32" s="6">
        <f>+H5/H$24</f>
        <v>0.16805201991138516</v>
      </c>
      <c r="I32" s="6">
        <f>+I5/I$24</f>
        <v>0.16370300569140739</v>
      </c>
      <c r="J32" s="6">
        <f>+J5/J$24</f>
        <v>0.15469080790382858</v>
      </c>
      <c r="K32" s="6">
        <f>+K5/K$24</f>
        <v>0.14776509154874068</v>
      </c>
      <c r="L32" s="6">
        <f>+L5/L$24</f>
        <v>0.15238905880652329</v>
      </c>
      <c r="M32" s="6">
        <f>+M5/M$24</f>
        <v>0.13457704387753749</v>
      </c>
    </row>
    <row r="33" spans="2:13" x14ac:dyDescent="0.2">
      <c r="B33" s="10" t="s">
        <v>18</v>
      </c>
      <c r="C33" s="6">
        <f>+C6/C$24</f>
        <v>0.22782183577336906</v>
      </c>
      <c r="D33" s="6">
        <f>+D6/D$24</f>
        <v>0.17121246977360075</v>
      </c>
      <c r="E33" s="6">
        <f>+E6/E$24</f>
        <v>0.1291874395325113</v>
      </c>
      <c r="F33" s="6">
        <f>+F6/F$24</f>
        <v>0.1375932093597213</v>
      </c>
      <c r="G33" s="6">
        <f>+G6/G$24</f>
        <v>0.17746739142507789</v>
      </c>
      <c r="H33" s="6">
        <f>+H6/H$24</f>
        <v>0.16053237439904122</v>
      </c>
      <c r="I33" s="6">
        <f>+I6/I$24</f>
        <v>0.15015044782643375</v>
      </c>
      <c r="J33" s="6">
        <f>+J6/J$24</f>
        <v>0.17309429895010045</v>
      </c>
      <c r="K33" s="6">
        <f>+K6/K$24</f>
        <v>0.15640544697415754</v>
      </c>
      <c r="L33" s="6">
        <f>+L6/L$24</f>
        <v>0.16677071569418558</v>
      </c>
      <c r="M33" s="6">
        <f>+M6/M$24</f>
        <v>0.12413338631177738</v>
      </c>
    </row>
    <row r="34" spans="2:13" x14ac:dyDescent="0.2">
      <c r="B34" s="1" t="s">
        <v>21</v>
      </c>
      <c r="C34" s="6">
        <f>+C7/C$24</f>
        <v>4.4116383421923255E-2</v>
      </c>
      <c r="D34" s="6">
        <f>+D7/D$24</f>
        <v>3.5708257289228496E-2</v>
      </c>
      <c r="E34" s="6">
        <f>+E7/E$24</f>
        <v>4.7218283539336409E-2</v>
      </c>
      <c r="F34" s="6">
        <f>+F7/F$24</f>
        <v>4.1386798416469153E-2</v>
      </c>
      <c r="G34" s="6">
        <f>+G7/G$24</f>
        <v>4.4169467498535932E-2</v>
      </c>
      <c r="H34" s="6">
        <f>+H7/H$24</f>
        <v>4.385333467195323E-2</v>
      </c>
      <c r="I34" s="6">
        <f>+I7/I$24</f>
        <v>4.4786637380265552E-2</v>
      </c>
      <c r="J34" s="6">
        <f>+J7/J$24</f>
        <v>5.0732597875344156E-2</v>
      </c>
      <c r="K34" s="6">
        <f>+K7/K$24</f>
        <v>5.7795589755649489E-2</v>
      </c>
      <c r="L34" s="6">
        <f>+L7/L$24</f>
        <v>6.1359431237991383E-2</v>
      </c>
      <c r="M34" s="6">
        <f>+M7/M$24</f>
        <v>5.6355811758452418E-2</v>
      </c>
    </row>
    <row r="35" spans="2:13" x14ac:dyDescent="0.2">
      <c r="B35" s="1" t="s">
        <v>23</v>
      </c>
      <c r="C35" s="6">
        <f>+C8/C$24</f>
        <v>8.6584947830955859E-3</v>
      </c>
      <c r="D35" s="6">
        <f>+D8/D$24</f>
        <v>9.3640579775016844E-2</v>
      </c>
      <c r="E35" s="6">
        <f>+E8/E$24</f>
        <v>9.2622093969581792E-2</v>
      </c>
      <c r="F35" s="6">
        <f>+F8/F$24</f>
        <v>7.4940240238678707E-2</v>
      </c>
      <c r="G35" s="6">
        <f>+G8/G$24</f>
        <v>6.5521013601659239E-2</v>
      </c>
      <c r="H35" s="6">
        <f>+H8/H$24</f>
        <v>6.6741302841010555E-2</v>
      </c>
      <c r="I35" s="6">
        <f>+I8/I$24</f>
        <v>7.196013765238525E-2</v>
      </c>
      <c r="J35" s="6">
        <f>+J8/J$24</f>
        <v>4.6563737523168842E-2</v>
      </c>
      <c r="K35" s="6">
        <f>+K8/K$24</f>
        <v>2.728017953132535E-2</v>
      </c>
      <c r="L35" s="6">
        <f>+L8/L$24</f>
        <v>1.9425768244059893E-2</v>
      </c>
      <c r="M35" s="6">
        <f>+M8/M$24</f>
        <v>5.2639331496932083E-2</v>
      </c>
    </row>
    <row r="36" spans="2:13" x14ac:dyDescent="0.2">
      <c r="B36" s="10" t="s">
        <v>22</v>
      </c>
      <c r="C36" s="6">
        <f>+C9/C$24</f>
        <v>8.6038983700178848E-3</v>
      </c>
      <c r="D36" s="6">
        <f>+D9/D$24</f>
        <v>0.10910754775207766</v>
      </c>
      <c r="E36" s="6">
        <f>+E9/E$24</f>
        <v>0.13065941069165429</v>
      </c>
      <c r="F36" s="6">
        <f>+F9/F$24</f>
        <v>0.11171985209546792</v>
      </c>
      <c r="G36" s="6">
        <f>+G9/G$24</f>
        <v>7.3792905705510614E-2</v>
      </c>
      <c r="H36" s="6">
        <f>+H9/H$24</f>
        <v>7.1926618344084189E-2</v>
      </c>
      <c r="I36" s="6">
        <f>+I9/I$24</f>
        <v>8.1028810215149197E-2</v>
      </c>
      <c r="J36" s="6">
        <f>+J9/J$24</f>
        <v>7.1886756227121471E-2</v>
      </c>
      <c r="K36" s="6">
        <f>+K9/K$24</f>
        <v>5.4098250172857208E-2</v>
      </c>
      <c r="L36" s="6">
        <f>+L9/L$24</f>
        <v>4.4193239189388632E-2</v>
      </c>
      <c r="M36" s="6">
        <f>+M9/M$24</f>
        <v>5.0827331217982739E-2</v>
      </c>
    </row>
    <row r="37" spans="2:13" x14ac:dyDescent="0.2">
      <c r="B37" s="1" t="s">
        <v>9</v>
      </c>
      <c r="C37" s="6">
        <f>+C10/C$24</f>
        <v>6.207301960042251E-2</v>
      </c>
      <c r="D37" s="6">
        <f>+D10/D$24</f>
        <v>7.0654562133533258E-2</v>
      </c>
      <c r="E37" s="6">
        <f>+E10/E$24</f>
        <v>7.1513992951623251E-2</v>
      </c>
      <c r="F37" s="6">
        <f>+F10/F$24</f>
        <v>7.874987728422829E-2</v>
      </c>
      <c r="G37" s="6">
        <f>+G10/G$24</f>
        <v>7.6298529822885472E-2</v>
      </c>
      <c r="H37" s="6">
        <f>+H10/H$24</f>
        <v>8.4559973398523794E-2</v>
      </c>
      <c r="I37" s="6">
        <f>+I10/I$24</f>
        <v>7.0364907196062115E-2</v>
      </c>
      <c r="J37" s="6">
        <f>+J10/J$24</f>
        <v>5.5494172686581099E-2</v>
      </c>
      <c r="K37" s="6">
        <f>+K10/K$24</f>
        <v>4.9013829097577601E-2</v>
      </c>
      <c r="L37" s="6">
        <f>+L10/L$24</f>
        <v>4.8498817821813797E-2</v>
      </c>
      <c r="M37" s="6">
        <f>+M10/M$24</f>
        <v>5.0956150534795026E-2</v>
      </c>
    </row>
    <row r="38" spans="2:13" x14ac:dyDescent="0.2">
      <c r="B38" s="1" t="s">
        <v>19</v>
      </c>
      <c r="C38" s="6">
        <f>+C11/C$24</f>
        <v>0.13498435781744636</v>
      </c>
      <c r="D38" s="6">
        <f>+D11/D$24</f>
        <v>5.0408230942854529E-2</v>
      </c>
      <c r="E38" s="6">
        <f>+E11/E$24</f>
        <v>4.7596859594620101E-2</v>
      </c>
      <c r="F38" s="6">
        <f>+F11/F$24</f>
        <v>5.5882884086722283E-2</v>
      </c>
      <c r="G38" s="6">
        <f>+G11/G$24</f>
        <v>5.3517680581665138E-2</v>
      </c>
      <c r="H38" s="6">
        <f>+H11/H$24</f>
        <v>4.1194237053135276E-2</v>
      </c>
      <c r="I38" s="6">
        <f>+I11/I$24</f>
        <v>3.3380607266940129E-2</v>
      </c>
      <c r="J38" s="6">
        <f>+J11/J$24</f>
        <v>3.4943620753696399E-2</v>
      </c>
      <c r="K38" s="6">
        <f>+K11/K$24</f>
        <v>4.2663623185707447E-2</v>
      </c>
      <c r="L38" s="6">
        <f>+L11/L$24</f>
        <v>4.5957121919247501E-2</v>
      </c>
      <c r="M38" s="6">
        <f>+M11/M$24</f>
        <v>4.3153989515557885E-2</v>
      </c>
    </row>
    <row r="39" spans="2:13" x14ac:dyDescent="0.2">
      <c r="B39" s="10" t="s">
        <v>26</v>
      </c>
      <c r="C39" s="6">
        <f>+C12/C$24</f>
        <v>6.915442254211447E-3</v>
      </c>
      <c r="D39" s="6">
        <f>+D12/D$24</f>
        <v>6.1591800694791978E-3</v>
      </c>
      <c r="E39" s="6">
        <f>+E12/E$24</f>
        <v>5.430811067956353E-3</v>
      </c>
      <c r="F39" s="6">
        <f>+F12/F$24</f>
        <v>8.4004455897168373E-3</v>
      </c>
      <c r="G39" s="6">
        <f>+G12/G$24</f>
        <v>1.423664373077419E-2</v>
      </c>
      <c r="H39" s="6">
        <f>+H12/H$24</f>
        <v>8.3547377483054464E-3</v>
      </c>
      <c r="I39" s="6">
        <f>+I12/I$24</f>
        <v>2.0218917598639818E-2</v>
      </c>
      <c r="J39" s="6">
        <f>+J12/J$24</f>
        <v>2.5734490214099199E-2</v>
      </c>
      <c r="K39" s="6">
        <f>+K12/K$24</f>
        <v>4.4572829689144257E-2</v>
      </c>
      <c r="L39" s="6">
        <f>+L12/L$24</f>
        <v>5.2039756697869505E-2</v>
      </c>
      <c r="M39" s="6">
        <f>+M12/M$24</f>
        <v>3.9058595472104461E-2</v>
      </c>
    </row>
    <row r="40" spans="2:13" x14ac:dyDescent="0.2">
      <c r="B40" s="1" t="s">
        <v>7</v>
      </c>
      <c r="C40" s="6">
        <f>+C13/C$24</f>
        <v>4.5815076365181763E-2</v>
      </c>
      <c r="D40" s="6">
        <f>+D13/D$24</f>
        <v>3.1780844952780697E-2</v>
      </c>
      <c r="E40" s="6">
        <f>+E13/E$24</f>
        <v>3.3147993029258097E-2</v>
      </c>
      <c r="F40" s="6">
        <f>+F13/F$24</f>
        <v>3.5756457276655884E-2</v>
      </c>
      <c r="G40" s="6">
        <f>+G13/G$24</f>
        <v>4.60144107317337E-2</v>
      </c>
      <c r="H40" s="6">
        <f>+H13/H$24</f>
        <v>4.7540788822675706E-2</v>
      </c>
      <c r="I40" s="6">
        <f>+I13/I$24</f>
        <v>3.7352269767915107E-2</v>
      </c>
      <c r="J40" s="6">
        <f>+J13/J$24</f>
        <v>3.7997180552608874E-2</v>
      </c>
      <c r="K40" s="6">
        <f>+K13/K$24</f>
        <v>4.087692620783015E-2</v>
      </c>
      <c r="L40" s="6">
        <f>+L13/L$24</f>
        <v>4.0902384068450461E-2</v>
      </c>
      <c r="M40" s="6">
        <f>+M13/M$24</f>
        <v>3.5692890112643275E-2</v>
      </c>
    </row>
    <row r="41" spans="2:13" x14ac:dyDescent="0.2">
      <c r="B41" s="1" t="s">
        <v>1</v>
      </c>
      <c r="C41" s="6">
        <f>+C14/C$24</f>
        <v>1.9820979602345787E-2</v>
      </c>
      <c r="D41" s="6">
        <f>+D14/D$24</f>
        <v>4.7492459178721429E-3</v>
      </c>
      <c r="E41" s="6">
        <f>+E14/E$24</f>
        <v>4.3468419069409535E-3</v>
      </c>
      <c r="F41" s="6">
        <f>+F14/F$24</f>
        <v>5.2643528904714491E-3</v>
      </c>
      <c r="G41" s="6">
        <f>+G14/G$24</f>
        <v>5.1537343829992296E-3</v>
      </c>
      <c r="H41" s="6">
        <f>+H14/H$24</f>
        <v>8.1873050477277182E-3</v>
      </c>
      <c r="I41" s="6">
        <f>+I14/I$24</f>
        <v>6.8521640633915342E-3</v>
      </c>
      <c r="J41" s="6">
        <f>+J14/J$24</f>
        <v>1.6966748866406072E-2</v>
      </c>
      <c r="K41" s="6">
        <f>+K14/K$24</f>
        <v>1.9938158347997597E-2</v>
      </c>
      <c r="L41" s="6">
        <f>+L14/L$24</f>
        <v>1.4101395174879693E-2</v>
      </c>
      <c r="M41" s="6">
        <f>+M14/M$24</f>
        <v>2.9090688635050842E-2</v>
      </c>
    </row>
    <row r="42" spans="2:13" x14ac:dyDescent="0.2">
      <c r="B42" s="1" t="s">
        <v>0</v>
      </c>
      <c r="C42" s="6">
        <f>+C15/C$24</f>
        <v>1.6851369020568271E-2</v>
      </c>
      <c r="D42" s="6">
        <f>+D15/D$24</f>
        <v>3.8624370970069231E-2</v>
      </c>
      <c r="E42" s="6">
        <f>+E15/E$24</f>
        <v>4.3311718237483483E-2</v>
      </c>
      <c r="F42" s="6">
        <f>+F15/F$24</f>
        <v>4.4109470243996189E-2</v>
      </c>
      <c r="G42" s="6">
        <f>+G15/G$24</f>
        <v>4.0116046821132484E-2</v>
      </c>
      <c r="H42" s="6">
        <f>+H15/H$24</f>
        <v>4.0140861540443412E-2</v>
      </c>
      <c r="I42" s="6">
        <f>+I15/I$24</f>
        <v>3.2163111260931042E-2</v>
      </c>
      <c r="J42" s="6">
        <f>+J15/J$24</f>
        <v>2.7958175117494762E-2</v>
      </c>
      <c r="K42" s="6">
        <f>+K15/K$24</f>
        <v>2.3624067081226698E-2</v>
      </c>
      <c r="L42" s="6">
        <f>+L15/L$24</f>
        <v>2.5756615273215426E-2</v>
      </c>
      <c r="M42" s="6">
        <f>+M15/M$24</f>
        <v>2.8285567634979438E-2</v>
      </c>
    </row>
    <row r="43" spans="2:13" x14ac:dyDescent="0.2">
      <c r="B43" s="1" t="s">
        <v>11</v>
      </c>
      <c r="C43" s="6">
        <f>+C16/C$24</f>
        <v>1.2815887556205613E-2</v>
      </c>
      <c r="D43" s="6">
        <f>+D16/D$24</f>
        <v>1.2252985993776392E-2</v>
      </c>
      <c r="E43" s="6">
        <f>+E16/E$24</f>
        <v>1.1803801040158168E-2</v>
      </c>
      <c r="F43" s="6">
        <f>+F16/F$24</f>
        <v>1.5073546832870779E-2</v>
      </c>
      <c r="G43" s="6">
        <f>+G16/G$24</f>
        <v>1.9914312435958544E-2</v>
      </c>
      <c r="H43" s="6">
        <f>+H16/H$24</f>
        <v>2.2027701146255869E-2</v>
      </c>
      <c r="I43" s="6">
        <f>+I16/I$24</f>
        <v>2.1126856035294149E-2</v>
      </c>
      <c r="J43" s="6">
        <f>+J16/J$24</f>
        <v>2.1748849836759107E-2</v>
      </c>
      <c r="K43" s="6">
        <f>+K16/K$24</f>
        <v>2.6289591619812126E-2</v>
      </c>
      <c r="L43" s="6">
        <f>+L16/L$24</f>
        <v>1.1109089142003654E-2</v>
      </c>
      <c r="M43" s="6">
        <f>+M16/M$24</f>
        <v>1.8353803258918257E-2</v>
      </c>
    </row>
    <row r="44" spans="2:13" x14ac:dyDescent="0.2">
      <c r="B44" s="1" t="s">
        <v>24</v>
      </c>
      <c r="C44" s="6">
        <f>+C17/C$24</f>
        <v>1.0842661513096161E-2</v>
      </c>
      <c r="D44" s="6">
        <f>+D17/D$24</f>
        <v>8.0808684629076789E-3</v>
      </c>
      <c r="E44" s="6">
        <f>+E17/E$24</f>
        <v>9.9013439195174465E-3</v>
      </c>
      <c r="F44" s="6">
        <f>+F17/F$24</f>
        <v>9.0545685097814591E-3</v>
      </c>
      <c r="G44" s="6">
        <f>+G17/G$24</f>
        <v>1.2237381744149485E-2</v>
      </c>
      <c r="H44" s="6">
        <f>+H17/H$24</f>
        <v>1.9172899907450539E-2</v>
      </c>
      <c r="I44" s="6">
        <f>+I17/I$24</f>
        <v>1.634164802739552E-2</v>
      </c>
      <c r="J44" s="6">
        <f>+J17/J$24</f>
        <v>1.287068652111412E-2</v>
      </c>
      <c r="K44" s="6">
        <f>+K17/K$24</f>
        <v>9.4788214870801073E-3</v>
      </c>
      <c r="L44" s="6">
        <f>+L17/L$24</f>
        <v>9.2418729824591834E-3</v>
      </c>
      <c r="M44" s="6">
        <f>+M17/M$24</f>
        <v>1.0357500357355786E-2</v>
      </c>
    </row>
    <row r="45" spans="2:13" x14ac:dyDescent="0.2">
      <c r="B45" s="1" t="s">
        <v>10</v>
      </c>
      <c r="C45" s="6">
        <f>+C18/C$24</f>
        <v>5.927743508533017E-3</v>
      </c>
      <c r="D45" s="6">
        <f>+D18/D$24</f>
        <v>7.813281420266634E-3</v>
      </c>
      <c r="E45" s="6">
        <f>+E18/E$24</f>
        <v>9.8669304614152648E-3</v>
      </c>
      <c r="F45" s="6">
        <f>+F18/F$24</f>
        <v>9.5625883148396876E-3</v>
      </c>
      <c r="G45" s="6">
        <f>+G18/G$24</f>
        <v>1.0847942985824912E-2</v>
      </c>
      <c r="H45" s="6">
        <f>+H18/H$24</f>
        <v>9.680182752166663E-3</v>
      </c>
      <c r="I45" s="6">
        <f>+I18/I$24</f>
        <v>6.0641902021806825E-3</v>
      </c>
      <c r="J45" s="6">
        <f>+J18/J$24</f>
        <v>1.1455891754268166E-2</v>
      </c>
      <c r="K45" s="6">
        <f>+K18/K$24</f>
        <v>1.5326175472395181E-2</v>
      </c>
      <c r="L45" s="6">
        <f>+L18/L$24</f>
        <v>1.0575559244869439E-2</v>
      </c>
      <c r="M45" s="6">
        <f>+M18/M$24</f>
        <v>1.2673786729827807E-2</v>
      </c>
    </row>
    <row r="46" spans="2:13" x14ac:dyDescent="0.2">
      <c r="B46" s="1" t="s">
        <v>5</v>
      </c>
      <c r="C46" s="6">
        <f>+C19/C$24</f>
        <v>7.5932443142954203E-3</v>
      </c>
      <c r="D46" s="6">
        <f>+D19/D$24</f>
        <v>6.250616844478472E-3</v>
      </c>
      <c r="E46" s="6">
        <f>+E19/E$24</f>
        <v>6.2966050853959822E-3</v>
      </c>
      <c r="F46" s="6">
        <f>+F19/F$24</f>
        <v>6.4585711483235633E-3</v>
      </c>
      <c r="G46" s="6">
        <f>+G19/G$24</f>
        <v>6.5347467866529079E-3</v>
      </c>
      <c r="H46" s="6">
        <f>+H19/H$24</f>
        <v>7.7250439897259297E-3</v>
      </c>
      <c r="I46" s="6">
        <f>+I19/I$24</f>
        <v>8.1684938215005765E-3</v>
      </c>
      <c r="J46" s="6">
        <f>+J19/J$24</f>
        <v>6.4647535556452218E-3</v>
      </c>
      <c r="K46" s="6">
        <f>+K19/K$24</f>
        <v>5.7425610588432621E-3</v>
      </c>
      <c r="L46" s="6">
        <f>+L19/L$24</f>
        <v>5.4086415420317334E-3</v>
      </c>
      <c r="M46" s="6">
        <f>+M19/M$24</f>
        <v>5.4669244594408358E-3</v>
      </c>
    </row>
    <row r="47" spans="2:13" x14ac:dyDescent="0.2">
      <c r="B47" s="1" t="s">
        <v>2</v>
      </c>
      <c r="C47" s="6">
        <f>+C20/C$24</f>
        <v>3.4706877752116776E-2</v>
      </c>
      <c r="D47" s="6">
        <f>+D20/D$24</f>
        <v>1.7320501471188206E-3</v>
      </c>
      <c r="E47" s="6">
        <f>+E20/E$24</f>
        <v>1.8514057292857598E-3</v>
      </c>
      <c r="F47" s="6">
        <f>+F20/F$24</f>
        <v>2.0061555138879274E-3</v>
      </c>
      <c r="G47" s="6">
        <f>+G20/G$24</f>
        <v>3.7994273871791804E-3</v>
      </c>
      <c r="H47" s="6">
        <f>+H20/H$24</f>
        <v>3.7713234188881226E-3</v>
      </c>
      <c r="I47" s="6">
        <f>+I20/I$24</f>
        <v>2.6109770206839541E-3</v>
      </c>
      <c r="J47" s="6">
        <f>+J20/J$24</f>
        <v>2.5483617057698504E-3</v>
      </c>
      <c r="K47" s="6">
        <f>+K20/K$24</f>
        <v>2.0222856312919653E-3</v>
      </c>
      <c r="L47" s="6">
        <f>+L20/L$24</f>
        <v>2.9265415745499683E-3</v>
      </c>
      <c r="M47" s="6">
        <f>+M20/M$24</f>
        <v>4.71248671692361E-3</v>
      </c>
    </row>
    <row r="48" spans="2:13" x14ac:dyDescent="0.2">
      <c r="B48" s="1" t="s">
        <v>3</v>
      </c>
      <c r="C48" s="6">
        <f>+C21/C$24</f>
        <v>3.6657148485182197E-3</v>
      </c>
      <c r="D48" s="6">
        <f>+D21/D$24</f>
        <v>7.2332968255102558E-3</v>
      </c>
      <c r="E48" s="6">
        <f>+E21/E$24</f>
        <v>1.2145430337058592E-2</v>
      </c>
      <c r="F48" s="6">
        <f>+F21/F$24</f>
        <v>9.2721852550334601E-3</v>
      </c>
      <c r="G48" s="6">
        <f>+G21/G$24</f>
        <v>3.5202246855262753E-3</v>
      </c>
      <c r="H48" s="6">
        <f>+H21/H$24</f>
        <v>6.493856402968355E-3</v>
      </c>
      <c r="I48" s="6">
        <f>+I21/I$24</f>
        <v>5.492151003993564E-3</v>
      </c>
      <c r="J48" s="6">
        <f>+J21/J$24</f>
        <v>2.9481770204431881E-3</v>
      </c>
      <c r="K48" s="6">
        <f>+K21/K$24</f>
        <v>4.1282696973697968E-3</v>
      </c>
      <c r="L48" s="6">
        <f>+L21/L$24</f>
        <v>3.8745317233782905E-3</v>
      </c>
      <c r="M48" s="6">
        <f>+M21/M$24</f>
        <v>4.0275894079764788E-3</v>
      </c>
    </row>
    <row r="49" spans="1:13" x14ac:dyDescent="0.2">
      <c r="B49" s="1" t="s">
        <v>8</v>
      </c>
      <c r="C49" s="6">
        <f>+C22/C$24</f>
        <v>1.5076054974865489E-3</v>
      </c>
      <c r="D49" s="6">
        <f>+D22/D$24</f>
        <v>3.6953774199616359E-3</v>
      </c>
      <c r="E49" s="6">
        <f>+E22/E$24</f>
        <v>2.9288747814637537E-3</v>
      </c>
      <c r="F49" s="6">
        <f>+F22/F$24</f>
        <v>2.7241393699386114E-3</v>
      </c>
      <c r="G49" s="6">
        <f>+G22/G$24</f>
        <v>3.6858841682015147E-3</v>
      </c>
      <c r="H49" s="6">
        <f>+H22/H$24</f>
        <v>4.1111124730325351E-3</v>
      </c>
      <c r="I49" s="6">
        <f>+I22/I$24</f>
        <v>4.0985977777786269E-3</v>
      </c>
      <c r="J49" s="6">
        <f>+J22/J$24</f>
        <v>7.8461247854411578E-3</v>
      </c>
      <c r="K49" s="6">
        <f>+K22/K$24</f>
        <v>5.9842100265264618E-3</v>
      </c>
      <c r="L49" s="6">
        <f>+L22/L$24</f>
        <v>5.0813245020714694E-3</v>
      </c>
      <c r="M49" s="6">
        <f>+M22/M$24</f>
        <v>2.5944687243957295E-3</v>
      </c>
    </row>
    <row r="50" spans="1:13" x14ac:dyDescent="0.2">
      <c r="B50" s="1" t="s">
        <v>6</v>
      </c>
      <c r="C50" s="6">
        <f>+C23/C$24</f>
        <v>3.6036734700208308E-3</v>
      </c>
      <c r="D50" s="6">
        <f>+D23/D$24</f>
        <v>3.1476721230967453E-3</v>
      </c>
      <c r="E50" s="6">
        <f>+E23/E$24</f>
        <v>3.6607796703668795E-3</v>
      </c>
      <c r="F50" s="6">
        <f>+F23/F$24</f>
        <v>5.0984989125004128E-3</v>
      </c>
      <c r="G50" s="6">
        <f>+G23/G$24</f>
        <v>1.8706929731282474E-3</v>
      </c>
      <c r="H50" s="6">
        <f>+H23/H$24</f>
        <v>2.7796608884406034E-3</v>
      </c>
      <c r="I50" s="6">
        <f>+I23/I$24</f>
        <v>3.3228951404899966E-3</v>
      </c>
      <c r="J50" s="6">
        <f>+J23/J$24</f>
        <v>3.4111247098361536E-3</v>
      </c>
      <c r="K50" s="6">
        <f>+K23/K$24</f>
        <v>3.1660376600224052E-3</v>
      </c>
      <c r="L50" s="6">
        <f>+L23/L$24</f>
        <v>2.0412191590423669E-3</v>
      </c>
      <c r="M50" s="6">
        <f>+M23/M$24</f>
        <v>1.8881976679332683E-3</v>
      </c>
    </row>
    <row r="51" spans="1:13" ht="15.75" x14ac:dyDescent="0.25">
      <c r="B51" s="2" t="s">
        <v>14</v>
      </c>
      <c r="C51" s="7">
        <f t="shared" ref="C51:F51" si="1">SUM(C31:C50)</f>
        <v>1</v>
      </c>
      <c r="D51" s="7">
        <f t="shared" si="1"/>
        <v>1</v>
      </c>
      <c r="E51" s="7">
        <f t="shared" si="1"/>
        <v>1.0000000000000002</v>
      </c>
      <c r="F51" s="7">
        <f t="shared" si="1"/>
        <v>1.0000000000000004</v>
      </c>
      <c r="G51" s="7">
        <f>SUM(G31:G50)</f>
        <v>1</v>
      </c>
      <c r="H51" s="7">
        <f t="shared" ref="H51" si="2">SUM(H31:H50)</f>
        <v>0.99999999999999989</v>
      </c>
      <c r="I51" s="7">
        <f t="shared" ref="I51:L51" si="3">SUM(I31:I50)</f>
        <v>0.99999999999999989</v>
      </c>
      <c r="J51" s="7">
        <f t="shared" si="3"/>
        <v>1</v>
      </c>
      <c r="K51" s="7">
        <f t="shared" si="3"/>
        <v>1.0000000000000002</v>
      </c>
      <c r="L51" s="7">
        <f t="shared" si="3"/>
        <v>1</v>
      </c>
      <c r="M51" s="7">
        <f t="shared" ref="M51" si="4">SUM(M31:M50)</f>
        <v>1.0000000000000002</v>
      </c>
    </row>
    <row r="52" spans="1:13" ht="15.75" x14ac:dyDescent="0.25"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">
      <c r="B53" s="8" t="s">
        <v>25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5" spans="1:13" x14ac:dyDescent="0.2">
      <c r="A55" s="1"/>
      <c r="B55" s="9"/>
      <c r="C55" s="9"/>
    </row>
    <row r="56" spans="1:13" x14ac:dyDescent="0.2"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"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"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"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"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"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"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"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"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"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"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">
      <c r="B67" s="1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">
      <c r="B68" s="1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">
      <c r="B69" s="1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">
      <c r="B70" s="1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">
      <c r="B71" s="1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">
      <c r="B72" s="1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">
      <c r="B73" s="1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">
      <c r="B74" s="18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">
      <c r="B75" s="1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">
      <c r="B76" s="1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">
      <c r="B77" s="1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">
      <c r="B78" s="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x14ac:dyDescent="0.2">
      <c r="B79" s="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x14ac:dyDescent="0.2">
      <c r="B80" s="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x14ac:dyDescent="0.2">
      <c r="B81" s="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">
      <c r="B82" s="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</sheetData>
  <sortState ref="A31:AE50">
    <sortCondition ref="A31:A50"/>
  </sortState>
  <phoneticPr fontId="1" type="noConversion"/>
  <printOptions horizontalCentered="1" verticalCentered="1"/>
  <pageMargins left="0.19685039370078741" right="0.19685039370078741" top="0.55118110236220474" bottom="0.47244094488188981" header="0" footer="0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1"/>
  <sheetViews>
    <sheetView workbookViewId="0"/>
  </sheetViews>
  <sheetFormatPr baseColWidth="10" defaultColWidth="14.85546875" defaultRowHeight="15" x14ac:dyDescent="0.2"/>
  <cols>
    <col min="1" max="1" width="6" style="1" customWidth="1"/>
    <col min="2" max="2" width="48.42578125" style="1" customWidth="1"/>
    <col min="3" max="7" width="15.85546875" style="1" customWidth="1"/>
    <col min="8" max="11" width="18" style="1" bestFit="1" customWidth="1"/>
    <col min="12" max="13" width="18" style="1" customWidth="1"/>
    <col min="14" max="16384" width="14.85546875" style="1"/>
  </cols>
  <sheetData>
    <row r="1" spans="2:13" ht="15.75" x14ac:dyDescent="0.25">
      <c r="B1" s="2" t="s">
        <v>12</v>
      </c>
    </row>
    <row r="3" spans="2:13" ht="15.75" x14ac:dyDescent="0.25">
      <c r="B3" s="2" t="s">
        <v>13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</row>
    <row r="4" spans="2:13" x14ac:dyDescent="0.2">
      <c r="B4" s="1" t="s">
        <v>20</v>
      </c>
      <c r="C4" s="4">
        <v>5.5119999999999996</v>
      </c>
      <c r="D4" s="4">
        <v>4786.419847675611</v>
      </c>
      <c r="E4" s="4">
        <v>5973.8387215306175</v>
      </c>
      <c r="F4" s="4">
        <v>7409.0770387924886</v>
      </c>
      <c r="G4" s="4">
        <v>8069.3406850484607</v>
      </c>
      <c r="H4" s="4">
        <v>8402.5542911810026</v>
      </c>
      <c r="I4" s="4">
        <v>8244.4610693419909</v>
      </c>
      <c r="J4" s="4">
        <v>7849.2150766429831</v>
      </c>
      <c r="K4" s="4">
        <v>8426.5248522744259</v>
      </c>
      <c r="L4" s="4">
        <v>9585.9719806640423</v>
      </c>
      <c r="M4" s="4">
        <v>9769.1161246289503</v>
      </c>
    </row>
    <row r="5" spans="2:13" x14ac:dyDescent="0.2">
      <c r="B5" s="1" t="s">
        <v>18</v>
      </c>
      <c r="C5" s="4">
        <v>836.48900000000003</v>
      </c>
      <c r="D5" s="4">
        <v>5501.2489718821071</v>
      </c>
      <c r="E5" s="4">
        <v>7046.4246620786007</v>
      </c>
      <c r="F5" s="4">
        <v>7662.6945213005874</v>
      </c>
      <c r="G5" s="4">
        <v>8445.2182338672865</v>
      </c>
      <c r="H5" s="4">
        <v>8337.0309366540023</v>
      </c>
      <c r="I5" s="4">
        <v>7381.9699093749878</v>
      </c>
      <c r="J5" s="4">
        <v>6681.8552066620023</v>
      </c>
      <c r="K5" s="4">
        <v>7618.5236292011805</v>
      </c>
      <c r="L5" s="4">
        <v>8713.1047230401036</v>
      </c>
      <c r="M5" s="4">
        <v>8335.2462238960288</v>
      </c>
    </row>
    <row r="6" spans="2:13" x14ac:dyDescent="0.2">
      <c r="B6" s="1" t="s">
        <v>4</v>
      </c>
      <c r="C6" s="4">
        <v>519.46900000000005</v>
      </c>
      <c r="D6" s="4">
        <v>3044.8104403986908</v>
      </c>
      <c r="E6" s="4">
        <v>3936.7860450699754</v>
      </c>
      <c r="F6" s="4">
        <v>4814.1910470781322</v>
      </c>
      <c r="G6" s="4">
        <v>5005.8921104020346</v>
      </c>
      <c r="H6" s="4">
        <v>4678.6191421770009</v>
      </c>
      <c r="I6" s="4">
        <v>4246.207225101999</v>
      </c>
      <c r="J6" s="4">
        <v>4158.2438593250017</v>
      </c>
      <c r="K6" s="4">
        <v>4660.6807072329957</v>
      </c>
      <c r="L6" s="4">
        <v>4518.9283709999954</v>
      </c>
      <c r="M6" s="4">
        <v>4527.6969445749946</v>
      </c>
    </row>
    <row r="7" spans="2:13" x14ac:dyDescent="0.2">
      <c r="B7" s="1" t="s">
        <v>7</v>
      </c>
      <c r="C7" s="4">
        <v>415.04199999999997</v>
      </c>
      <c r="D7" s="4">
        <v>3473.3255884340433</v>
      </c>
      <c r="E7" s="4">
        <v>4463.0494465498568</v>
      </c>
      <c r="F7" s="4">
        <v>4670.7932871278745</v>
      </c>
      <c r="G7" s="4">
        <v>4148.4483239774636</v>
      </c>
      <c r="H7" s="4">
        <v>3330.962185430003</v>
      </c>
      <c r="I7" s="4">
        <v>2950.4722069969921</v>
      </c>
      <c r="J7" s="4">
        <v>3133.2540886440024</v>
      </c>
      <c r="K7" s="4">
        <v>3756.1669721429816</v>
      </c>
      <c r="L7" s="4">
        <v>3714.5783659969929</v>
      </c>
      <c r="M7" s="4">
        <v>4185.8151161959904</v>
      </c>
    </row>
    <row r="8" spans="2:13" x14ac:dyDescent="0.2">
      <c r="B8" s="1" t="s">
        <v>9</v>
      </c>
      <c r="C8" s="4">
        <v>223.982</v>
      </c>
      <c r="D8" s="4">
        <v>3149.5723048516638</v>
      </c>
      <c r="E8" s="4">
        <v>3939.7599267380901</v>
      </c>
      <c r="F8" s="4">
        <v>4413.9820739401548</v>
      </c>
      <c r="G8" s="4">
        <v>4043.56555251391</v>
      </c>
      <c r="H8" s="4">
        <v>3535.3339938820004</v>
      </c>
      <c r="I8" s="4">
        <v>2582.9287726989983</v>
      </c>
      <c r="J8" s="4">
        <v>2601.913114558999</v>
      </c>
      <c r="K8" s="4">
        <v>3346.2590875309984</v>
      </c>
      <c r="L8" s="4">
        <v>3849.2989021069939</v>
      </c>
      <c r="M8" s="4">
        <v>2922.2608369569916</v>
      </c>
    </row>
    <row r="9" spans="2:13" x14ac:dyDescent="0.2">
      <c r="B9" s="1" t="s">
        <v>24</v>
      </c>
      <c r="C9" s="4">
        <v>59.061999999999998</v>
      </c>
      <c r="D9" s="4">
        <v>1085.379918122444</v>
      </c>
      <c r="E9" s="4">
        <v>1415.0115946984911</v>
      </c>
      <c r="F9" s="4">
        <v>1742.9325169496096</v>
      </c>
      <c r="G9" s="4">
        <v>1984.5658642142646</v>
      </c>
      <c r="H9" s="4">
        <v>1849.7772627690003</v>
      </c>
      <c r="I9" s="4">
        <v>1666.2298149009957</v>
      </c>
      <c r="J9" s="4">
        <v>1624.9107973389969</v>
      </c>
      <c r="K9" s="4">
        <v>1721.4436745360031</v>
      </c>
      <c r="L9" s="4">
        <v>1864.9167132880073</v>
      </c>
      <c r="M9" s="4">
        <v>1793.6273029610024</v>
      </c>
    </row>
    <row r="10" spans="2:13" x14ac:dyDescent="0.2">
      <c r="B10" s="1" t="s">
        <v>0</v>
      </c>
      <c r="C10" s="4">
        <v>68.665999999999997</v>
      </c>
      <c r="D10" s="4">
        <v>1117.6168693317668</v>
      </c>
      <c r="E10" s="4">
        <v>1388.1935036749728</v>
      </c>
      <c r="F10" s="4">
        <v>1275.002608591416</v>
      </c>
      <c r="G10" s="4">
        <v>1313.0335772286237</v>
      </c>
      <c r="H10" s="4">
        <v>1227.0193801939984</v>
      </c>
      <c r="I10" s="4">
        <v>1161.0404871810031</v>
      </c>
      <c r="J10" s="4">
        <v>1112.0427424759969</v>
      </c>
      <c r="K10" s="4">
        <v>1160.6786931460033</v>
      </c>
      <c r="L10" s="4">
        <v>1316.8140476239978</v>
      </c>
      <c r="M10" s="4">
        <v>1285.637210219003</v>
      </c>
    </row>
    <row r="11" spans="2:13" x14ac:dyDescent="0.2">
      <c r="B11" s="1" t="s">
        <v>21</v>
      </c>
      <c r="C11" s="4">
        <v>21.97</v>
      </c>
      <c r="D11" s="4">
        <v>1300.2259258960328</v>
      </c>
      <c r="E11" s="4">
        <v>1839.1608555745829</v>
      </c>
      <c r="F11" s="4">
        <v>2004.7745038464843</v>
      </c>
      <c r="G11" s="4">
        <v>1929.4770277214288</v>
      </c>
      <c r="H11" s="4">
        <v>1704.5420233229995</v>
      </c>
      <c r="I11" s="4">
        <v>1600.2840098700012</v>
      </c>
      <c r="J11" s="4">
        <v>1567.1662944800007</v>
      </c>
      <c r="K11" s="4">
        <v>1299.8998791909976</v>
      </c>
      <c r="L11" s="4">
        <v>1289.0465415729973</v>
      </c>
      <c r="M11" s="4">
        <v>1248.2992680709988</v>
      </c>
    </row>
    <row r="12" spans="2:13" x14ac:dyDescent="0.2">
      <c r="B12" s="1" t="s">
        <v>19</v>
      </c>
      <c r="C12" s="4">
        <v>65.216999999999999</v>
      </c>
      <c r="D12" s="4">
        <v>1274.7623100673411</v>
      </c>
      <c r="E12" s="4">
        <v>1219.036486457652</v>
      </c>
      <c r="F12" s="4">
        <v>1399.9034942236035</v>
      </c>
      <c r="G12" s="4">
        <v>1353.068003733388</v>
      </c>
      <c r="H12" s="4">
        <v>1031.4772373360004</v>
      </c>
      <c r="I12" s="4">
        <v>1007.8451984990039</v>
      </c>
      <c r="J12" s="4">
        <v>979.37103196000044</v>
      </c>
      <c r="K12" s="4">
        <v>980.17881750899642</v>
      </c>
      <c r="L12" s="4">
        <v>1002.6085441200109</v>
      </c>
      <c r="M12" s="4">
        <v>1016.5611085540074</v>
      </c>
    </row>
    <row r="13" spans="2:13" x14ac:dyDescent="0.2">
      <c r="B13" s="1" t="s">
        <v>1</v>
      </c>
      <c r="C13" s="4">
        <v>35.533999999999999</v>
      </c>
      <c r="D13" s="4">
        <v>365.73838881526115</v>
      </c>
      <c r="E13" s="4">
        <v>636.81305086957479</v>
      </c>
      <c r="F13" s="4">
        <v>704.2784565626223</v>
      </c>
      <c r="G13" s="4">
        <v>813.05974247884012</v>
      </c>
      <c r="H13" s="4">
        <v>851.6929130970002</v>
      </c>
      <c r="I13" s="4">
        <v>863.11115928599872</v>
      </c>
      <c r="J13" s="4">
        <v>903.13859613800014</v>
      </c>
      <c r="K13" s="4">
        <v>896.24668393300192</v>
      </c>
      <c r="L13" s="4">
        <v>962.13741212099808</v>
      </c>
      <c r="M13" s="4">
        <v>1000.1033769859965</v>
      </c>
    </row>
    <row r="14" spans="2:13" x14ac:dyDescent="0.2">
      <c r="B14" s="1" t="s">
        <v>10</v>
      </c>
      <c r="C14" s="4">
        <v>22.814</v>
      </c>
      <c r="D14" s="4">
        <v>656.1736764973798</v>
      </c>
      <c r="E14" s="4">
        <v>871.35267324137783</v>
      </c>
      <c r="F14" s="4">
        <v>933.44853710641451</v>
      </c>
      <c r="G14" s="4">
        <v>1080.8160799743619</v>
      </c>
      <c r="H14" s="4">
        <v>1048.4432480829992</v>
      </c>
      <c r="I14" s="4">
        <v>1067.0697753020004</v>
      </c>
      <c r="J14" s="4">
        <v>1038.3996053620015</v>
      </c>
      <c r="K14" s="4">
        <v>1042.6687944300077</v>
      </c>
      <c r="L14" s="4">
        <v>991.24078971100482</v>
      </c>
      <c r="M14" s="4">
        <v>988.93696302200203</v>
      </c>
    </row>
    <row r="15" spans="2:13" x14ac:dyDescent="0.2">
      <c r="B15" s="1" t="s">
        <v>26</v>
      </c>
      <c r="C15" s="4">
        <v>0.40600000000000003</v>
      </c>
      <c r="D15" s="4">
        <v>468.1837042272565</v>
      </c>
      <c r="E15" s="4">
        <v>553.88581272905435</v>
      </c>
      <c r="F15" s="4">
        <v>698.87275900773079</v>
      </c>
      <c r="G15" s="4">
        <v>683.11646915959773</v>
      </c>
      <c r="H15" s="4">
        <v>787.27714570099886</v>
      </c>
      <c r="I15" s="4">
        <v>883.32477748200245</v>
      </c>
      <c r="J15" s="4">
        <v>766.52922955900044</v>
      </c>
      <c r="K15" s="4">
        <v>781.31679274700321</v>
      </c>
      <c r="L15" s="4">
        <v>859.19319926300489</v>
      </c>
      <c r="M15" s="4">
        <v>834.08591939999712</v>
      </c>
    </row>
    <row r="16" spans="2:13" x14ac:dyDescent="0.2">
      <c r="B16" s="1" t="s">
        <v>23</v>
      </c>
      <c r="C16" s="4">
        <v>22.895</v>
      </c>
      <c r="D16" s="4">
        <v>491.11356819913436</v>
      </c>
      <c r="E16" s="4">
        <v>545.53546755155151</v>
      </c>
      <c r="F16" s="4">
        <v>580.87365587166562</v>
      </c>
      <c r="G16" s="4">
        <v>611.80367975007152</v>
      </c>
      <c r="H16" s="4">
        <v>791.61423459699915</v>
      </c>
      <c r="I16" s="4">
        <v>696.55105242900004</v>
      </c>
      <c r="J16" s="4">
        <v>623.43355587899998</v>
      </c>
      <c r="K16" s="4">
        <v>601.70443371299871</v>
      </c>
      <c r="L16" s="4">
        <v>650.69246081400013</v>
      </c>
      <c r="M16" s="4">
        <v>631.60769815200138</v>
      </c>
    </row>
    <row r="17" spans="2:13" x14ac:dyDescent="0.2">
      <c r="B17" s="1" t="s">
        <v>2</v>
      </c>
      <c r="C17" s="4">
        <v>16.837</v>
      </c>
      <c r="D17" s="4">
        <v>190.77576753384579</v>
      </c>
      <c r="E17" s="4">
        <v>514.52769033562413</v>
      </c>
      <c r="F17" s="4">
        <v>377.18293666319676</v>
      </c>
      <c r="G17" s="4">
        <v>313.03360780807361</v>
      </c>
      <c r="H17" s="4">
        <v>290.74964510899963</v>
      </c>
      <c r="I17" s="4">
        <v>296.10351811400028</v>
      </c>
      <c r="J17" s="4">
        <v>281.12358475400003</v>
      </c>
      <c r="K17" s="4">
        <v>304.51700013499988</v>
      </c>
      <c r="L17" s="4">
        <v>413.3204268620002</v>
      </c>
      <c r="M17" s="4">
        <v>354.87045676999975</v>
      </c>
    </row>
    <row r="18" spans="2:13" x14ac:dyDescent="0.2">
      <c r="B18" s="1" t="s">
        <v>5</v>
      </c>
      <c r="C18" s="4">
        <v>5.383</v>
      </c>
      <c r="D18" s="4">
        <v>63.575959240962618</v>
      </c>
      <c r="E18" s="4">
        <v>76.679999023315844</v>
      </c>
      <c r="F18" s="4">
        <v>122.80026373534493</v>
      </c>
      <c r="G18" s="4">
        <v>173.53366035483933</v>
      </c>
      <c r="H18" s="4">
        <v>837.28757813699997</v>
      </c>
      <c r="I18" s="4">
        <v>566.63349505199994</v>
      </c>
      <c r="J18" s="4">
        <v>299.38988985100002</v>
      </c>
      <c r="K18" s="4">
        <v>370.26080838600012</v>
      </c>
      <c r="L18" s="4">
        <v>585.41673764999985</v>
      </c>
      <c r="M18" s="4">
        <v>325.09768837500002</v>
      </c>
    </row>
    <row r="19" spans="2:13" x14ac:dyDescent="0.2">
      <c r="B19" s="1" t="s">
        <v>6</v>
      </c>
      <c r="C19" s="4">
        <v>9.0190000000000001</v>
      </c>
      <c r="D19" s="4">
        <v>704.30830857542492</v>
      </c>
      <c r="E19" s="4">
        <v>455.44256559574092</v>
      </c>
      <c r="F19" s="4">
        <v>996.15020819477343</v>
      </c>
      <c r="G19" s="4">
        <v>1190.6608388725915</v>
      </c>
      <c r="H19" s="4">
        <v>590.74503773100002</v>
      </c>
      <c r="I19" s="4">
        <v>130.430314882</v>
      </c>
      <c r="J19" s="4">
        <v>113.99753344700005</v>
      </c>
      <c r="K19" s="4">
        <v>125.78619909199993</v>
      </c>
      <c r="L19" s="4">
        <v>157.60683057200001</v>
      </c>
      <c r="M19" s="4">
        <v>259.16761986699998</v>
      </c>
    </row>
    <row r="20" spans="2:13" x14ac:dyDescent="0.2">
      <c r="B20" s="1" t="s">
        <v>8</v>
      </c>
      <c r="C20" s="4">
        <v>44.822000000000003</v>
      </c>
      <c r="D20" s="4">
        <v>154.70795170337377</v>
      </c>
      <c r="E20" s="4">
        <v>188.91146164938837</v>
      </c>
      <c r="F20" s="4">
        <v>263.66221229987275</v>
      </c>
      <c r="G20" s="4">
        <v>216.35615542285151</v>
      </c>
      <c r="H20" s="4">
        <v>246.08702387200006</v>
      </c>
      <c r="I20" s="4">
        <v>224.74208238599985</v>
      </c>
      <c r="J20" s="4">
        <v>156.69613331399987</v>
      </c>
      <c r="K20" s="4">
        <v>218.98176782400009</v>
      </c>
      <c r="L20" s="4">
        <v>239.67717495900013</v>
      </c>
      <c r="M20" s="4">
        <v>189.93468444300001</v>
      </c>
    </row>
    <row r="21" spans="2:13" x14ac:dyDescent="0.2">
      <c r="B21" s="1" t="s">
        <v>22</v>
      </c>
      <c r="C21" s="4">
        <v>154.64500000000001</v>
      </c>
      <c r="D21" s="4">
        <v>132.57795945246085</v>
      </c>
      <c r="E21" s="4">
        <v>160.8327968693537</v>
      </c>
      <c r="F21" s="4">
        <v>167.43732292477662</v>
      </c>
      <c r="G21" s="4">
        <v>179.82714266568544</v>
      </c>
      <c r="H21" s="4">
        <v>218.344156244</v>
      </c>
      <c r="I21" s="4">
        <v>193.56578274199964</v>
      </c>
      <c r="J21" s="4">
        <v>165.67291936399999</v>
      </c>
      <c r="K21" s="4">
        <v>152.21516515500002</v>
      </c>
      <c r="L21" s="4">
        <v>158.06701846800019</v>
      </c>
      <c r="M21" s="4">
        <v>181.25859581100008</v>
      </c>
    </row>
    <row r="22" spans="2:13" x14ac:dyDescent="0.2">
      <c r="B22" s="1" t="s">
        <v>3</v>
      </c>
      <c r="C22" s="4">
        <v>1.9890000000000001</v>
      </c>
      <c r="D22" s="4">
        <v>237.09867125887419</v>
      </c>
      <c r="E22" s="4">
        <v>819.22323918197571</v>
      </c>
      <c r="F22" s="4">
        <v>451.6256605063391</v>
      </c>
      <c r="G22" s="4">
        <v>282.26546701572636</v>
      </c>
      <c r="H22" s="4">
        <v>37.850740185000014</v>
      </c>
      <c r="I22" s="4">
        <v>49.018168001000006</v>
      </c>
      <c r="J22" s="4">
        <v>52.639556365000011</v>
      </c>
      <c r="K22" s="4">
        <v>115.90034746800001</v>
      </c>
      <c r="L22" s="4">
        <v>48.219993253999981</v>
      </c>
      <c r="M22" s="4">
        <v>175.71847028699997</v>
      </c>
    </row>
    <row r="23" spans="2:13" x14ac:dyDescent="0.2">
      <c r="B23" s="1" t="s">
        <v>11</v>
      </c>
      <c r="C23" s="4">
        <v>51.036000000000001</v>
      </c>
      <c r="D23" s="4">
        <v>393.35831583632438</v>
      </c>
      <c r="E23" s="4">
        <v>459.64976158020488</v>
      </c>
      <c r="F23" s="4">
        <v>200.95494004163726</v>
      </c>
      <c r="G23" s="4">
        <v>190.40067843929049</v>
      </c>
      <c r="H23" s="4">
        <v>80.024491604000005</v>
      </c>
      <c r="I23" s="4">
        <v>180.91295104100004</v>
      </c>
      <c r="J23" s="4">
        <v>184.26505522999997</v>
      </c>
      <c r="K23" s="4">
        <v>191.67117373200003</v>
      </c>
      <c r="L23" s="4">
        <v>108.531550373</v>
      </c>
      <c r="M23" s="4">
        <v>101.39519475100001</v>
      </c>
    </row>
    <row r="24" spans="2:13" ht="15.75" x14ac:dyDescent="0.25">
      <c r="B24" s="2" t="s">
        <v>14</v>
      </c>
      <c r="C24" s="5">
        <v>2580.7890000000002</v>
      </c>
      <c r="D24" s="5">
        <v>28590.974447999997</v>
      </c>
      <c r="E24" s="5">
        <v>36504.115761000008</v>
      </c>
      <c r="F24" s="5">
        <v>40890.638044764717</v>
      </c>
      <c r="G24" s="5">
        <v>42027.482900648793</v>
      </c>
      <c r="H24" s="5">
        <v>39877.432667305999</v>
      </c>
      <c r="I24" s="5">
        <v>35992.901770682976</v>
      </c>
      <c r="J24" s="5">
        <v>34293.257871350987</v>
      </c>
      <c r="K24" s="5">
        <v>37771.625479379596</v>
      </c>
      <c r="L24" s="5">
        <v>41029.371783460156</v>
      </c>
      <c r="M24" s="5">
        <v>40126.436803921963</v>
      </c>
    </row>
    <row r="25" spans="2:13" ht="15.75" x14ac:dyDescent="0.2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.75" x14ac:dyDescent="0.2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.75" x14ac:dyDescent="0.25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.75" x14ac:dyDescent="0.25">
      <c r="B28" s="2" t="s">
        <v>17</v>
      </c>
    </row>
    <row r="30" spans="2:13" ht="15.75" x14ac:dyDescent="0.25">
      <c r="B30" s="2" t="s">
        <v>13</v>
      </c>
      <c r="C30" s="3">
        <f>+C3</f>
        <v>1990</v>
      </c>
      <c r="D30" s="3">
        <f t="shared" ref="D30:M30" si="0">+D3</f>
        <v>2010</v>
      </c>
      <c r="E30" s="3">
        <f t="shared" si="0"/>
        <v>2011</v>
      </c>
      <c r="F30" s="3">
        <f t="shared" si="0"/>
        <v>2012</v>
      </c>
      <c r="G30" s="3">
        <f t="shared" si="0"/>
        <v>2013</v>
      </c>
      <c r="H30" s="3">
        <f t="shared" si="0"/>
        <v>2014</v>
      </c>
      <c r="I30" s="3">
        <f t="shared" si="0"/>
        <v>2015</v>
      </c>
      <c r="J30" s="3">
        <f t="shared" si="0"/>
        <v>2016</v>
      </c>
      <c r="K30" s="3">
        <f t="shared" si="0"/>
        <v>2017</v>
      </c>
      <c r="L30" s="3">
        <f t="shared" si="0"/>
        <v>2018</v>
      </c>
      <c r="M30" s="3">
        <f t="shared" si="0"/>
        <v>2019</v>
      </c>
    </row>
    <row r="31" spans="2:13" x14ac:dyDescent="0.2">
      <c r="B31" s="1" t="s">
        <v>20</v>
      </c>
      <c r="C31" s="6">
        <f t="shared" ref="C31:M31" si="1">+C4/C$24</f>
        <v>2.135780956908914E-3</v>
      </c>
      <c r="D31" s="6">
        <f t="shared" si="1"/>
        <v>0.16741016842153947</v>
      </c>
      <c r="E31" s="6">
        <f t="shared" si="1"/>
        <v>0.1636483612051467</v>
      </c>
      <c r="F31" s="6">
        <f t="shared" si="1"/>
        <v>0.1811925025645591</v>
      </c>
      <c r="G31" s="6">
        <f t="shared" si="1"/>
        <v>0.19200152205460516</v>
      </c>
      <c r="H31" s="6">
        <f t="shared" si="1"/>
        <v>0.21070950984439726</v>
      </c>
      <c r="I31" s="6">
        <f t="shared" si="1"/>
        <v>0.2290579715375238</v>
      </c>
      <c r="J31" s="6">
        <f t="shared" si="1"/>
        <v>0.22888508015449635</v>
      </c>
      <c r="K31" s="6">
        <f t="shared" si="1"/>
        <v>0.22309140115970547</v>
      </c>
      <c r="L31" s="6">
        <f t="shared" si="1"/>
        <v>0.23363682074528763</v>
      </c>
      <c r="M31" s="6">
        <f t="shared" si="1"/>
        <v>0.24345835072188907</v>
      </c>
    </row>
    <row r="32" spans="2:13" x14ac:dyDescent="0.2">
      <c r="B32" s="1" t="s">
        <v>18</v>
      </c>
      <c r="C32" s="6">
        <f t="shared" ref="C32:M32" si="2">+C5/C$24</f>
        <v>0.32412142178225339</v>
      </c>
      <c r="D32" s="6">
        <f t="shared" si="2"/>
        <v>0.19241208381643432</v>
      </c>
      <c r="E32" s="6">
        <f t="shared" si="2"/>
        <v>0.19303096418532636</v>
      </c>
      <c r="F32" s="6">
        <f t="shared" si="2"/>
        <v>0.18739483871373958</v>
      </c>
      <c r="G32" s="6">
        <f t="shared" si="2"/>
        <v>0.20094513520667959</v>
      </c>
      <c r="H32" s="6">
        <f t="shared" si="2"/>
        <v>0.2090663911643745</v>
      </c>
      <c r="I32" s="6">
        <f t="shared" si="2"/>
        <v>0.20509515894013766</v>
      </c>
      <c r="J32" s="6">
        <f t="shared" si="2"/>
        <v>0.19484457358144755</v>
      </c>
      <c r="K32" s="6">
        <f t="shared" si="2"/>
        <v>0.20169964973734872</v>
      </c>
      <c r="L32" s="6">
        <f t="shared" si="2"/>
        <v>0.21236261595778438</v>
      </c>
      <c r="M32" s="6">
        <f t="shared" si="2"/>
        <v>0.20772455487703162</v>
      </c>
    </row>
    <row r="33" spans="2:13" x14ac:dyDescent="0.2">
      <c r="B33" s="1" t="s">
        <v>4</v>
      </c>
      <c r="C33" s="6">
        <f t="shared" ref="C33:M33" si="3">+C6/C$24</f>
        <v>0.20128301848775704</v>
      </c>
      <c r="D33" s="6">
        <f t="shared" si="3"/>
        <v>0.10649551122982737</v>
      </c>
      <c r="E33" s="6">
        <f t="shared" si="3"/>
        <v>0.10784499125646345</v>
      </c>
      <c r="F33" s="6">
        <f t="shared" si="3"/>
        <v>0.11773333157110029</v>
      </c>
      <c r="G33" s="6">
        <f t="shared" si="3"/>
        <v>0.1191099672144476</v>
      </c>
      <c r="H33" s="6">
        <f t="shared" si="3"/>
        <v>0.11732498381253174</v>
      </c>
      <c r="I33" s="6">
        <f t="shared" si="3"/>
        <v>0.11797346188299354</v>
      </c>
      <c r="J33" s="6">
        <f t="shared" si="3"/>
        <v>0.1212554337918081</v>
      </c>
      <c r="K33" s="6">
        <f t="shared" si="3"/>
        <v>0.12339105474233215</v>
      </c>
      <c r="L33" s="6">
        <f t="shared" si="3"/>
        <v>0.11013886332087773</v>
      </c>
      <c r="M33" s="6">
        <f t="shared" si="3"/>
        <v>0.11283575879661603</v>
      </c>
    </row>
    <row r="34" spans="2:13" x14ac:dyDescent="0.2">
      <c r="B34" s="1" t="s">
        <v>7</v>
      </c>
      <c r="C34" s="6">
        <f t="shared" ref="C34:M34" si="4">+C7/C$24</f>
        <v>0.16081981130576731</v>
      </c>
      <c r="D34" s="6">
        <f t="shared" si="4"/>
        <v>0.12148328818771724</v>
      </c>
      <c r="E34" s="6">
        <f t="shared" si="4"/>
        <v>0.12226154102102799</v>
      </c>
      <c r="F34" s="6">
        <f t="shared" si="4"/>
        <v>0.11422647115495138</v>
      </c>
      <c r="G34" s="6">
        <f t="shared" si="4"/>
        <v>9.8707989098091392E-2</v>
      </c>
      <c r="H34" s="6">
        <f t="shared" si="4"/>
        <v>8.353000588628498E-2</v>
      </c>
      <c r="I34" s="6">
        <f t="shared" si="4"/>
        <v>8.1973724313615021E-2</v>
      </c>
      <c r="J34" s="6">
        <f t="shared" si="4"/>
        <v>9.1366475019614909E-2</v>
      </c>
      <c r="K34" s="6">
        <f t="shared" si="4"/>
        <v>9.9444144234501111E-2</v>
      </c>
      <c r="L34" s="6">
        <f t="shared" si="4"/>
        <v>9.0534614704834968E-2</v>
      </c>
      <c r="M34" s="6">
        <f t="shared" si="4"/>
        <v>0.10431564448769766</v>
      </c>
    </row>
    <row r="35" spans="2:13" x14ac:dyDescent="0.2">
      <c r="B35" s="1" t="s">
        <v>9</v>
      </c>
      <c r="C35" s="6">
        <f t="shared" ref="C35:M35" si="5">+C8/C$24</f>
        <v>8.6788187643391218E-2</v>
      </c>
      <c r="D35" s="6">
        <f t="shared" si="5"/>
        <v>0.11015966981398158</v>
      </c>
      <c r="E35" s="6">
        <f t="shared" si="5"/>
        <v>0.1079264582802803</v>
      </c>
      <c r="F35" s="6">
        <f t="shared" si="5"/>
        <v>0.10794603080313839</v>
      </c>
      <c r="G35" s="6">
        <f t="shared" si="5"/>
        <v>9.621241324570233E-2</v>
      </c>
      <c r="H35" s="6">
        <f t="shared" si="5"/>
        <v>8.8655005034476236E-2</v>
      </c>
      <c r="I35" s="6">
        <f t="shared" si="5"/>
        <v>7.1762171029034719E-2</v>
      </c>
      <c r="J35" s="6">
        <f t="shared" si="5"/>
        <v>7.5872438959282126E-2</v>
      </c>
      <c r="K35" s="6">
        <f t="shared" si="5"/>
        <v>8.8591874060537812E-2</v>
      </c>
      <c r="L35" s="6">
        <f t="shared" si="5"/>
        <v>9.3818129178832102E-2</v>
      </c>
      <c r="M35" s="6">
        <f t="shared" si="5"/>
        <v>7.2826322736719282E-2</v>
      </c>
    </row>
    <row r="36" spans="2:13" x14ac:dyDescent="0.2">
      <c r="B36" s="1" t="s">
        <v>24</v>
      </c>
      <c r="C36" s="6">
        <f t="shared" ref="C36:M36" si="6">+C9/C$24</f>
        <v>2.2885249433409704E-2</v>
      </c>
      <c r="D36" s="6">
        <f t="shared" si="6"/>
        <v>3.7962326890833509E-2</v>
      </c>
      <c r="E36" s="6">
        <f t="shared" si="6"/>
        <v>3.8763070004567829E-2</v>
      </c>
      <c r="F36" s="6">
        <f t="shared" si="6"/>
        <v>4.2624243599269529E-2</v>
      </c>
      <c r="G36" s="6">
        <f t="shared" si="6"/>
        <v>4.7220669125145921E-2</v>
      </c>
      <c r="H36" s="6">
        <f t="shared" si="6"/>
        <v>4.6386568518628907E-2</v>
      </c>
      <c r="I36" s="6">
        <f t="shared" si="6"/>
        <v>4.6293289313455055E-2</v>
      </c>
      <c r="J36" s="6">
        <f t="shared" si="6"/>
        <v>4.7382806364876393E-2</v>
      </c>
      <c r="K36" s="6">
        <f t="shared" si="6"/>
        <v>4.5575048801534339E-2</v>
      </c>
      <c r="L36" s="6">
        <f t="shared" si="6"/>
        <v>4.5453211497617815E-2</v>
      </c>
      <c r="M36" s="6">
        <f t="shared" si="6"/>
        <v>4.4699391369474727E-2</v>
      </c>
    </row>
    <row r="37" spans="2:13" x14ac:dyDescent="0.2">
      <c r="B37" s="1" t="s">
        <v>0</v>
      </c>
      <c r="C37" s="6">
        <f t="shared" ref="C37:M37" si="7">+C10/C$24</f>
        <v>2.6606592015077556E-2</v>
      </c>
      <c r="D37" s="6">
        <f t="shared" si="7"/>
        <v>3.9089848838990748E-2</v>
      </c>
      <c r="E37" s="6">
        <f t="shared" si="7"/>
        <v>3.8028410625359686E-2</v>
      </c>
      <c r="F37" s="6">
        <f t="shared" si="7"/>
        <v>3.1180795154030529E-2</v>
      </c>
      <c r="G37" s="6">
        <f t="shared" si="7"/>
        <v>3.124226069718665E-2</v>
      </c>
      <c r="H37" s="6">
        <f t="shared" si="7"/>
        <v>3.0769768716830792E-2</v>
      </c>
      <c r="I37" s="6">
        <f t="shared" si="7"/>
        <v>3.225748495017694E-2</v>
      </c>
      <c r="J37" s="6">
        <f t="shared" si="7"/>
        <v>3.2427445261915787E-2</v>
      </c>
      <c r="K37" s="6">
        <f t="shared" si="7"/>
        <v>3.0728852105653875E-2</v>
      </c>
      <c r="L37" s="6">
        <f t="shared" si="7"/>
        <v>3.2094423833094965E-2</v>
      </c>
      <c r="M37" s="6">
        <f t="shared" si="7"/>
        <v>3.2039655464582512E-2</v>
      </c>
    </row>
    <row r="38" spans="2:13" x14ac:dyDescent="0.2">
      <c r="B38" s="1" t="s">
        <v>21</v>
      </c>
      <c r="C38" s="6">
        <f t="shared" ref="C38:M38" si="8">+C11/C$24</f>
        <v>8.5129005122077002E-3</v>
      </c>
      <c r="D38" s="6">
        <f t="shared" si="8"/>
        <v>4.5476796471586735E-2</v>
      </c>
      <c r="E38" s="6">
        <f t="shared" si="8"/>
        <v>5.0382287510152259E-2</v>
      </c>
      <c r="F38" s="6">
        <f t="shared" si="8"/>
        <v>4.9027713914656275E-2</v>
      </c>
      <c r="G38" s="6">
        <f t="shared" si="8"/>
        <v>4.5909887877002571E-2</v>
      </c>
      <c r="H38" s="6">
        <f t="shared" si="8"/>
        <v>4.2744527651613066E-2</v>
      </c>
      <c r="I38" s="6">
        <f t="shared" si="8"/>
        <v>4.4461100137624034E-2</v>
      </c>
      <c r="J38" s="6">
        <f t="shared" si="8"/>
        <v>4.5698962179654294E-2</v>
      </c>
      <c r="K38" s="6">
        <f t="shared" si="8"/>
        <v>3.4414719056786239E-2</v>
      </c>
      <c r="L38" s="6">
        <f t="shared" si="8"/>
        <v>3.1417652416814247E-2</v>
      </c>
      <c r="M38" s="6">
        <f t="shared" si="8"/>
        <v>3.1109148170090941E-2</v>
      </c>
    </row>
    <row r="39" spans="2:13" x14ac:dyDescent="0.2">
      <c r="B39" s="1" t="s">
        <v>19</v>
      </c>
      <c r="C39" s="6">
        <f t="shared" ref="C39:M39" si="9">+C12/C$24</f>
        <v>2.5270179003397796E-2</v>
      </c>
      <c r="D39" s="6">
        <f t="shared" si="9"/>
        <v>4.4586179193920883E-2</v>
      </c>
      <c r="E39" s="6">
        <f t="shared" si="9"/>
        <v>3.3394494320556509E-2</v>
      </c>
      <c r="F39" s="6">
        <f t="shared" si="9"/>
        <v>3.4235305712057358E-2</v>
      </c>
      <c r="G39" s="6">
        <f t="shared" si="9"/>
        <v>3.2194838004740468E-2</v>
      </c>
      <c r="H39" s="6">
        <f t="shared" si="9"/>
        <v>2.5866189680301802E-2</v>
      </c>
      <c r="I39" s="6">
        <f t="shared" si="9"/>
        <v>2.8001221044086987E-2</v>
      </c>
      <c r="J39" s="6">
        <f t="shared" si="9"/>
        <v>2.8558704910278565E-2</v>
      </c>
      <c r="K39" s="6">
        <f t="shared" si="9"/>
        <v>2.5950135983533424E-2</v>
      </c>
      <c r="L39" s="6">
        <f t="shared" si="9"/>
        <v>2.4436361088136002E-2</v>
      </c>
      <c r="M39" s="6">
        <f t="shared" si="9"/>
        <v>2.5333949124898343E-2</v>
      </c>
    </row>
    <row r="40" spans="2:13" x14ac:dyDescent="0.2">
      <c r="B40" s="1" t="s">
        <v>1</v>
      </c>
      <c r="C40" s="6">
        <f t="shared" ref="C40:M40" si="10">+C13/C$24</f>
        <v>1.3768657569448721E-2</v>
      </c>
      <c r="D40" s="6">
        <f t="shared" si="10"/>
        <v>1.2792092465419463E-2</v>
      </c>
      <c r="E40" s="6">
        <f t="shared" si="10"/>
        <v>1.7444965796156287E-2</v>
      </c>
      <c r="F40" s="6">
        <f t="shared" si="10"/>
        <v>1.7223464593328644E-2</v>
      </c>
      <c r="G40" s="6">
        <f t="shared" si="10"/>
        <v>1.9345906210963888E-2</v>
      </c>
      <c r="H40" s="6">
        <f t="shared" si="10"/>
        <v>2.135776694058018E-2</v>
      </c>
      <c r="I40" s="6">
        <f t="shared" si="10"/>
        <v>2.3980038197115357E-2</v>
      </c>
      <c r="J40" s="6">
        <f t="shared" si="10"/>
        <v>2.6335747963231376E-2</v>
      </c>
      <c r="K40" s="6">
        <f t="shared" si="10"/>
        <v>2.3728041156774779E-2</v>
      </c>
      <c r="L40" s="6">
        <f t="shared" si="10"/>
        <v>2.3449966945603026E-2</v>
      </c>
      <c r="M40" s="6">
        <f t="shared" si="10"/>
        <v>2.4923802277112387E-2</v>
      </c>
    </row>
    <row r="41" spans="2:13" x14ac:dyDescent="0.2">
      <c r="B41" s="1" t="s">
        <v>10</v>
      </c>
      <c r="C41" s="6">
        <f t="shared" ref="C41:M41" si="11">+C14/C$24</f>
        <v>8.8399322842743037E-3</v>
      </c>
      <c r="D41" s="6">
        <f t="shared" si="11"/>
        <v>2.295037819332809E-2</v>
      </c>
      <c r="E41" s="6">
        <f t="shared" si="11"/>
        <v>2.3869984386043038E-2</v>
      </c>
      <c r="F41" s="6">
        <f t="shared" si="11"/>
        <v>2.2827927900868867E-2</v>
      </c>
      <c r="G41" s="6">
        <f t="shared" si="11"/>
        <v>2.5716888221199583E-2</v>
      </c>
      <c r="H41" s="6">
        <f t="shared" si="11"/>
        <v>2.6291643617834461E-2</v>
      </c>
      <c r="I41" s="6">
        <f t="shared" si="11"/>
        <v>2.9646672616186576E-2</v>
      </c>
      <c r="J41" s="6">
        <f t="shared" si="11"/>
        <v>3.0279992914569176E-2</v>
      </c>
      <c r="K41" s="6">
        <f t="shared" si="11"/>
        <v>2.7604551861270168E-2</v>
      </c>
      <c r="L41" s="6">
        <f t="shared" si="11"/>
        <v>2.4159297269830387E-2</v>
      </c>
      <c r="M41" s="6">
        <f t="shared" si="11"/>
        <v>2.4645521551152114E-2</v>
      </c>
    </row>
    <row r="42" spans="2:13" x14ac:dyDescent="0.2">
      <c r="B42" s="1" t="s">
        <v>26</v>
      </c>
      <c r="C42" s="6">
        <f t="shared" ref="C42:M42" si="12">+C15/C$24</f>
        <v>1.5731623158654195E-4</v>
      </c>
      <c r="D42" s="6">
        <f t="shared" si="12"/>
        <v>1.6375227261972772E-2</v>
      </c>
      <c r="E42" s="6">
        <f t="shared" si="12"/>
        <v>1.5173242829807447E-2</v>
      </c>
      <c r="F42" s="6">
        <f t="shared" si="12"/>
        <v>1.7091265688802534E-2</v>
      </c>
      <c r="G42" s="6">
        <f t="shared" si="12"/>
        <v>1.6254041927146967E-2</v>
      </c>
      <c r="H42" s="6">
        <f t="shared" si="12"/>
        <v>1.9742423045866181E-2</v>
      </c>
      <c r="I42" s="6">
        <f t="shared" si="12"/>
        <v>2.4541638323851128E-2</v>
      </c>
      <c r="J42" s="6">
        <f t="shared" si="12"/>
        <v>2.2352184573264721E-2</v>
      </c>
      <c r="K42" s="6">
        <f t="shared" si="12"/>
        <v>2.0685283803143238E-2</v>
      </c>
      <c r="L42" s="6">
        <f t="shared" si="12"/>
        <v>2.094092992204586E-2</v>
      </c>
      <c r="M42" s="6">
        <f t="shared" si="12"/>
        <v>2.0786443697350009E-2</v>
      </c>
    </row>
    <row r="43" spans="2:13" x14ac:dyDescent="0.2">
      <c r="B43" s="1" t="s">
        <v>23</v>
      </c>
      <c r="C43" s="6">
        <f t="shared" ref="C43:M43" si="13">+C16/C$24</f>
        <v>8.8713180349110285E-3</v>
      </c>
      <c r="D43" s="6">
        <f t="shared" si="13"/>
        <v>1.71772238505669E-2</v>
      </c>
      <c r="E43" s="6">
        <f t="shared" si="13"/>
        <v>1.4944492043672142E-2</v>
      </c>
      <c r="F43" s="6">
        <f t="shared" si="13"/>
        <v>1.4205541504042039E-2</v>
      </c>
      <c r="G43" s="6">
        <f t="shared" si="13"/>
        <v>1.455722868762685E-2</v>
      </c>
      <c r="H43" s="6">
        <f t="shared" si="13"/>
        <v>1.9851183530328265E-2</v>
      </c>
      <c r="I43" s="6">
        <f t="shared" si="13"/>
        <v>1.9352456127790074E-2</v>
      </c>
      <c r="J43" s="6">
        <f t="shared" si="13"/>
        <v>1.8179478841519579E-2</v>
      </c>
      <c r="K43" s="6">
        <f t="shared" si="13"/>
        <v>1.5930064594161644E-2</v>
      </c>
      <c r="L43" s="6">
        <f t="shared" si="13"/>
        <v>1.5859186541976465E-2</v>
      </c>
      <c r="M43" s="6">
        <f t="shared" si="13"/>
        <v>1.5740438186384591E-2</v>
      </c>
    </row>
    <row r="44" spans="2:13" x14ac:dyDescent="0.2">
      <c r="B44" s="1" t="s">
        <v>2</v>
      </c>
      <c r="C44" s="6">
        <f t="shared" ref="C44:M44" si="14">+C17/C$24</f>
        <v>6.52397387000642E-3</v>
      </c>
      <c r="D44" s="6">
        <f t="shared" si="14"/>
        <v>6.6725871089430809E-3</v>
      </c>
      <c r="E44" s="6">
        <f t="shared" si="14"/>
        <v>1.4095059683251698E-2</v>
      </c>
      <c r="F44" s="6">
        <f t="shared" si="14"/>
        <v>9.224188095335626E-3</v>
      </c>
      <c r="G44" s="6">
        <f t="shared" si="14"/>
        <v>7.4483073028206786E-3</v>
      </c>
      <c r="H44" s="6">
        <f t="shared" si="14"/>
        <v>7.2910823405984782E-3</v>
      </c>
      <c r="I44" s="6">
        <f t="shared" si="14"/>
        <v>8.226719812715496E-3</v>
      </c>
      <c r="J44" s="6">
        <f t="shared" si="14"/>
        <v>8.1976342349454698E-3</v>
      </c>
      <c r="K44" s="6">
        <f t="shared" si="14"/>
        <v>8.0620570671824203E-3</v>
      </c>
      <c r="L44" s="6">
        <f t="shared" si="14"/>
        <v>1.0073769324165446E-2</v>
      </c>
      <c r="M44" s="6">
        <f t="shared" si="14"/>
        <v>8.8438068524268939E-3</v>
      </c>
    </row>
    <row r="45" spans="2:13" x14ac:dyDescent="0.2">
      <c r="B45" s="1" t="s">
        <v>5</v>
      </c>
      <c r="C45" s="6">
        <f t="shared" ref="C45:M45" si="15">+C18/C$24</f>
        <v>2.0857962429319094E-3</v>
      </c>
      <c r="D45" s="6">
        <f t="shared" si="15"/>
        <v>2.2236373704782875E-3</v>
      </c>
      <c r="E45" s="6">
        <f t="shared" si="15"/>
        <v>2.1005850278734499E-3</v>
      </c>
      <c r="F45" s="6">
        <f t="shared" si="15"/>
        <v>3.0031388505337153E-3</v>
      </c>
      <c r="G45" s="6">
        <f t="shared" si="15"/>
        <v>4.1290519531009175E-3</v>
      </c>
      <c r="H45" s="6">
        <f t="shared" si="15"/>
        <v>2.0996526660139292E-2</v>
      </c>
      <c r="I45" s="6">
        <f t="shared" si="15"/>
        <v>1.5742923387008924E-2</v>
      </c>
      <c r="J45" s="6">
        <f t="shared" si="15"/>
        <v>8.7302842726154073E-3</v>
      </c>
      <c r="K45" s="6">
        <f t="shared" si="15"/>
        <v>9.8026178033596683E-3</v>
      </c>
      <c r="L45" s="6">
        <f t="shared" si="15"/>
        <v>1.4268235466524844E-2</v>
      </c>
      <c r="M45" s="6">
        <f t="shared" si="15"/>
        <v>8.101832962732064E-3</v>
      </c>
    </row>
    <row r="46" spans="2:13" x14ac:dyDescent="0.2">
      <c r="B46" s="1" t="s">
        <v>6</v>
      </c>
      <c r="C46" s="6">
        <f t="shared" ref="C46:M46" si="16">+C19/C$24</f>
        <v>3.4946677159581815E-3</v>
      </c>
      <c r="D46" s="6">
        <f t="shared" si="16"/>
        <v>2.4633938582834587E-2</v>
      </c>
      <c r="E46" s="6">
        <f t="shared" si="16"/>
        <v>1.2476471655350249E-2</v>
      </c>
      <c r="F46" s="6">
        <f t="shared" si="16"/>
        <v>2.4361327086758724E-2</v>
      </c>
      <c r="G46" s="6">
        <f t="shared" si="16"/>
        <v>2.8330529374963137E-2</v>
      </c>
      <c r="H46" s="6">
        <f t="shared" si="16"/>
        <v>1.4814018812583428E-2</v>
      </c>
      <c r="I46" s="6">
        <f t="shared" si="16"/>
        <v>3.6237788137503937E-3</v>
      </c>
      <c r="J46" s="6">
        <f t="shared" si="16"/>
        <v>3.3241966649728838E-3</v>
      </c>
      <c r="K46" s="6">
        <f t="shared" si="16"/>
        <v>3.3301770176840688E-3</v>
      </c>
      <c r="L46" s="6">
        <f t="shared" si="16"/>
        <v>3.84131717648026E-3</v>
      </c>
      <c r="M46" s="6">
        <f t="shared" si="16"/>
        <v>6.4587748255202394E-3</v>
      </c>
    </row>
    <row r="47" spans="2:13" x14ac:dyDescent="0.2">
      <c r="B47" s="1" t="s">
        <v>8</v>
      </c>
      <c r="C47" s="6">
        <f t="shared" ref="C47:M47" si="17">+C20/C$24</f>
        <v>1.736755697579306E-2</v>
      </c>
      <c r="D47" s="6">
        <f t="shared" si="17"/>
        <v>5.4110765614075089E-3</v>
      </c>
      <c r="E47" s="6">
        <f t="shared" si="17"/>
        <v>5.175072939342806E-3</v>
      </c>
      <c r="F47" s="6">
        <f t="shared" si="17"/>
        <v>6.4479847932729867E-3</v>
      </c>
      <c r="G47" s="6">
        <f t="shared" si="17"/>
        <v>5.1479684361375724E-3</v>
      </c>
      <c r="H47" s="6">
        <f t="shared" si="17"/>
        <v>6.1710849322995035E-3</v>
      </c>
      <c r="I47" s="6">
        <f t="shared" si="17"/>
        <v>6.2440667834416539E-3</v>
      </c>
      <c r="J47" s="6">
        <f t="shared" si="17"/>
        <v>4.5692985455577191E-3</v>
      </c>
      <c r="K47" s="6">
        <f t="shared" si="17"/>
        <v>5.7975203620386235E-3</v>
      </c>
      <c r="L47" s="6">
        <f t="shared" si="17"/>
        <v>5.8415999207577264E-3</v>
      </c>
      <c r="M47" s="6">
        <f t="shared" si="17"/>
        <v>4.733405195460459E-3</v>
      </c>
    </row>
    <row r="48" spans="2:13" x14ac:dyDescent="0.2">
      <c r="B48" s="1" t="s">
        <v>22</v>
      </c>
      <c r="C48" s="6">
        <f t="shared" ref="C48:M48" si="18">+C21/C$24</f>
        <v>5.9921597619952659E-2</v>
      </c>
      <c r="D48" s="6">
        <f t="shared" si="18"/>
        <v>4.6370563442525471E-3</v>
      </c>
      <c r="E48" s="6">
        <f t="shared" si="18"/>
        <v>4.4058811867231425E-3</v>
      </c>
      <c r="F48" s="6">
        <f t="shared" si="18"/>
        <v>4.0947593613353712E-3</v>
      </c>
      <c r="G48" s="6">
        <f t="shared" si="18"/>
        <v>4.278798782472633E-3</v>
      </c>
      <c r="H48" s="6">
        <f t="shared" si="18"/>
        <v>5.4753814786831084E-3</v>
      </c>
      <c r="I48" s="6">
        <f t="shared" si="18"/>
        <v>5.3778876728317387E-3</v>
      </c>
      <c r="J48" s="6">
        <f t="shared" si="18"/>
        <v>4.8310638780809803E-3</v>
      </c>
      <c r="K48" s="6">
        <f t="shared" si="18"/>
        <v>4.0298812461247611E-3</v>
      </c>
      <c r="L48" s="6">
        <f t="shared" si="18"/>
        <v>3.8525332364879269E-3</v>
      </c>
      <c r="M48" s="6">
        <f t="shared" si="18"/>
        <v>4.5171864299020899E-3</v>
      </c>
    </row>
    <row r="49" spans="2:13" x14ac:dyDescent="0.2">
      <c r="B49" s="1" t="s">
        <v>3</v>
      </c>
      <c r="C49" s="6">
        <f t="shared" ref="C49:M49" si="19">+C22/C$24</f>
        <v>7.7069454341288646E-4</v>
      </c>
      <c r="D49" s="6">
        <f t="shared" si="19"/>
        <v>8.2927803559161226E-3</v>
      </c>
      <c r="E49" s="6">
        <f t="shared" si="19"/>
        <v>2.2441941740093081E-2</v>
      </c>
      <c r="F49" s="6">
        <f t="shared" si="19"/>
        <v>1.1044720310109255E-2</v>
      </c>
      <c r="G49" s="6">
        <f t="shared" si="19"/>
        <v>6.716211572389193E-3</v>
      </c>
      <c r="H49" s="6">
        <f t="shared" si="19"/>
        <v>9.4917695682130527E-4</v>
      </c>
      <c r="I49" s="6">
        <f t="shared" si="19"/>
        <v>1.3618843046693835E-3</v>
      </c>
      <c r="J49" s="6">
        <f t="shared" si="19"/>
        <v>1.5349826651779197E-3</v>
      </c>
      <c r="K49" s="6">
        <f t="shared" si="19"/>
        <v>3.0684500864616663E-3</v>
      </c>
      <c r="L49" s="6">
        <f t="shared" si="19"/>
        <v>1.1752554610996633E-3</v>
      </c>
      <c r="M49" s="6">
        <f t="shared" si="19"/>
        <v>4.3791197096729314E-3</v>
      </c>
    </row>
    <row r="50" spans="2:13" x14ac:dyDescent="0.2">
      <c r="B50" s="1" t="s">
        <v>11</v>
      </c>
      <c r="C50" s="6">
        <f t="shared" ref="C50:M50" si="20">+C23/C$24</f>
        <v>1.9775347771553584E-2</v>
      </c>
      <c r="D50" s="6">
        <f t="shared" si="20"/>
        <v>1.3758129040048883E-2</v>
      </c>
      <c r="E50" s="6">
        <f t="shared" si="20"/>
        <v>1.2591724302805385E-2</v>
      </c>
      <c r="F50" s="6">
        <f t="shared" si="20"/>
        <v>4.9144486281100181E-3</v>
      </c>
      <c r="G50" s="6">
        <f t="shared" si="20"/>
        <v>4.5303850075768207E-3</v>
      </c>
      <c r="H50" s="6">
        <f t="shared" si="20"/>
        <v>2.0067613748266464E-3</v>
      </c>
      <c r="I50" s="6">
        <f t="shared" si="20"/>
        <v>5.026350811991427E-3</v>
      </c>
      <c r="J50" s="6">
        <f t="shared" si="20"/>
        <v>5.3732152226906764E-3</v>
      </c>
      <c r="K50" s="6">
        <f t="shared" si="20"/>
        <v>5.0744751198657772E-3</v>
      </c>
      <c r="L50" s="6">
        <f t="shared" si="20"/>
        <v>2.6452159917484154E-3</v>
      </c>
      <c r="M50" s="6">
        <f t="shared" si="20"/>
        <v>2.5268925632860985E-3</v>
      </c>
    </row>
    <row r="51" spans="2:13" ht="15.75" x14ac:dyDescent="0.25">
      <c r="B51" s="2" t="s">
        <v>14</v>
      </c>
      <c r="C51" s="7">
        <f t="shared" ref="C51" si="21">SUM(C31:C50)</f>
        <v>0.99999999999999989</v>
      </c>
      <c r="D51" s="7">
        <f t="shared" ref="D51:K51" si="22">SUM(D31:D50)</f>
        <v>1.0000000000000002</v>
      </c>
      <c r="E51" s="7">
        <f t="shared" si="22"/>
        <v>0.99999999999999989</v>
      </c>
      <c r="F51" s="7">
        <f t="shared" si="22"/>
        <v>1.0000000000000004</v>
      </c>
      <c r="G51" s="7">
        <f t="shared" si="22"/>
        <v>0.99999999999999967</v>
      </c>
      <c r="H51" s="7">
        <f t="shared" si="22"/>
        <v>1</v>
      </c>
      <c r="I51" s="7">
        <f t="shared" si="22"/>
        <v>1</v>
      </c>
      <c r="J51" s="7">
        <f t="shared" si="22"/>
        <v>0.99999999999999989</v>
      </c>
      <c r="K51" s="7">
        <f t="shared" si="22"/>
        <v>1</v>
      </c>
      <c r="L51" s="7">
        <f t="shared" ref="L51" si="23">SUM(L31:L50)</f>
        <v>0.99999999999999989</v>
      </c>
      <c r="M51" s="7">
        <f t="shared" ref="M51" si="24">SUM(M31:M50)</f>
        <v>1.0000000000000004</v>
      </c>
    </row>
    <row r="52" spans="2:13" s="8" customFormat="1" ht="15.75" x14ac:dyDescent="0.25"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s="8" customFormat="1" x14ac:dyDescent="0.2">
      <c r="B53" s="8" t="s">
        <v>25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s="8" customFormat="1" x14ac:dyDescent="0.2"/>
    <row r="55" spans="2:13" s="8" customFormat="1" x14ac:dyDescent="0.2"/>
    <row r="56" spans="2:13" s="8" customFormat="1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s="8" customFormat="1" ht="15.75" x14ac:dyDescent="0.25">
      <c r="B57" s="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s="8" customFormat="1" x14ac:dyDescent="0.2"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s="8" customFormat="1" x14ac:dyDescent="0.2"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s="8" customFormat="1" x14ac:dyDescent="0.2"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s="8" customFormat="1" x14ac:dyDescent="0.2"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s="8" customFormat="1" x14ac:dyDescent="0.2"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s="8" customFormat="1" x14ac:dyDescent="0.2"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s="8" customFormat="1" x14ac:dyDescent="0.2">
      <c r="B64" s="1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s="8" customFormat="1" x14ac:dyDescent="0.2"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s="8" customFormat="1" x14ac:dyDescent="0.2">
      <c r="B66" s="1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s="8" customFormat="1" x14ac:dyDescent="0.2">
      <c r="B67" s="1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8" customFormat="1" x14ac:dyDescent="0.2">
      <c r="B68" s="1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s="8" customFormat="1" x14ac:dyDescent="0.2">
      <c r="B69" s="1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s="8" customFormat="1" x14ac:dyDescent="0.2">
      <c r="B70" s="1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s="8" customFormat="1" x14ac:dyDescent="0.2">
      <c r="B71" s="1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s="8" customFormat="1" x14ac:dyDescent="0.2">
      <c r="B72" s="1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s="8" customFormat="1" x14ac:dyDescent="0.2">
      <c r="B73" s="1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s="8" customFormat="1" x14ac:dyDescent="0.2">
      <c r="B74" s="1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s="8" customFormat="1" x14ac:dyDescent="0.2">
      <c r="B75" s="1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s="8" customFormat="1" x14ac:dyDescent="0.2"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s="8" customFormat="1" x14ac:dyDescent="0.2">
      <c r="B77" s="1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s="8" customFormat="1" x14ac:dyDescent="0.2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2:13" s="8" customFormat="1" x14ac:dyDescent="0.2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2:13" s="8" customFormat="1" x14ac:dyDescent="0.2"/>
    <row r="81" spans="3:13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3:13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3:13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3:13" x14ac:dyDescent="0.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3:13" x14ac:dyDescent="0.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3:13" x14ac:dyDescent="0.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3:13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3:13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3:13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3:13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3:13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3:13" x14ac:dyDescent="0.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3:13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3:13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3:13" x14ac:dyDescent="0.2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3:13" x14ac:dyDescent="0.2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3:13" x14ac:dyDescent="0.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3:13" x14ac:dyDescent="0.2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3:13" x14ac:dyDescent="0.2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3:13" x14ac:dyDescent="0.2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3:13" x14ac:dyDescent="0.2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3:13" x14ac:dyDescent="0.2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3:13" x14ac:dyDescent="0.2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3:13" x14ac:dyDescent="0.2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3:13" x14ac:dyDescent="0.2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3:13" x14ac:dyDescent="0.2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3:13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3:13" x14ac:dyDescent="0.2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3:13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3:13" x14ac:dyDescent="0.2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3:13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</sheetData>
  <sortState ref="A31:AE50">
    <sortCondition ref="A31:A50"/>
  </sortState>
  <phoneticPr fontId="0" type="noConversion"/>
  <printOptions horizontalCentered="1" verticalCentered="1"/>
  <pageMargins left="0.19685039370078741" right="0.19685039370078741" top="0.42" bottom="0.34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X-GRUP-90-19</vt:lpstr>
      <vt:lpstr>M-GRUP-90-19</vt:lpstr>
      <vt:lpstr>G-X9019</vt:lpstr>
      <vt:lpstr>G-M9019</vt:lpstr>
      <vt:lpstr>'M-GRUP-90-19'!Área_de_impresión</vt:lpstr>
      <vt:lpstr>'X-GRUP-90-19'!Área_de_impresión</vt:lpstr>
      <vt:lpstr>'M-GRUP-90-19'!Títulos_a_imprimir</vt:lpstr>
      <vt:lpstr>'X-GRUP-90-19'!Títulos_a_imprimir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Lucho</dc:creator>
  <cp:lastModifiedBy>Monroy Rojas, Luis</cp:lastModifiedBy>
  <cp:lastPrinted>2010-03-23T21:30:43Z</cp:lastPrinted>
  <dcterms:created xsi:type="dcterms:W3CDTF">2006-04-25T18:08:51Z</dcterms:created>
  <dcterms:modified xsi:type="dcterms:W3CDTF">2020-02-04T22:43:32Z</dcterms:modified>
</cp:coreProperties>
</file>