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showInkAnnotation="0" codeName="ThisWorkbook"/>
  <mc:AlternateContent xmlns:mc="http://schemas.openxmlformats.org/markup-compatibility/2006">
    <mc:Choice Requires="x15">
      <x15ac:absPath xmlns:x15ac="http://schemas.microsoft.com/office/spreadsheetml/2010/11/ac" url="C:\Users\lvivanco\Documents\CARPETA MEF\FORMATOS\formato 05\"/>
    </mc:Choice>
  </mc:AlternateContent>
  <xr:revisionPtr revIDLastSave="0" documentId="13_ncr:1_{8FF220D9-BC5C-4550-A8ED-B32AC2729C19}" xr6:coauthVersionLast="47" xr6:coauthVersionMax="47" xr10:uidLastSave="{00000000-0000-0000-0000-000000000000}"/>
  <bookViews>
    <workbookView xWindow="-120" yWindow="-120" windowWidth="29040" windowHeight="15840" xr2:uid="{00000000-000D-0000-FFFF-FFFF00000000}"/>
  </bookViews>
  <sheets>
    <sheet name="Formato 05A IDEA PI_PROG" sheetId="1" r:id="rId1"/>
    <sheet name="VERIFICACION OPMI" sheetId="14" r:id="rId2"/>
    <sheet name="ANEXO 02" sheetId="15" state="hidden" r:id="rId3"/>
    <sheet name="LINEAMIENTO" sheetId="13" state="hidden" r:id="rId4"/>
    <sheet name="PAISES" sheetId="12" state="hidden" r:id="rId5"/>
    <sheet name="TEST" sheetId="8" r:id="rId6"/>
    <sheet name="ESTRUCTURA DE COSTOS" sheetId="9" state="hidden" r:id="rId7"/>
    <sheet name="fUNCIONES" sheetId="11" state="hidden" r:id="rId8"/>
    <sheet name="tipologias PmP" sheetId="10" state="hidden" r:id="rId9"/>
    <sheet name="Hoja2" sheetId="6" state="hidden" r:id="rId10"/>
  </sheets>
  <definedNames>
    <definedName name="ACCIÓN_LEGISLATIVA">'ANEXO 02'!$I$88</definedName>
    <definedName name="ACUICULTURA">'ANEXO 02'!$I$142</definedName>
    <definedName name="ADMINISTRACIÓN_DE_JUSTICIA">'ANEXO 02'!$I$114</definedName>
    <definedName name="AGRARIO">'ANEXO 02'!$I$129:$I$130</definedName>
    <definedName name="AGROPECUARIA">'ANEXO 02'!$F$129:$F$131</definedName>
    <definedName name="Alemania">PAISES!$B$10:$B$13</definedName>
    <definedName name="AMBIENTE">'ANEXO 02'!$F$198:$F$199</definedName>
    <definedName name="Arabia_Saudita">PAISES!$B$32</definedName>
    <definedName name="_xlnm.Print_Area" localSheetId="0">'Formato 05A IDEA PI_PROG'!$A$3:$AO$412</definedName>
    <definedName name="_xlnm.Print_Area" localSheetId="5">TEST!$C$1:$H$135</definedName>
    <definedName name="_xlnm.Print_Area" localSheetId="1">'VERIFICACION OPMI'!$A$1:$T$25</definedName>
    <definedName name="Argelia">PAISES!$B$33</definedName>
    <definedName name="Argentina">PAISES!$B$77</definedName>
    <definedName name="ASISTENCIA_EDUCATIVA">'ANEXO 02'!$I$290</definedName>
    <definedName name="ASISTENCIA_SOCIAL">'ANEXO 02'!$I$291:$I$292</definedName>
    <definedName name="Australia">PAISES!$B$9</definedName>
    <definedName name="Austria">PAISES!$B$52</definedName>
    <definedName name="Bélgica">PAISES!$B$14</definedName>
    <definedName name="Bolivia">PAISES!$B$78</definedName>
    <definedName name="Brasil">PAISES!$B$79</definedName>
    <definedName name="Canadá">PAISES!$B$65</definedName>
    <definedName name="Chile">PAISES!$B$80</definedName>
    <definedName name="China">PAISES!$B$3:$B$6</definedName>
    <definedName name="CIENCIA_Y_TECNOLOGÍA">'ANEXO 02'!$I$48:$I$55</definedName>
    <definedName name="Colombia">PAISES!$B$81</definedName>
    <definedName name="COMERCIO">'ANEXO 02'!$F$82</definedName>
    <definedName name="COMERCIO.">'ANEXO 02'!$I$82</definedName>
    <definedName name="COMUNICACIONES">'ANEXO 02'!$F$190:$F$191</definedName>
    <definedName name="COMUNICACIONES_POSTALES">'ANEXO 02'!$I$190</definedName>
    <definedName name="Conducción_de_una_diplomacia_nacional_autónoma_democrática_social_y_descentralizada.">LINEAMIENTO!$D$29:$D$33</definedName>
    <definedName name="CONTROL_DE_DROGAS">'ANEXO 02'!$I$110:$I$112</definedName>
    <definedName name="COOPERACIÓN_INTERNACIONAL">'ANEXO 02'!$I$92</definedName>
    <definedName name="Corea">PAISES!$B$43</definedName>
    <definedName name="Costa_Rica">PAISES!$B$68</definedName>
    <definedName name="Cuba">PAISES!$B$69</definedName>
    <definedName name="CULTURA">'ANEXO 02'!$I$244</definedName>
    <definedName name="CULTURA_Y_DEPORTE">'ANEXO 02'!$F$244:$F$245</definedName>
    <definedName name="DEFENSA_Y_SEGURIDAD_NACIONAL">'ANEXO 02'!$F$93</definedName>
    <definedName name="DEFENSA_Y_SEGURIDAD_NACIONAL.">'ANEXO 02'!$I$93:$I$94</definedName>
    <definedName name="DEPORTES">'ANEXO 02'!$I$254:$I$255</definedName>
    <definedName name="DESARROLLO_ESTRATÉGICO_CONSERVACIÓN_Y_APROVECHAMIENTO_SOSTENIBLE_DEL_PATRIMONIO_NATURAL">'ANEXO 02'!$I$198:$I$201</definedName>
    <definedName name="DESARROLLO_URBANO_Y_RURAL">'ANEXO 02'!$I$227</definedName>
    <definedName name="DEUDA_PÚBLICA">'ANEXO 02'!$F$313</definedName>
    <definedName name="DEUDA_PÚBLICA.">'ANEXO 02'!$I$313</definedName>
    <definedName name="Ecuador">PAISES!$B$82</definedName>
    <definedName name="EDUCACIÓN">'ANEXO 02'!$F$261:$F$264</definedName>
    <definedName name="EDUCACIÓN_BÁSICA">'ANEXO 02'!$I$261:$I$265</definedName>
    <definedName name="EDUCACIÓN_SUPERIOR">'ANEXO 02'!$I$274:$I$277</definedName>
    <definedName name="EDUCACIÓN_TÉCNICA_PRODUCTIVA">'ANEXO 02'!$I$288</definedName>
    <definedName name="EFICIENCIA_DE_MERCADOS">'ANEXO 02'!$I$72</definedName>
    <definedName name="Egipto">PAISES!$B$34</definedName>
    <definedName name="EJE.">LINEAMIENTO!$C$38:$C$47</definedName>
    <definedName name="El_Salvador">PAISES!$B$75</definedName>
    <definedName name="Emiratos_Árabes_Unidos">PAISES!$B$2</definedName>
    <definedName name="EmiratosÁrabesUnidos">PAISES!$B$2</definedName>
    <definedName name="ENERGÍA">'ANEXO 02'!$F$143:$F$144</definedName>
    <definedName name="ENERGÍA_ELÉCTRICA">'ANEXO 02'!$I$143</definedName>
    <definedName name="escentralización_fortalecimiento_institucional_y_del_servicio_civil.">LINEAMIENTO!$D$19:$D$21</definedName>
    <definedName name="España">PAISES!$B$15:$B$19</definedName>
    <definedName name="Estado_Intercultural_para_la_promoción_de_la_diversidad_cultural.">LINEAMIENTO!$D$34:$D$35</definedName>
    <definedName name="Estados_Unidos">PAISES!$B$66</definedName>
    <definedName name="Finlandia">PAISES!$B$53</definedName>
    <definedName name="Fortalecimiento_del_sistema_democrático_seguridad_ciudadana_y_lucha_contra_la_corrupción_narcotráfico_y_terrorismo.">LINEAMIENTO!$D$22:$D$25</definedName>
    <definedName name="Fortalecimiento_del_sistema_educativo_y_recuperación_de_los_aprendizajes.">LINEAMIENTO!$D$17:$D$18</definedName>
    <definedName name="Francia">PAISES!$B$20</definedName>
    <definedName name="FUNCIONESANEXO02">'ANEXO 02'!$B$8:$B$32</definedName>
    <definedName name="Generación_de_bienestar_y_protección_social_con_seguridad_alimentaria.">LINEAMIENTO!$D$2:$D$8</definedName>
    <definedName name="GESTIÓN">'ANEXO 02'!$I$23:$I$29</definedName>
    <definedName name="GESTIÓN_DE_RIESGOS_Y_EMERGENCIAS">'ANEXO 02'!$I$8:$I$9</definedName>
    <definedName name="Gestión_eficiente_de_riesgos_y_amenazas_a_los_derechos_de_las_personas_y_su_entorno.">LINEAMIENTO!$D$26:$D$27</definedName>
    <definedName name="GESTIÓN_INTEGRAL_DE_LA_CALIDAD_AMBIENTAL">'ANEXO 02'!$I$208:$I$211</definedName>
    <definedName name="Ghana">PAISES!$B$36</definedName>
    <definedName name="Gobierno_y_transformación_digital_con_equidad.">LINEAMIENTO!$D$28</definedName>
    <definedName name="Gran_Bretaña">PAISES!$B$21</definedName>
    <definedName name="Grecia">PAISES!$B$54</definedName>
    <definedName name="Guatemala">PAISES!$B$70</definedName>
    <definedName name="HIDROCARBUROS">'ANEXO 02'!$I$152</definedName>
    <definedName name="Honduras">PAISES!$B$71</definedName>
    <definedName name="Hungría">PAISES!$B$55</definedName>
    <definedName name="IDENTIDAD_Y_CIUDADANÍA">'ANEXO 02'!$I$76:$I$81</definedName>
    <definedName name="Impulso_de_la_ciencia_tecnología_e_innovación.">LINEAMIENTO!$D$16</definedName>
    <definedName name="India">PAISES!$B$44</definedName>
    <definedName name="Indonesia">PAISES!$B$45</definedName>
    <definedName name="INDUSTRIA">'ANEXO 02'!$F$157</definedName>
    <definedName name="INDUSTRIA.">'ANEXO 02'!$I$157</definedName>
    <definedName name="INFORMACIÓN_PÚBLICA">'ANEXO 02'!$I$19</definedName>
    <definedName name="Irlanda">PAISES!$B$56</definedName>
    <definedName name="Israel">PAISES!$B$37</definedName>
    <definedName name="Italia">PAISES!$B$22:$B$26</definedName>
    <definedName name="Japón">PAISES!$B$7:$B$8</definedName>
    <definedName name="JUSTICIA">'ANEXO 02'!$F$114:$F$116</definedName>
    <definedName name="Kuwait">PAISES!$B$38</definedName>
    <definedName name="LEGISLATIVA">'ANEXO 02'!$F$88</definedName>
    <definedName name="Malasia">PAISES!$B$46</definedName>
    <definedName name="Marruecos">PAISES!$B$39</definedName>
    <definedName name="México">PAISES!$B$67</definedName>
    <definedName name="MINERÍA">'ANEXO 02'!$F$156</definedName>
    <definedName name="MINERÍA.">'ANEXO 02'!$I$156</definedName>
    <definedName name="Nicaragua">PAISES!$B$72</definedName>
    <definedName name="Noruega">PAISES!$B$57</definedName>
    <definedName name="Nueva_Zelandia">PAISES!$B$51</definedName>
    <definedName name="ORDEN_INTERNO">'ANEXO 02'!$I$97:$I$101</definedName>
    <definedName name="ORDEN_PÚBLICO_Y_SEGURIDAD">'ANEXO 02'!$F$8:$F$11</definedName>
    <definedName name="PAISES">PAISES!$E$2:$E$68</definedName>
    <definedName name="Países_Bajos">PAISES!$B$27:$B$28</definedName>
    <definedName name="Panamá">PAISES!$B$73</definedName>
    <definedName name="Paraguay">PAISES!$B$83</definedName>
    <definedName name="PECUARIO">'ANEXO 02'!$I$131:$I$132</definedName>
    <definedName name="PESCA">'ANEXO 02'!$F$136:$F$137</definedName>
    <definedName name="PESCA.">'ANEXO 02'!$I$136:$I$137</definedName>
    <definedName name="PLANEAMIENTO_GESTIÓN_Y_RESERVA_DE_CONTINGENCIA">'ANEXO 02'!$F$23:$F$32</definedName>
    <definedName name="PLANEAMIENTO_GUBERNAMENTAL">'ANEXO 02'!$I$17:$I$18</definedName>
    <definedName name="Polonia">PAISES!$B$58</definedName>
    <definedName name="Portugal">PAISES!$B$59</definedName>
    <definedName name="PREVISIÓN_SOCIAL">'ANEXO 02'!$F$311</definedName>
    <definedName name="PREVISIÓN_SOCIAL.">'ANEXO 02'!$I$311:$I$312</definedName>
    <definedName name="PROTECCIÓN_SOCIAL">'ANEXO 02'!$F$291</definedName>
    <definedName name="Qatar">PAISES!$B$40</definedName>
    <definedName name="Reactivación_económica_y_de_actividades_productivas_con_desarrollo_agrario_y_rural.">LINEAMIENTO!$D$9:$D$15</definedName>
    <definedName name="READAPTACIÓN_SOCIAL">'ANEXO 02'!$I$123</definedName>
    <definedName name="RECAUDACIÓN">'ANEXO 02'!$I$39</definedName>
    <definedName name="RELACIONES_EXTERIORES">'ANEXO 02'!$F$89:$F$90</definedName>
    <definedName name="República_Checa">PAISES!$B$60</definedName>
    <definedName name="República_Dominicana">PAISES!$B$74</definedName>
    <definedName name="RESERVA_DE_CONTINGENCIA">'ANEXO 02'!$I$47</definedName>
    <definedName name="RIEGO">'ANEXO 02'!$I$133:$I$134</definedName>
    <definedName name="Rumanía">PAISES!$B$61</definedName>
    <definedName name="Rusia">PAISES!$B$62</definedName>
    <definedName name="SALUD">'ANEXO 02'!$F$232:$F$233</definedName>
    <definedName name="SALUD_COLECTIVA">'ANEXO 02'!$I$232:$I$234</definedName>
    <definedName name="SALUD_INDIVIDUAL">'ANEXO 02'!$I$237:$I$239</definedName>
    <definedName name="SANEAMIENTO">'ANEXO 02'!$F$216</definedName>
    <definedName name="SANEAMIENTO.">'ANEXO 02'!$I$216:$I$217</definedName>
    <definedName name="Santa_Sede">PAISES!$B$63</definedName>
    <definedName name="SEGURIDAD_JURÍDICA">'ANEXO 02'!$I$120</definedName>
    <definedName name="SERVICIO_DIPLOMÁTICO">'ANEXO 02'!$I$89</definedName>
    <definedName name="Singapur">PAISES!$B$47</definedName>
    <definedName name="Sudáfrica">PAISES!$B$41</definedName>
    <definedName name="Suecia">PAISES!$B$64</definedName>
    <definedName name="Suiza">PAISES!$B$29:$B$31</definedName>
    <definedName name="Tailandia">PAISES!$B$48</definedName>
    <definedName name="TELECOMUNICACIONES">'ANEXO 02'!$I$191:$I$192</definedName>
    <definedName name="tipospmp">'tipologias PmP'!$B$40:$B$49</definedName>
    <definedName name="TRABAJO">'ANEXO 02'!$F$125</definedName>
    <definedName name="TRABAJO.">'ANEXO 02'!$I$125:$I$126</definedName>
    <definedName name="TRANSFERENCIAS_E_INTERMEDIACIÓN_FINANCIERA">'ANEXO 02'!$I$74:$I$75</definedName>
    <definedName name="TRANSPORTE">'ANEXO 02'!$F$159:$F$163</definedName>
    <definedName name="TRANSPORTE_AÉREO">'ANEXO 02'!$I$159:$I$161</definedName>
    <definedName name="TRANSPORTE_FERROVIARIO">'ANEXO 02'!$I$175</definedName>
    <definedName name="TRANSPORTE_HIDROVIARIO">'ANEXO 02'!$I$177:$I$179</definedName>
    <definedName name="TRANSPORTE_TERRESTRE">'ANEXO 02'!$I$164:$I$169</definedName>
    <definedName name="TRANSPORTE_URBANO">'ANEXO 02'!$I$185:$I$187</definedName>
    <definedName name="Trinidad_y_Tobago">PAISES!$B$76</definedName>
    <definedName name="TURISMO">'ANEXO 02'!$F$85</definedName>
    <definedName name="Turquía">PAISES!$B$42</definedName>
    <definedName name="Uruguay">PAISES!$B$84</definedName>
    <definedName name="Venezuela">PAISES!$B$85</definedName>
    <definedName name="Vietnam">PAISES!$B$49</definedName>
    <definedName name="VIVIENDA">'ANEXO 02'!$I$230:$I$231</definedName>
    <definedName name="VIVIENDA_Y_DESARROLLO_URBANO">'ANEXO 02'!$F$227:$F$228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14" i="1" l="1"/>
  <c r="F5" i="8"/>
  <c r="F6" i="8"/>
  <c r="F7" i="8"/>
  <c r="F8" i="8"/>
  <c r="F9" i="8"/>
  <c r="F10" i="8"/>
  <c r="F11" i="8"/>
  <c r="F12" i="8"/>
  <c r="F13" i="8"/>
  <c r="F14" i="8"/>
  <c r="F15" i="8"/>
  <c r="F16" i="8"/>
  <c r="F4" i="8"/>
  <c r="F17" i="8" s="1"/>
  <c r="F360" i="1"/>
  <c r="F362" i="1"/>
  <c r="B24" i="10"/>
  <c r="J243" i="1"/>
  <c r="J229" i="1"/>
  <c r="J221" i="1"/>
  <c r="J231" i="1"/>
  <c r="AQ233" i="1" s="1"/>
  <c r="D24" i="8" s="1"/>
  <c r="E27" i="8" s="1"/>
  <c r="D32" i="8"/>
  <c r="D28" i="8"/>
  <c r="D29" i="8"/>
  <c r="D27" i="8"/>
  <c r="C29" i="8"/>
  <c r="C28" i="8"/>
  <c r="C27" i="8"/>
  <c r="B32" i="8" s="1"/>
  <c r="H38" i="9"/>
  <c r="G35" i="9"/>
  <c r="G36" i="9"/>
  <c r="G37" i="9"/>
  <c r="G27" i="9"/>
  <c r="G28" i="9"/>
  <c r="G29" i="9"/>
  <c r="G30" i="9"/>
  <c r="G31" i="9"/>
  <c r="G25" i="9" s="1"/>
  <c r="G32" i="9"/>
  <c r="G33" i="9"/>
  <c r="G34" i="9"/>
  <c r="G26" i="9"/>
  <c r="G18" i="9"/>
  <c r="G19" i="9"/>
  <c r="G20" i="9"/>
  <c r="G21" i="9"/>
  <c r="G22" i="9"/>
  <c r="G23" i="9"/>
  <c r="G24" i="9"/>
  <c r="G17" i="9"/>
  <c r="G16" i="9" s="1"/>
  <c r="G7" i="9"/>
  <c r="G8" i="9"/>
  <c r="G9" i="9"/>
  <c r="G10" i="9"/>
  <c r="G11" i="9"/>
  <c r="G12" i="9"/>
  <c r="G13" i="9"/>
  <c r="G14" i="9"/>
  <c r="G15" i="9"/>
  <c r="G6" i="9"/>
  <c r="G5" i="9" s="1"/>
  <c r="G48" i="9" s="1"/>
  <c r="D6" i="6"/>
  <c r="D7" i="6"/>
  <c r="D8" i="6"/>
  <c r="D9" i="6"/>
  <c r="D10" i="6"/>
  <c r="D11" i="6"/>
  <c r="D12" i="6"/>
  <c r="D13" i="6"/>
  <c r="D14" i="6"/>
  <c r="D5" i="6"/>
  <c r="D18" i="8" l="1"/>
  <c r="F304" i="1"/>
  <c r="F18" i="8"/>
  <c r="L304" i="1"/>
  <c r="H50" i="9"/>
  <c r="H49" i="9"/>
  <c r="G51" i="9" s="1"/>
  <c r="J51" i="9" s="1"/>
  <c r="E24" i="8"/>
  <c r="D2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Carlos Alexis Romero Rodriguez</author>
    <author>Usuario</author>
  </authors>
  <commentList>
    <comment ref="P21" authorId="0" shapeId="0" xr:uid="{00000000-0006-0000-0000-000001000000}">
      <text>
        <r>
          <rPr>
            <b/>
            <sz val="9"/>
            <color indexed="81"/>
            <rFont val="Tahoma"/>
            <family val="2"/>
          </rPr>
          <t>De acuerdo con lo establecido en el artículo 20 del Reglamento del Decreto Legislativo Nº 1252, en concordancia con el Capitulo IX de la Directiva General del SNPMGI- Solo aplica para modelos N° 1 y modelo N° 2</t>
        </r>
      </text>
    </comment>
    <comment ref="Z21" authorId="0" shapeId="0" xr:uid="{00000000-0006-0000-0000-000002000000}">
      <text>
        <r>
          <rPr>
            <sz val="9"/>
            <color indexed="81"/>
            <rFont val="Tahoma"/>
            <family val="2"/>
          </rPr>
          <t xml:space="preserve">Documento legal  que habilita una competencia a la entidad
Ejemplo: Decreto Legislativo
</t>
        </r>
      </text>
    </comment>
    <comment ref="J23" authorId="0" shapeId="0" xr:uid="{00000000-0006-0000-0000-000003000000}">
      <text>
        <r>
          <rPr>
            <b/>
            <sz val="9"/>
            <color indexed="81"/>
            <rFont val="Tahoma"/>
            <family val="2"/>
          </rPr>
          <t>Acorde a : Decreto Supremo que aprueba la Política General de Gobierno para el periodo 2021-2026
DECRETO SUPREMO N° 164-2021-PCM</t>
        </r>
        <r>
          <rPr>
            <sz val="9"/>
            <color indexed="81"/>
            <rFont val="Tahoma"/>
            <family val="2"/>
          </rPr>
          <t xml:space="preserve">
</t>
        </r>
      </text>
    </comment>
    <comment ref="E37" authorId="0" shapeId="0" xr:uid="{00000000-0006-0000-0000-000005000000}">
      <text>
        <r>
          <rPr>
            <b/>
            <sz val="9"/>
            <color indexed="81"/>
            <rFont val="Tahoma"/>
            <family val="2"/>
          </rPr>
          <t xml:space="preserve">PRED: Un PRED es aquel que interviene sobre más de una UP, el cual permite crear, mejorar, ampliar o recuperar la capacidad de producción de uno o más bienes o servicios, de una misma División Funcional de una Función ,en un ámbito de influencia definido por su articulación funcional y articulación espacial. 
Ejemplo : Proyectos relacionados a Redes de Salud
Revisar: Lineamientos Metodológicos generales para la elaboración de proyectos de inversión para redes de servicios - PRED https://www.mef.gob.pe/contenidos/inv_publica/anexos/anexo_RD0002_2022EF6301.pdf
 </t>
        </r>
        <r>
          <rPr>
            <sz val="9"/>
            <color indexed="81"/>
            <rFont val="Tahoma"/>
            <family val="2"/>
          </rPr>
          <t xml:space="preserve">
</t>
        </r>
      </text>
    </comment>
    <comment ref="K37" authorId="0" shapeId="0" xr:uid="{00000000-0006-0000-0000-000006000000}">
      <text>
        <r>
          <rPr>
            <b/>
            <sz val="9"/>
            <color indexed="81"/>
            <rFont val="Tahoma"/>
            <family val="2"/>
          </rPr>
          <t>PROYECTO DE INVERSIÓN MULTIPROPOSITO: Destinado al cierre de las brechas de infraestructura o de acceso  a los servicios de distintos sectores y el uso eficiente de los recursos públicos, aprovechando las economías de alcance en la formulación y evaluación de un PI. 
Los PMP son intervenciones temporales, que se financian, total o parcialmente, con recursos públicos, destinadas a la formación de capital físico, humano, institucional, intelectual y/o natural, que tenga como propósito crear, ampliar, mejorar o recuperar la capacidad de producción de unidades productoras con más de un servicio, de diversas funciones, para lo cual dichas unidades productoras comparten uno o más activos multipropósito.
Ejemplo : bajo este enfoque multipropósito, se podría optimizar la gestión de un reservorio de agua que permita brindar energía eléctrica a poblaciones rurales, agua para riego en agricultura y agua potable para zonas urbanas.</t>
        </r>
        <r>
          <rPr>
            <sz val="9"/>
            <color indexed="81"/>
            <rFont val="Tahoma"/>
            <family val="2"/>
          </rPr>
          <t xml:space="preserve">
</t>
        </r>
      </text>
    </comment>
    <comment ref="B42" authorId="0" shapeId="0" xr:uid="{00000000-0006-0000-0000-000007000000}">
      <text>
        <r>
          <rPr>
            <b/>
            <sz val="9"/>
            <color indexed="81"/>
            <rFont val="Tahoma"/>
            <family val="2"/>
          </rPr>
          <t xml:space="preserve">Muestra los datos del Convenio  relacionado al Proyecto que se está registrando de ser el caso (Tener en cuenta que las ideas tienen que haber sido previamente  registradas en el módulo de convenio y solo aplica para los Modelo 1 y Modelo 2 )
</t>
        </r>
        <r>
          <rPr>
            <sz val="9"/>
            <color indexed="81"/>
            <rFont val="Tahoma"/>
            <family val="2"/>
          </rPr>
          <t xml:space="preserve">
</t>
        </r>
      </text>
    </comment>
    <comment ref="B44" authorId="0" shapeId="0" xr:uid="{00000000-0006-0000-0000-000008000000}">
      <text>
        <r>
          <rPr>
            <b/>
            <sz val="9"/>
            <color indexed="81"/>
            <rFont val="Tahoma"/>
            <family val="2"/>
          </rPr>
          <t>Modelos 1 y 2</t>
        </r>
      </text>
    </comment>
    <comment ref="F44" authorId="0" shapeId="0" xr:uid="{00000000-0006-0000-0000-000009000000}">
      <text>
        <r>
          <rPr>
            <b/>
            <sz val="9"/>
            <color indexed="81"/>
            <rFont val="Tahoma"/>
            <family val="2"/>
          </rPr>
          <t>Colocar el número de convenio registrado en el documento</t>
        </r>
        <r>
          <rPr>
            <sz val="9"/>
            <color indexed="81"/>
            <rFont val="Tahoma"/>
            <family val="2"/>
          </rPr>
          <t xml:space="preserve">
</t>
        </r>
      </text>
    </comment>
    <comment ref="B47" authorId="0" shapeId="0" xr:uid="{00000000-0006-0000-0000-00000A000000}">
      <text>
        <r>
          <rPr>
            <b/>
            <sz val="9"/>
            <color indexed="81"/>
            <rFont val="Tahoma"/>
            <family val="2"/>
          </rPr>
          <t>Muestra los datos del dispositivo con rango de Ley</t>
        </r>
        <r>
          <rPr>
            <sz val="9"/>
            <color indexed="81"/>
            <rFont val="Tahoma"/>
            <family val="2"/>
          </rPr>
          <t xml:space="preserve">
</t>
        </r>
      </text>
    </comment>
    <comment ref="B50" authorId="0" shapeId="0" xr:uid="{00000000-0006-0000-0000-00000C000000}">
      <text>
        <r>
          <rPr>
            <b/>
            <sz val="9"/>
            <color indexed="81"/>
            <rFont val="Tahoma"/>
            <family val="2"/>
          </rPr>
          <t>Ingrese el número que se menciona en el dispositivo legal</t>
        </r>
        <r>
          <rPr>
            <sz val="9"/>
            <color indexed="81"/>
            <rFont val="Tahoma"/>
            <family val="2"/>
          </rPr>
          <t xml:space="preserve">
</t>
        </r>
      </text>
    </comment>
    <comment ref="D50" authorId="0" shapeId="0" xr:uid="{00000000-0006-0000-0000-00000D000000}">
      <text>
        <r>
          <rPr>
            <b/>
            <sz val="9"/>
            <color indexed="81"/>
            <rFont val="Tahoma"/>
            <family val="2"/>
          </rPr>
          <t>Nombre del dispositivo legal.</t>
        </r>
        <r>
          <rPr>
            <sz val="9"/>
            <color indexed="81"/>
            <rFont val="Tahoma"/>
            <family val="2"/>
          </rPr>
          <t xml:space="preserve">
</t>
        </r>
      </text>
    </comment>
    <comment ref="J50" authorId="0" shapeId="0" xr:uid="{00000000-0006-0000-0000-00000E000000}">
      <text>
        <r>
          <rPr>
            <b/>
            <sz val="9"/>
            <color indexed="81"/>
            <rFont val="Tahoma"/>
            <family val="2"/>
          </rPr>
          <t>Fecha de publicación en el Diario Oficial El Peruano o en su defecto, fecha de emisión del dispositivo legal</t>
        </r>
        <r>
          <rPr>
            <sz val="9"/>
            <color indexed="81"/>
            <rFont val="Tahoma"/>
            <family val="2"/>
          </rPr>
          <t xml:space="preserve">
</t>
        </r>
      </text>
    </comment>
    <comment ref="M53" authorId="0" shapeId="0" xr:uid="{00000000-0006-0000-0000-00000F000000}">
      <text>
        <r>
          <rPr>
            <b/>
            <sz val="9"/>
            <color indexed="81"/>
            <rFont val="Tahoma"/>
            <family val="2"/>
          </rPr>
          <t xml:space="preserve">Ingrese la Funcion que se hacen mencion en el dispositivo legal </t>
        </r>
        <r>
          <rPr>
            <sz val="9"/>
            <color indexed="81"/>
            <rFont val="Tahoma"/>
            <family val="2"/>
          </rPr>
          <t xml:space="preserve">
</t>
        </r>
      </text>
    </comment>
    <comment ref="W53" authorId="0" shapeId="0" xr:uid="{00000000-0006-0000-0000-000010000000}">
      <text>
        <r>
          <rPr>
            <b/>
            <sz val="9"/>
            <color indexed="81"/>
            <rFont val="Tahoma"/>
            <family val="2"/>
          </rPr>
          <t xml:space="preserve">Ingrese la Funcion que se hacen mencion en el dispositivo legal 
</t>
        </r>
        <r>
          <rPr>
            <sz val="9"/>
            <color indexed="81"/>
            <rFont val="Tahoma"/>
            <family val="2"/>
          </rPr>
          <t xml:space="preserve">
</t>
        </r>
      </text>
    </comment>
    <comment ref="B65" authorId="0" shapeId="0" xr:uid="{00000000-0006-0000-0000-000011000000}">
      <text>
        <r>
          <rPr>
            <b/>
            <sz val="9"/>
            <color indexed="81"/>
            <rFont val="Tahoma"/>
            <family val="2"/>
          </rPr>
          <t>Se puede agregar mas de una UF si el enfoque es PMP</t>
        </r>
        <r>
          <rPr>
            <sz val="9"/>
            <color indexed="81"/>
            <rFont val="Tahoma"/>
            <family val="2"/>
          </rPr>
          <t xml:space="preserve">
</t>
        </r>
      </text>
    </comment>
    <comment ref="B77" authorId="0" shapeId="0" xr:uid="{00000000-0006-0000-0000-000012000000}">
      <text>
        <r>
          <rPr>
            <b/>
            <sz val="9"/>
            <color indexed="81"/>
            <rFont val="Tahoma"/>
            <family val="2"/>
          </rPr>
          <t>Se puede agregar mas de una UEI  de ser necesario</t>
        </r>
        <r>
          <rPr>
            <sz val="9"/>
            <color indexed="81"/>
            <rFont val="Tahoma"/>
            <family val="2"/>
          </rPr>
          <t xml:space="preserve">
</t>
        </r>
      </text>
    </comment>
    <comment ref="B81" authorId="0" shapeId="0" xr:uid="{00000000-0006-0000-0000-000013000000}">
      <text>
        <r>
          <rPr>
            <b/>
            <sz val="9"/>
            <color indexed="81"/>
            <rFont val="Tahoma"/>
            <family val="2"/>
          </rPr>
          <t xml:space="preserve">Buscar UEI en caso de no ser la entidad propuesta: ingrese los tres primeros dígitos de la entidad o su código
Ejemplo : Lim  = Lima
</t>
        </r>
        <r>
          <rPr>
            <sz val="9"/>
            <color indexed="81"/>
            <rFont val="Tahoma"/>
            <family val="2"/>
          </rPr>
          <t xml:space="preserve">
</t>
        </r>
      </text>
    </comment>
    <comment ref="B99" authorId="0" shapeId="0" xr:uid="{00000000-0006-0000-0000-000014000000}">
      <text>
        <r>
          <rPr>
            <b/>
            <sz val="9"/>
            <color indexed="81"/>
            <rFont val="Tahoma"/>
            <family val="2"/>
          </rPr>
          <t>La Cadena Funcional se habilita acorde al nivel de Gobierno que registra la idea o acorde al convenio que tiene suscrito</t>
        </r>
        <r>
          <rPr>
            <sz val="9"/>
            <color indexed="81"/>
            <rFont val="Tahoma"/>
            <family val="2"/>
          </rPr>
          <t xml:space="preserve">
</t>
        </r>
      </text>
    </comment>
    <comment ref="E109" authorId="0" shapeId="0" xr:uid="{00000000-0006-0000-0000-000016000000}">
      <text>
        <r>
          <rPr>
            <b/>
            <sz val="9"/>
            <color indexed="81"/>
            <rFont val="Tahoma"/>
            <family val="2"/>
          </rPr>
          <t xml:space="preserve">Si la división funcional es educación o saneamiento puedes ingresar más de 1 servicio
Ejemplo :
División funcional: Educación Básica 
Grupo funcional : 
Educación Inicial
Educación Primaria
Educación Secundaria
Servicios : 
Educación inicial
Educación primaria
Educación secundaria
</t>
        </r>
        <r>
          <rPr>
            <sz val="9"/>
            <color indexed="81"/>
            <rFont val="Tahoma"/>
            <family val="2"/>
          </rPr>
          <t xml:space="preserve">
</t>
        </r>
      </text>
    </comment>
    <comment ref="C131" authorId="0" shapeId="0" xr:uid="{00000000-0006-0000-0000-000017000000}">
      <text>
        <r>
          <rPr>
            <b/>
            <sz val="9"/>
            <color indexed="81"/>
            <rFont val="Tahoma"/>
            <family val="2"/>
          </rPr>
          <t>Puede ingresar archivo con más de 1 localidad seleccionada en la pantalla que se muestra para seleccionar las localidades el cual mostrara un mapa en Google Earth con un archivo con extensión KML o shape (es un formato de archivo que se utiliza para mostrar datos geográficos en un navegador terrestre, como Google Earth)</t>
        </r>
        <r>
          <rPr>
            <sz val="9"/>
            <color indexed="81"/>
            <rFont val="Tahoma"/>
            <family val="2"/>
          </rPr>
          <t xml:space="preserve">
</t>
        </r>
      </text>
    </comment>
    <comment ref="S136" authorId="0" shapeId="0" xr:uid="{00000000-0006-0000-0000-000018000000}">
      <text>
        <r>
          <rPr>
            <b/>
            <sz val="9"/>
            <color indexed="81"/>
            <rFont val="Tahoma"/>
            <family val="2"/>
          </rPr>
          <t xml:space="preserve">Unidad Productora: La UP es un conjunto de recursos o factores productivos que, articulados entre sí, tienen la capacidad de proveer bienes o servicios a la población objetivo.
Constituye el producto -creado o modificado- de un proyecto de inversión.
Su estructura corresponde a la agregación de activos estratégicos asociados a los servicios que ésta brinda y a los procesos de producción correspondientes.
UP Lineal: Requiere de más de una localización específica para los elementos que la integran Ejemplo : carreteras
UP No Lineal: Requieren una localización específica
SI </t>
        </r>
        <r>
          <rPr>
            <b/>
            <sz val="9"/>
            <color indexed="10"/>
            <rFont val="Tahoma"/>
            <family val="2"/>
          </rPr>
          <t xml:space="preserve">corresponde a servicios de </t>
        </r>
        <r>
          <rPr>
            <b/>
            <sz val="9"/>
            <color indexed="81"/>
            <rFont val="Tahoma"/>
            <family val="2"/>
          </rPr>
          <t xml:space="preserve">EDUCACIÓN CORROBAR CON : </t>
        </r>
        <r>
          <rPr>
            <b/>
            <sz val="9"/>
            <color indexed="10"/>
            <rFont val="Tahoma"/>
            <family val="2"/>
          </rPr>
          <t xml:space="preserve"> </t>
        </r>
        <r>
          <rPr>
            <b/>
            <sz val="9"/>
            <color indexed="81"/>
            <rFont val="Tahoma"/>
            <family val="2"/>
          </rPr>
          <t xml:space="preserve">
I.E  http://escale.minedu.gob.pe/web/inicio/padron-de-iiee;jsessionid=db06d254b7e1761c59477cb636b9
SI </t>
        </r>
        <r>
          <rPr>
            <b/>
            <sz val="9"/>
            <color indexed="10"/>
            <rFont val="Tahoma"/>
            <family val="2"/>
          </rPr>
          <t xml:space="preserve">corresponde a servicios de </t>
        </r>
        <r>
          <rPr>
            <b/>
            <sz val="9"/>
            <color indexed="81"/>
            <rFont val="Tahoma"/>
            <family val="2"/>
          </rPr>
          <t xml:space="preserve">SALUD CORROBAR CON :: http://app20.susalud.gob.pe:8080/registro-renipress-webapp/listadoEstablecimientosRegistrados.htm?action=mostrarBuscar#no-back-button.
</t>
        </r>
        <r>
          <rPr>
            <sz val="9"/>
            <color indexed="81"/>
            <rFont val="Tahoma"/>
            <family val="2"/>
          </rPr>
          <t xml:space="preserve">
</t>
        </r>
      </text>
    </comment>
    <comment ref="E152" authorId="0" shapeId="0" xr:uid="{00000000-0006-0000-0000-00001A000000}">
      <text>
        <r>
          <rPr>
            <b/>
            <sz val="9"/>
            <color indexed="81"/>
            <rFont val="Tahoma"/>
            <family val="2"/>
          </rPr>
          <t xml:space="preserve">KML:  Es un formato de archivo que se utiliza para mostrar datos geográficos en un navegador terrestre, como Google Earth) 
Shape: Los shapefiles se ven como archivos únicos en ArcGIS que es un programa de georreferenciación.
</t>
        </r>
        <r>
          <rPr>
            <sz val="9"/>
            <color indexed="81"/>
            <rFont val="Tahoma"/>
            <family val="2"/>
          </rPr>
          <t xml:space="preserve">
</t>
        </r>
      </text>
    </comment>
    <comment ref="B156" authorId="0" shapeId="0" xr:uid="{00000000-0006-0000-0000-00001B000000}">
      <text>
        <r>
          <rPr>
            <b/>
            <sz val="9"/>
            <color indexed="81"/>
            <rFont val="Tahoma"/>
            <family val="2"/>
          </rPr>
          <t xml:space="preserve">Se muestra el listado de las zonas de riesgo en las cuales se encuentra la UP, la Fuente proviene de la vinculación del GeoInvierte.
https://ofi5.mef.gob.pe/geoinvierteportal/
</t>
        </r>
        <r>
          <rPr>
            <sz val="9"/>
            <color indexed="81"/>
            <rFont val="Tahoma"/>
            <family val="2"/>
          </rPr>
          <t xml:space="preserve">
</t>
        </r>
      </text>
    </comment>
    <comment ref="B162" authorId="0" shapeId="0" xr:uid="{00000000-0006-0000-0000-00001C000000}">
      <text>
        <r>
          <rPr>
            <b/>
            <sz val="9"/>
            <color indexed="81"/>
            <rFont val="Tahoma"/>
            <family val="2"/>
          </rPr>
          <t>Se muestra el listado de Ecosistemas en las cuales se encuentra la UP, la Fuente proviene de la vinculación del GeoInvierte.
https://ofi5.mef.gob.pe/geoinvierteportal/</t>
        </r>
        <r>
          <rPr>
            <sz val="9"/>
            <color indexed="81"/>
            <rFont val="Tahoma"/>
            <family val="2"/>
          </rPr>
          <t xml:space="preserve">
</t>
        </r>
      </text>
    </comment>
    <comment ref="B168" authorId="0" shapeId="0" xr:uid="{00000000-0006-0000-0000-00001D000000}">
      <text>
        <r>
          <rPr>
            <b/>
            <sz val="9"/>
            <color indexed="81"/>
            <rFont val="Tahoma"/>
            <family val="2"/>
          </rPr>
          <t>Se muestra el listado de las zonas de riesgo donde se encuentra ubicado tu UP, la Fuente proviene del Geoinvierte.</t>
        </r>
        <r>
          <rPr>
            <sz val="9"/>
            <color indexed="81"/>
            <rFont val="Tahoma"/>
            <family val="2"/>
          </rPr>
          <t xml:space="preserve">
</t>
        </r>
      </text>
    </comment>
    <comment ref="E174" authorId="0" shapeId="0" xr:uid="{00000000-0006-0000-0000-00001E000000}">
      <text>
        <r>
          <rPr>
            <b/>
            <sz val="9"/>
            <color indexed="81"/>
            <rFont val="Tahoma"/>
            <family val="2"/>
          </rPr>
          <t xml:space="preserve">Agregar los Beneficiarios directos e indirectos
Ejemplo :  
Descripción :población estudiantil de la I.E.
Tipo : beneficiarios Directos
UM : (Alumnos)
cantidad : 30
beneficiarios indirectos
descripción :padres de familia
UM : personas
Cantidad : 50
Año_2022
</t>
        </r>
      </text>
    </comment>
    <comment ref="B184" authorId="0" shapeId="0" xr:uid="{00000000-0006-0000-0000-00001F000000}">
      <text>
        <r>
          <rPr>
            <b/>
            <sz val="9"/>
            <color indexed="81"/>
            <rFont val="Tahoma"/>
            <family val="2"/>
          </rPr>
          <t>Servicio asociado a cadena funcional</t>
        </r>
        <r>
          <rPr>
            <sz val="9"/>
            <color indexed="81"/>
            <rFont val="Tahoma"/>
            <family val="2"/>
          </rPr>
          <t xml:space="preserve">
</t>
        </r>
      </text>
    </comment>
    <comment ref="AA184" authorId="1" shapeId="0" xr:uid="{00000000-0006-0000-0000-000020000000}">
      <text>
        <r>
          <rPr>
            <b/>
            <sz val="9"/>
            <color indexed="81"/>
            <rFont val="Tahoma"/>
            <family val="2"/>
          </rPr>
          <t>Carlos Alexis Romero Rodriguez:</t>
        </r>
        <r>
          <rPr>
            <sz val="9"/>
            <color indexed="81"/>
            <rFont val="Tahoma"/>
            <family val="2"/>
          </rPr>
          <t xml:space="preserve">
No sería contribución del proyecto al cierre de brechas</t>
        </r>
      </text>
    </comment>
    <comment ref="AA185" authorId="2" shapeId="0" xr:uid="{00000000-0006-0000-0000-000021000000}">
      <text>
        <r>
          <rPr>
            <b/>
            <sz val="9"/>
            <color indexed="81"/>
            <rFont val="Tahoma"/>
            <family val="2"/>
          </rPr>
          <t>Se puede agregar más de una Brecha cuando sea el caso y la inversión lo requiera
Ejemplo:
Servicio De Educación Inicial 
Brecha : Porcentaje De Personas No Matriculadas En El Nivel Inicial Respecto A La Demanda Potencial
Servicio De Educacion Primaria:
Brecha: Porcentaje De Unidades Productoras Con El Servicio De Educación Primaria Con Capacidad Instalada Inadecuada</t>
        </r>
        <r>
          <rPr>
            <sz val="9"/>
            <color indexed="81"/>
            <rFont val="Tahoma"/>
            <family val="2"/>
          </rPr>
          <t xml:space="preserve">
</t>
        </r>
      </text>
    </comment>
    <comment ref="AA193" authorId="2" shapeId="0" xr:uid="{00000000-0006-0000-0000-000022000000}">
      <text>
        <r>
          <rPr>
            <b/>
            <sz val="9"/>
            <color indexed="81"/>
            <rFont val="Tahoma"/>
            <family val="2"/>
          </rPr>
          <t>Esta información proviene de CEPLAN si su entidad no cuenta con datos se ingresa de forma manual.</t>
        </r>
      </text>
    </comment>
    <comment ref="F197" authorId="0" shapeId="0" xr:uid="{00000000-0006-0000-0000-000023000000}">
      <text>
        <r>
          <rPr>
            <b/>
            <sz val="9"/>
            <color indexed="81"/>
            <rFont val="Tahoma"/>
            <family val="2"/>
          </rPr>
          <t xml:space="preserve">Identificar la hipótesis del problema con su descripción 
Por ejemplo:
Hipotesis : Deficiente prestacion del servicio de Educación Primaria en la I.E N° 2021 
Descripción : Condiciones de hacinamiento de alumnos(0.5 m2 por alumno) , falta de confort(Mobiliario escolar antiguo ) y estado de la infraestructura deplorable en la I.E. 2021(rajaduras en paredes, espacios de recreacion con charcos y lodo)
Alternativa de solución :
Construcción de 06 ambientes pedagogicos(Aulas de 40 m2), Ambientes administrativos(Direccion de 20 m2 , secretaria de 15 m2, guardiania de 15 m2), Obras exteriores , Losa deportiva(600 m2), patio de formacion (320 m2), Auditorio(150 m2) ,Sala de computo, adquisición de equipos(Computadoras , pizarras interactivas , proyectores, Fotocopiadora, etc) y mobiliario educativo.
</t>
        </r>
      </text>
    </comment>
    <comment ref="F201" authorId="0" shapeId="0" xr:uid="{00000000-0006-0000-0000-000024000000}">
      <text>
        <r>
          <rPr>
            <b/>
            <sz val="9"/>
            <color indexed="81"/>
            <rFont val="Tahoma"/>
            <family val="2"/>
          </rPr>
          <t>Ingrese descripción de la hipótesis del problema y también se puede agregar cantidad para indicadores.</t>
        </r>
        <r>
          <rPr>
            <sz val="9"/>
            <color indexed="81"/>
            <rFont val="Tahoma"/>
            <family val="2"/>
          </rPr>
          <t xml:space="preserve">
</t>
        </r>
      </text>
    </comment>
    <comment ref="B239" authorId="0" shapeId="0" xr:uid="{00000000-0006-0000-0000-000026000000}">
      <text>
        <r>
          <rPr>
            <b/>
            <sz val="9"/>
            <color indexed="81"/>
            <rFont val="Tahoma"/>
            <family val="2"/>
          </rPr>
          <t>Ingrese costo total de proyecto Ejemplo
Proyecto 1 + Proyecto 2……n</t>
        </r>
        <r>
          <rPr>
            <sz val="9"/>
            <color indexed="81"/>
            <rFont val="Tahoma"/>
            <family val="2"/>
          </rPr>
          <t xml:space="preserve">
</t>
        </r>
      </text>
    </comment>
    <comment ref="L253" authorId="0" shapeId="0" xr:uid="{00000000-0006-0000-0000-000027000000}">
      <text>
        <r>
          <rPr>
            <b/>
            <sz val="9"/>
            <color indexed="81"/>
            <rFont val="Tahoma"/>
            <family val="2"/>
          </rPr>
          <t>Ejemplo : UGEL u Otros</t>
        </r>
        <r>
          <rPr>
            <sz val="9"/>
            <color indexed="81"/>
            <rFont val="Tahoma"/>
            <family val="2"/>
          </rPr>
          <t xml:space="preserve">
</t>
        </r>
      </text>
    </comment>
    <comment ref="E277" authorId="0" shapeId="0" xr:uid="{00000000-0006-0000-0000-000028000000}">
      <text>
        <r>
          <rPr>
            <b/>
            <sz val="9"/>
            <color indexed="81"/>
            <rFont val="Tahoma"/>
            <family val="2"/>
          </rPr>
          <t>Ejemplos : La entidad subestima los costos y beneficios del proyecto, el proyecto no involucra a todas las partes interesadas que se verán afectadas con el proyecto, el desarrollo del proyecto se puede ver interrumpido por el cambio de gestión de la entidad, entre otros.</t>
        </r>
        <r>
          <rPr>
            <sz val="9"/>
            <color indexed="81"/>
            <rFont val="Tahoma"/>
            <family val="2"/>
          </rPr>
          <t xml:space="preserve">
</t>
        </r>
      </text>
    </comment>
    <comment ref="E278" authorId="0" shapeId="0" xr:uid="{00000000-0006-0000-0000-000029000000}">
      <text>
        <r>
          <rPr>
            <b/>
            <sz val="9"/>
            <color indexed="81"/>
            <rFont val="Tahoma"/>
            <family val="2"/>
          </rPr>
          <t>Ejemplos : Se relaciona con todos los eventos que generan sobrecostos y/o sobreplazos durante el periodo de construcción</t>
        </r>
        <r>
          <rPr>
            <sz val="9"/>
            <color indexed="81"/>
            <rFont val="Tahoma"/>
            <family val="2"/>
          </rPr>
          <t xml:space="preserve">
</t>
        </r>
      </text>
    </comment>
    <comment ref="B279" authorId="0" shapeId="0" xr:uid="{00000000-0006-0000-0000-00002A000000}">
      <text>
        <r>
          <rPr>
            <b/>
            <sz val="9"/>
            <color indexed="81"/>
            <rFont val="Tahoma"/>
            <family val="2"/>
          </rPr>
          <t xml:space="preserve">Si esta opción se encuentra seleccionada es debido a que la UP se encuentra en un ANP, Ecosistema o área natural protegida, usted debe especificar los riesgos que acarrean dicha intervención
Ejemplo : modificaciones o alteraciones a un ecosistema
</t>
        </r>
      </text>
    </comment>
    <comment ref="E279" authorId="0" shapeId="0" xr:uid="{00000000-0006-0000-0000-00002B000000}">
      <text>
        <r>
          <rPr>
            <b/>
            <sz val="9"/>
            <color indexed="81"/>
            <rFont val="Tahoma"/>
            <family val="2"/>
          </rPr>
          <t>Ejemplos : Incumplimiento de la normativa ambiental definida en la aprobación de los estudios ambientales. Puede ocasionar paralizaciones de la obra con los consiguientes sobrecostos y demoras, así como penalidades y sanciones.</t>
        </r>
      </text>
    </comment>
    <comment ref="E280" authorId="0" shapeId="0" xr:uid="{00000000-0006-0000-0000-00002C000000}">
      <text>
        <r>
          <rPr>
            <b/>
            <sz val="9"/>
            <color indexed="81"/>
            <rFont val="Tahoma"/>
            <family val="2"/>
          </rPr>
          <t>Ejemplos  : Falta de interés por parte del mercado de proveedores para participar en la licitación de ejecución del proyecto, los proponentes requieren garantías del gobierno para poder participar del proceso de licitación.</t>
        </r>
        <r>
          <rPr>
            <sz val="9"/>
            <color indexed="81"/>
            <rFont val="Tahoma"/>
            <family val="2"/>
          </rPr>
          <t xml:space="preserve">
</t>
        </r>
      </text>
    </comment>
    <comment ref="E281" authorId="0" shapeId="0" xr:uid="{00000000-0006-0000-0000-00002D000000}">
      <text>
        <r>
          <rPr>
            <b/>
            <sz val="9"/>
            <color indexed="81"/>
            <rFont val="Tahoma"/>
            <family val="2"/>
          </rPr>
          <t>Ejemplos  : Baja valorización de los materiales provenientes de los residuos sólidos en el mercado y falta de economías de escala.</t>
        </r>
        <r>
          <rPr>
            <sz val="9"/>
            <color indexed="81"/>
            <rFont val="Tahoma"/>
            <family val="2"/>
          </rPr>
          <t xml:space="preserve">
</t>
        </r>
      </text>
    </comment>
    <comment ref="E282" authorId="0" shapeId="0" xr:uid="{00000000-0006-0000-0000-00002E000000}">
      <text>
        <r>
          <rPr>
            <b/>
            <sz val="9"/>
            <color indexed="81"/>
            <rFont val="Tahoma"/>
            <family val="2"/>
          </rPr>
          <t>Ejemplos  : Resistencia para adoptar buenas prácticas de manejo de los residuos en las fuentes generadoras</t>
        </r>
        <r>
          <rPr>
            <sz val="9"/>
            <color indexed="81"/>
            <rFont val="Tahoma"/>
            <family val="2"/>
          </rPr>
          <t xml:space="preserve">
</t>
        </r>
      </text>
    </comment>
    <comment ref="E283" authorId="0" shapeId="0" xr:uid="{00000000-0006-0000-0000-00002F000000}">
      <text>
        <r>
          <rPr>
            <b/>
            <sz val="9"/>
            <color indexed="81"/>
            <rFont val="Tahoma"/>
            <family val="2"/>
          </rPr>
          <t>Ejemplos : Oposición de las personas dedicadas informalmente a la actividad de recuperación</t>
        </r>
        <r>
          <rPr>
            <sz val="9"/>
            <color indexed="81"/>
            <rFont val="Tahoma"/>
            <family val="2"/>
          </rPr>
          <t xml:space="preserve">
</t>
        </r>
      </text>
    </comment>
    <comment ref="E284" authorId="0" shapeId="0" xr:uid="{00000000-0006-0000-0000-000030000000}">
      <text>
        <r>
          <rPr>
            <b/>
            <sz val="9"/>
            <color indexed="81"/>
            <rFont val="Tahoma"/>
            <family val="2"/>
          </rPr>
          <t xml:space="preserve">Ejemplos  : Cambio en las condiciones tecnológicas y obsolescencia de la infraestructura y los equipos, falta de instrumentos técnicos- normativo sectoriales que rigen la gestión de activos y los procesos de producción de bienes y/o servicios (p.ej. Programas, planes, protocolos de reposición de equipos y mobiliario, estándares de calidad). </t>
        </r>
        <r>
          <rPr>
            <sz val="9"/>
            <color indexed="81"/>
            <rFont val="Tahoma"/>
            <family val="2"/>
          </rPr>
          <t xml:space="preserve">
</t>
        </r>
      </text>
    </comment>
    <comment ref="E285" authorId="0" shapeId="0" xr:uid="{00000000-0006-0000-0000-000031000000}">
      <text>
        <r>
          <rPr>
            <b/>
            <sz val="9"/>
            <color indexed="81"/>
            <rFont val="Tahoma"/>
            <family val="2"/>
          </rPr>
          <t>Ejemplos : La entidad cuenta con la capacidad presupuestal en las fases de formulación y evaluación, ejecución y funcionamiento.</t>
        </r>
        <r>
          <rPr>
            <sz val="9"/>
            <color indexed="81"/>
            <rFont val="Tahoma"/>
            <family val="2"/>
          </rPr>
          <t xml:space="preserve">
</t>
        </r>
      </text>
    </comment>
    <comment ref="E291" authorId="0" shapeId="0" xr:uid="{00000000-0006-0000-0000-000032000000}">
      <text>
        <r>
          <rPr>
            <b/>
            <sz val="9"/>
            <color indexed="81"/>
            <rFont val="Tahoma"/>
            <family val="2"/>
          </rPr>
          <t>Ejemplos: Ahorro en el tiempo de viajes, ahorro en el tiempo que demanda el acarreo de agua, disminución de costos de transacción del usuario, ahorro de costos de producción, reducción de costos operacionales, entre otros.</t>
        </r>
        <r>
          <rPr>
            <sz val="9"/>
            <color indexed="81"/>
            <rFont val="Tahoma"/>
            <family val="2"/>
          </rPr>
          <t xml:space="preserve">
</t>
        </r>
      </text>
    </comment>
    <comment ref="E292" authorId="0" shapeId="0" xr:uid="{00000000-0006-0000-0000-000033000000}">
      <text>
        <r>
          <rPr>
            <b/>
            <sz val="9"/>
            <color indexed="81"/>
            <rFont val="Tahoma"/>
            <family val="2"/>
          </rPr>
          <t>Ejemplos :Aumento en el número de pasajeros, mayor disponibilidad y valorización de la energía eléctrica para los usuarios, mayor consumo de agua de mejor calidad, aumento en la producción agrícola, entre otros.</t>
        </r>
        <r>
          <rPr>
            <sz val="9"/>
            <color indexed="81"/>
            <rFont val="Tahoma"/>
            <family val="2"/>
          </rPr>
          <t xml:space="preserve">
</t>
        </r>
      </text>
    </comment>
    <comment ref="E293" authorId="0" shapeId="0" xr:uid="{00000000-0006-0000-0000-000034000000}">
      <text>
        <r>
          <rPr>
            <b/>
            <sz val="9"/>
            <color indexed="81"/>
            <rFont val="Tahoma"/>
            <family val="2"/>
          </rPr>
          <t>Ejemplos :Beneficios en mercados relacionados del servicio del proyecto: mayores ingresos en actividades productivas, reducción del gasto en el tratamiento de enfermedades, descongestión de vías urbanas alternas, entre otros.</t>
        </r>
        <r>
          <rPr>
            <sz val="9"/>
            <color indexed="81"/>
            <rFont val="Tahoma"/>
            <family val="2"/>
          </rPr>
          <t xml:space="preserve">
</t>
        </r>
      </text>
    </comment>
    <comment ref="E294" authorId="0" shapeId="0" xr:uid="{00000000-0006-0000-0000-000035000000}">
      <text>
        <r>
          <rPr>
            <b/>
            <sz val="9"/>
            <color indexed="81"/>
            <rFont val="Tahoma"/>
            <family val="2"/>
          </rPr>
          <t>Ejemplos :Beneficios en mercanos no relacionados del servicio del proyecto: disminución de la emisión de CO2 y de gases contaminantes. Se debe considerar las externalidades positivas asociadas al impacto ambiental del proyecto.</t>
        </r>
        <r>
          <rPr>
            <sz val="9"/>
            <color indexed="81"/>
            <rFont val="Tahoma"/>
            <family val="2"/>
          </rPr>
          <t xml:space="preserve">
</t>
        </r>
      </text>
    </comment>
    <comment ref="E295" authorId="0" shapeId="0" xr:uid="{00000000-0006-0000-0000-000036000000}">
      <text>
        <r>
          <rPr>
            <b/>
            <sz val="9"/>
            <color indexed="81"/>
            <rFont val="Tahoma"/>
            <family val="2"/>
          </rPr>
          <t>Ejemplos :Migración de especies animales, integración de los miembros de la familia a la sociedad, belleza paisajística, conservación del patrimonio inmaterial, satisfacción del usuario, entre otros.</t>
        </r>
        <r>
          <rPr>
            <sz val="9"/>
            <color indexed="81"/>
            <rFont val="Tahoma"/>
            <family val="2"/>
          </rPr>
          <t xml:space="preserve">
</t>
        </r>
      </text>
    </comment>
    <comment ref="B301" authorId="0" shapeId="0" xr:uid="{00000000-0006-0000-0000-000037000000}">
      <text>
        <r>
          <rPr>
            <b/>
            <sz val="9"/>
            <color indexed="81"/>
            <rFont val="Tahoma"/>
            <family val="2"/>
          </rPr>
          <t>Desarrollar test siempre en y cuando no se cuente con lo siguiente :
Inversion mayor a S/ 3 450 000.00 
No se cuenta con ficha técnica estandar aprobada por el Sector
CONSULTAR: https://www.mef.gob.pe/es/?option=com_docman&amp;language=es-ES&amp;Itemid=102477&amp;lang=es-ES&amp;view=list&amp;slug=resolucion-directoral</t>
        </r>
        <r>
          <rPr>
            <sz val="9"/>
            <color indexed="81"/>
            <rFont val="Tahoma"/>
            <family val="2"/>
          </rPr>
          <t xml:space="preserve">
</t>
        </r>
      </text>
    </comment>
    <comment ref="L304" authorId="0" shapeId="0" xr:uid="{00000000-0006-0000-0000-000038000000}">
      <text>
        <r>
          <rPr>
            <b/>
            <sz val="9"/>
            <color indexed="81"/>
            <rFont val="Tahoma"/>
            <family val="2"/>
          </rPr>
          <t>(Alto, medio o bajo)</t>
        </r>
        <r>
          <rPr>
            <sz val="9"/>
            <color indexed="81"/>
            <rFont val="Tahoma"/>
            <family val="2"/>
          </rPr>
          <t xml:space="preserve">
</t>
        </r>
      </text>
    </comment>
    <comment ref="B349" authorId="0" shapeId="0" xr:uid="{00000000-0006-0000-0000-000039000000}">
      <text>
        <r>
          <rPr>
            <b/>
            <sz val="9"/>
            <color indexed="81"/>
            <rFont val="Tahoma"/>
            <family val="2"/>
          </rPr>
          <t xml:space="preserve">Comprende los fondos de fuente interna y externa provenientes de operaciones de crédito efectuadas por el Estado con Instituciones, Organismos. Internacionales </t>
        </r>
        <r>
          <rPr>
            <sz val="9"/>
            <color indexed="81"/>
            <rFont val="Tahoma"/>
            <family val="2"/>
          </rPr>
          <t xml:space="preserve">
</t>
        </r>
      </text>
    </comment>
    <comment ref="E352" authorId="0" shapeId="0" xr:uid="{00000000-0006-0000-0000-00003A000000}">
      <text>
        <r>
          <rPr>
            <b/>
            <sz val="9"/>
            <color indexed="81"/>
            <rFont val="Tahoma"/>
            <family val="2"/>
          </rPr>
          <t>Fondo Invierte para el Desarrollo Territorial - FIDT</t>
        </r>
        <r>
          <rPr>
            <sz val="9"/>
            <color indexed="81"/>
            <rFont val="Tahoma"/>
            <family val="2"/>
          </rPr>
          <t xml:space="preserve">
</t>
        </r>
      </text>
    </comment>
    <comment ref="G376" authorId="0" shapeId="0" xr:uid="{00000000-0006-0000-0000-00003B000000}">
      <text>
        <r>
          <rPr>
            <b/>
            <sz val="9"/>
            <color indexed="81"/>
            <rFont val="Tahoma"/>
            <family val="2"/>
          </rPr>
          <t>Costo de Elaboracion del documento tecníco actualizado antes de iniciar la Formulacion y evaluación de la inversión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B5" authorId="0" shapeId="0" xr:uid="{00000000-0006-0000-0100-000001000000}">
      <text>
        <r>
          <rPr>
            <b/>
            <sz val="9"/>
            <color indexed="81"/>
            <rFont val="Tahoma"/>
            <family val="2"/>
          </rPr>
          <t xml:space="preserve">Revise las Consideraciones Previas para poder continuar con el registro
Aviso: Usted debe Marcar las opciones antes de continuar con el registro
</t>
        </r>
        <r>
          <rPr>
            <sz val="9"/>
            <color indexed="81"/>
            <rFont val="Tahoma"/>
            <family val="2"/>
          </rPr>
          <t xml:space="preserve">
</t>
        </r>
      </text>
    </comment>
  </commentList>
</comments>
</file>

<file path=xl/sharedStrings.xml><?xml version="1.0" encoding="utf-8"?>
<sst xmlns="http://schemas.openxmlformats.org/spreadsheetml/2006/main" count="7439" uniqueCount="2166">
  <si>
    <t>FORMATO N° 05-A:</t>
  </si>
  <si>
    <t>REGISTRO DE IDEA DE PROYECTO O PROGRAMA DE INVERSIÓN</t>
  </si>
  <si>
    <t xml:space="preserve">(La información registrada en este formato tiene carácter de Declaración Jurada - D.S. N° 284-2018-EF)  </t>
  </si>
  <si>
    <t>NOMBRE DE IDEA DEL PROYECTO/PROGRAMA DE INVERSIÓN</t>
  </si>
  <si>
    <t>CODIGO DE IDEA DEL PROYECTO/PROGRAMA DE INVERSIÓN</t>
  </si>
  <si>
    <t>Nota: El código de la idea solo se genera automaticamente en el aplicativo.</t>
  </si>
  <si>
    <t>A.  DATOS DE LA IDEA DEL PROYECTO/PROGRAMA DE INVERSIÓN</t>
  </si>
  <si>
    <t xml:space="preserve"> ASPECTOS GENERALES DE LA IDEA DE PROYECTO DE INVERSIÓN</t>
  </si>
  <si>
    <t>a) Aspectos a considerar antes de registrar una idea de proyecto de inversión (UF)</t>
  </si>
  <si>
    <t>I. ¿La UF cuenta con las competencias para la formulación y evaluación?</t>
  </si>
  <si>
    <t>SI</t>
  </si>
  <si>
    <t>NO</t>
  </si>
  <si>
    <t>Cuenta con convenio de modelos 1 o 2</t>
  </si>
  <si>
    <t>Cuenta con Dispositivo legal que habilita la competencia</t>
  </si>
  <si>
    <t>II. ¿El proyecto de inversión contribuye a una o más brechas?</t>
  </si>
  <si>
    <t>III. ¿El proyecto de inversión se vincula a la Política General de Gobierno?</t>
  </si>
  <si>
    <t>IV. ¿El proyecto de inversión se vincula a los objetivos estratégicos del PEI?</t>
  </si>
  <si>
    <t>c) Uso de la metodología BIM</t>
  </si>
  <si>
    <t>Nota: Solo para proyecto de inversión(de no ser el caso dejar en blanco)</t>
  </si>
  <si>
    <t>b) ¿Se utilizará la metodología BIM?</t>
  </si>
  <si>
    <t>Fase</t>
  </si>
  <si>
    <t>Formulación y evaluación</t>
  </si>
  <si>
    <t>Ejecución</t>
  </si>
  <si>
    <t>Funcionamiento</t>
  </si>
  <si>
    <t>Nota: Selecione la fase del ciclo de inversion donde hara uso de la metodología BIM (de no ser el caso dejar en blanco)</t>
  </si>
  <si>
    <t>c) Enfoque del proyecto de inversión</t>
  </si>
  <si>
    <t>PI-Proyecto de Inversión</t>
  </si>
  <si>
    <t>Proyecto de inversión para redes de servicio -PRED</t>
  </si>
  <si>
    <t xml:space="preserve"> Proyecto de Inversión Multipropósito - PMP</t>
  </si>
  <si>
    <t xml:space="preserve">Tipología PMP: </t>
  </si>
  <si>
    <t>Seleccione</t>
  </si>
  <si>
    <t>Nota: La Tipología solo se ingresa si el enfoque del proyecto es PMP (de no ser el caso dejar en blanco)</t>
  </si>
  <si>
    <t>d) Detalle de Convenio para la Formulación y Evaluación(Modelo 1 o 2)</t>
  </si>
  <si>
    <t>La indicación debe considerar que en el caso de los convenios tipo 1 y 2 del Anexo 13, estos deben haber sido fregistrados previamente en el módulo de convenios. Precisar lo correspondiente para los tipos 3 y 4.</t>
  </si>
  <si>
    <t>Tipo de Convenio</t>
  </si>
  <si>
    <t>Número de convenio</t>
  </si>
  <si>
    <t>Fecha de Termino</t>
  </si>
  <si>
    <t>Nota: Los datos que se ingresen provienen de los convenios registrados previamente por la entidad(de no ser el caso dejar en blanco)</t>
  </si>
  <si>
    <t>e) Detalle de Dispositivo legal que habilita la competencia</t>
  </si>
  <si>
    <t>Competencia que se habilita con el dispositivo</t>
  </si>
  <si>
    <t xml:space="preserve">Número </t>
  </si>
  <si>
    <t xml:space="preserve">Nombre </t>
  </si>
  <si>
    <t xml:space="preserve">Fecha </t>
  </si>
  <si>
    <t xml:space="preserve">Funcion </t>
  </si>
  <si>
    <t>LEGISLATIVA</t>
  </si>
  <si>
    <t xml:space="preserve">Division Funcional : </t>
  </si>
  <si>
    <t>ACCIÓN_LEGISLATIVA</t>
  </si>
  <si>
    <t>Grupo Funcional :</t>
  </si>
  <si>
    <t>Servicio :</t>
  </si>
  <si>
    <t>Tipologia:</t>
  </si>
  <si>
    <t>Nota: Los datos que se ingresen provienen del dispositivo legal que habilita competencia(de no ser el caso dejar en blanco)</t>
  </si>
  <si>
    <t xml:space="preserve">INSTITUCIONALIDAD </t>
  </si>
  <si>
    <t>2.1 OFICINA DE PROGRAMACIÓN MULTIANUAL DE INVERSIONES (OPMI)</t>
  </si>
  <si>
    <t>Nivel de gobierno :</t>
  </si>
  <si>
    <t>Sector :</t>
  </si>
  <si>
    <t>Entidad :</t>
  </si>
  <si>
    <t>AUTOMATICO</t>
  </si>
  <si>
    <t>Nombre de la OPMI:  (Nombre de la Unidad Orgánica a la que pertenece la OPMI)</t>
  </si>
  <si>
    <t>Responsable de la OPMI:</t>
  </si>
  <si>
    <t>2.2 UNIDAD FORMULADORA (UF)</t>
  </si>
  <si>
    <t>Nivel de gobierno</t>
  </si>
  <si>
    <t>Sector:</t>
  </si>
  <si>
    <t>Entidad</t>
  </si>
  <si>
    <t>Nombre de la UF:  (Nombre de la Unidad Orgánica a la que pertenece la UF)</t>
  </si>
  <si>
    <t>Responsable de la UF:</t>
  </si>
  <si>
    <t xml:space="preserve">2.2.1 UNIDAD FORMULADORA  SECUNDARIA (UF) </t>
  </si>
  <si>
    <t>Nota: Registre UF secundarias cuando el enfoque sea PMP (de no ser el caso dejar en blanco)</t>
  </si>
  <si>
    <t xml:space="preserve">2.3 UNIDAD EJECUTORA DE INVERSIONES (UEI) </t>
  </si>
  <si>
    <t>SELECCIONA</t>
  </si>
  <si>
    <t>Nombre de la UEI:</t>
  </si>
  <si>
    <t>Responsable de la UEI:</t>
  </si>
  <si>
    <t xml:space="preserve">2.3.1 UNIDAD EJECUTORA DE INVERSIONES SECUNDARIA (UEI) </t>
  </si>
  <si>
    <t xml:space="preserve">Nombre de la UEI: </t>
  </si>
  <si>
    <t>Nota: Registre UEI secundarias cuando la inversión lo requiera (de no ser el caso dejar en blanco), Ejemplo : PI necesita de 02 UEI para su ejecución</t>
  </si>
  <si>
    <t>2.4 UNIDAD EJECUTORA (UE)</t>
  </si>
  <si>
    <t>Código de la UE</t>
  </si>
  <si>
    <r>
      <t>Nombre de la UE</t>
    </r>
    <r>
      <rPr>
        <sz val="14"/>
        <rFont val="Calibri"/>
        <family val="2"/>
      </rPr>
      <t>:</t>
    </r>
  </si>
  <si>
    <t>2.4.1 UNIDAD EJECUTORA SECUNDARIA (UE)</t>
  </si>
  <si>
    <t>Nombre de la UEP:</t>
  </si>
  <si>
    <r>
      <t>Nota: Registre UE secundarias cuando la inversión lo requiera (de no ser el caso dejar en blanco), Ejemplo : PI necesita</t>
    </r>
    <r>
      <rPr>
        <sz val="10"/>
        <rFont val="Calibri"/>
        <family val="2"/>
      </rPr>
      <t xml:space="preserve"> contar con mas de 02 UE para su financiamiento(pueden ser de la misma entidad)</t>
    </r>
  </si>
  <si>
    <t>RESPONSABILIDAD FUNCIONAL DE LA INVERSIÓN</t>
  </si>
  <si>
    <t>3.1 Función</t>
  </si>
  <si>
    <t>3.2 División Funcional</t>
  </si>
  <si>
    <t>3.3 Grupo Funcional</t>
  </si>
  <si>
    <t>3.4 Sector Responsable</t>
  </si>
  <si>
    <t>3.5 Servicio</t>
  </si>
  <si>
    <t>3.6 Tipología de la inversión</t>
  </si>
  <si>
    <t>3.7 Agregar mas Servicios* :</t>
  </si>
  <si>
    <t>3.7.1 Grupo Funcional</t>
  </si>
  <si>
    <t>3.8 Servicio</t>
  </si>
  <si>
    <t>* Nota: Agregar mas servicios solo cuando la Funcion sea Saneamiento o Educacion (de no ser el caso dejar en blanco)</t>
  </si>
  <si>
    <t>3.9 RESPONSABILIDAD FUNCIONAL SECUNDARIA DE LA INVERSIÓN</t>
  </si>
  <si>
    <t>3.9.1 Función</t>
  </si>
  <si>
    <t>3.9.2 División Funcional</t>
  </si>
  <si>
    <t>3.9.3 Grupo Funcional</t>
  </si>
  <si>
    <t>3.9.4 Sector Responsable</t>
  </si>
  <si>
    <t>3.9.5 Servicio</t>
  </si>
  <si>
    <t>3.9.6 Tipologia de la inversión</t>
  </si>
  <si>
    <t>SANEAMIENTO</t>
  </si>
  <si>
    <t>SANEAMIENTO.</t>
  </si>
  <si>
    <t>VÍAS URBANAS</t>
  </si>
  <si>
    <t>* Nota: Agregar mas de una responsabilidad Funcional si su enfoque es PRED o PMP(de no ser el caso dejar en blanco)</t>
  </si>
  <si>
    <r>
      <t>IDENTIFICACIÓN DEL PROYECTO DE INVERSIÓN (solo para proyectos de inversión)</t>
    </r>
    <r>
      <rPr>
        <b/>
        <sz val="14"/>
        <rFont val="Calibri"/>
        <family val="2"/>
      </rPr>
      <t xml:space="preserve">
)</t>
    </r>
  </si>
  <si>
    <t>4.1 Naturaleza de intervención</t>
  </si>
  <si>
    <t>AMPLIACION</t>
  </si>
  <si>
    <t>RECUPERACION</t>
  </si>
  <si>
    <t>MEJORAMIENTO Y AMPLIACION</t>
  </si>
  <si>
    <t>CREACION</t>
  </si>
  <si>
    <t xml:space="preserve">MEJORAMIENTO  </t>
  </si>
  <si>
    <t>4.2 Área de influencia del proyecto de inversión</t>
  </si>
  <si>
    <t>Área de influencia</t>
  </si>
  <si>
    <t>Departamento</t>
  </si>
  <si>
    <t>Provincia</t>
  </si>
  <si>
    <t>Distrito</t>
  </si>
  <si>
    <t>Centro Poblado</t>
  </si>
  <si>
    <t>Coordenada Latitud/Longitud</t>
  </si>
  <si>
    <t>Nacional</t>
  </si>
  <si>
    <t>Nota: Si el área de influencia del proyecto de inversión abarca más de una localización, se podrán añadir más localizaciones</t>
  </si>
  <si>
    <t xml:space="preserve">Rellene cuando la intervencion del PI se encuentre fuera del territorio nacional </t>
  </si>
  <si>
    <t>Pais</t>
  </si>
  <si>
    <t>Ciudad</t>
  </si>
  <si>
    <r>
      <t xml:space="preserve">Fuera del territorio </t>
    </r>
    <r>
      <rPr>
        <sz val="14"/>
        <rFont val="Calibri"/>
        <family val="2"/>
      </rPr>
      <t>peruano</t>
    </r>
  </si>
  <si>
    <t>Australia</t>
  </si>
  <si>
    <t>Sídney</t>
  </si>
  <si>
    <r>
      <t>Nota: Para proyectos de</t>
    </r>
    <r>
      <rPr>
        <sz val="10"/>
        <rFont val="Calibri"/>
        <family val="2"/>
      </rPr>
      <t xml:space="preserve"> la Cancillería (de no ser el caso dejar en blanco).</t>
    </r>
  </si>
  <si>
    <t>Nota: adjuntar un archivo KML/shape con las coordenadas UTM y el número de orden secuencial</t>
  </si>
  <si>
    <t>Agregar qués es una UP lineal y no lineal, considerar la Guía General como referencia.</t>
  </si>
  <si>
    <t>4.3 Datos de la unidad productora</t>
  </si>
  <si>
    <t>Código de la UP</t>
  </si>
  <si>
    <t>Nombre de la UP</t>
  </si>
  <si>
    <t>Tipo de UP</t>
  </si>
  <si>
    <t>Localización geográfica de la UP</t>
  </si>
  <si>
    <t>LINEAL</t>
  </si>
  <si>
    <t>+</t>
  </si>
  <si>
    <r>
      <t>Nota: En PRED, la primera UP que se registra corresponde a la Gobernanza de la red(</t>
    </r>
    <r>
      <rPr>
        <sz val="10"/>
        <rFont val="Calibri"/>
        <family val="2"/>
      </rPr>
      <t>se refiere al sistema de organización, gestión y asignación de responsabilidades para la gestión de la red)</t>
    </r>
  </si>
  <si>
    <r>
      <t xml:space="preserve">Nota: Se puede agregar más de una UP </t>
    </r>
    <r>
      <rPr>
        <sz val="10"/>
        <rFont val="Calibri"/>
        <family val="2"/>
      </rPr>
      <t xml:space="preserve"> si la intervención lo  necesita</t>
    </r>
  </si>
  <si>
    <r>
      <t xml:space="preserve">Nota: No es obligatorio el código de la UP cuando la naturaleza </t>
    </r>
    <r>
      <rPr>
        <sz val="10"/>
        <rFont val="Calibri"/>
        <family val="2"/>
      </rPr>
      <t>de intervención sea de creación.</t>
    </r>
  </si>
  <si>
    <r>
      <t>Nota: Si la UP es de Tipo Lineal</t>
    </r>
    <r>
      <rPr>
        <sz val="10"/>
        <rFont val="Calibri"/>
        <family val="2"/>
      </rPr>
      <t xml:space="preserve">, obligatoriamente debe digitar la coordenada </t>
    </r>
  </si>
  <si>
    <t xml:space="preserve">Registre cuando la UP se encuentre fuera del territorio nacional </t>
  </si>
  <si>
    <t>Alemania</t>
  </si>
  <si>
    <t>Frankfurt</t>
  </si>
  <si>
    <t>TIPO UP</t>
  </si>
  <si>
    <t>Nota: Solo aplica para proyectos de inversión de la Cancillería (de no ser el caso dejar en blanco)</t>
  </si>
  <si>
    <t>NO LINEAL</t>
  </si>
  <si>
    <t xml:space="preserve">Archivo KML </t>
  </si>
  <si>
    <t>Archivo PDF(Croquis o ubicación de la UP)</t>
  </si>
  <si>
    <t>Nota: Se adjunta el archivo KML con las coordenadas UTM y el número de orden secuencial de la UP lineal o cuando corresponda. Puede incluir, puntos, líneas y/o polígonos.</t>
  </si>
  <si>
    <t>4.3.1 Mediante la vinculación con el GeoInvierte se determina:</t>
  </si>
  <si>
    <t>Considerar, "De forma referencial se muestra el listado de..." Indicar que la información proviene del GeoInvierte y la fuente</t>
  </si>
  <si>
    <t>La UP esta ubicada en un territorio de una ANP(Área Natural Protegida) o su zona de amortiguamiento</t>
  </si>
  <si>
    <t>ANP O ZA</t>
  </si>
  <si>
    <t>Nota: Se podrán agregar filas de UP cuando se haya seleccionado los enfoques PRED o PMP.</t>
  </si>
  <si>
    <t xml:space="preserve">La UP está ubicada en un ecosistema </t>
  </si>
  <si>
    <t>Denominación del ecosistema</t>
  </si>
  <si>
    <t>La UP esta ubicada en zonas de peligro</t>
  </si>
  <si>
    <t>Peligro</t>
  </si>
  <si>
    <t>tipo pb</t>
  </si>
  <si>
    <t>Directos</t>
  </si>
  <si>
    <t>4.4 Población afectada</t>
  </si>
  <si>
    <t>Indirectos</t>
  </si>
  <si>
    <t>Descripción</t>
  </si>
  <si>
    <t>Tipo
Directa/ Indirecta</t>
  </si>
  <si>
    <t>Unidad de
 medida</t>
  </si>
  <si>
    <t>Cantidad</t>
  </si>
  <si>
    <t>Año</t>
  </si>
  <si>
    <t>Localizacion</t>
  </si>
  <si>
    <t>Nota: Es obligatorio registrar a la población afectada directa, la indirecta es opcional.</t>
  </si>
  <si>
    <t>Nota: El registro del año corresponde al año de registro del formato 05-A o con un maximo de antigüedad de 05 años.</t>
  </si>
  <si>
    <t>ALINEAMIENTO A UNA BRECHA PRIORITARIA</t>
  </si>
  <si>
    <t>SERVICIO</t>
  </si>
  <si>
    <t>NOMBRE DEL INDICADOR DE BRECHA</t>
  </si>
  <si>
    <t>TIPO</t>
  </si>
  <si>
    <t>Valor actual de la brecha (nivel de desagregación)</t>
  </si>
  <si>
    <t>Unidad de medida del indicador</t>
  </si>
  <si>
    <t>Contribución del Proyecto de Inversión al cierre de brechas</t>
  </si>
  <si>
    <t>CALIDAD</t>
  </si>
  <si>
    <t>Nota: Los servicios provienen de la sección 3.5, se puede ingresar más de un indicador de brecha por servicio, de corresponder.</t>
  </si>
  <si>
    <t>COBERTURA</t>
  </si>
  <si>
    <t>Nota: El valor actual de la brecha es de ingreso manual ( considerar los valores publicados por los sectores correspondientes), en al aplicativo informatico del Banco de Inversiones es automatico.</t>
  </si>
  <si>
    <t>Nota:  Para los enfoques de PRED o PMP se puede ingresar más de un servicio e  indicador de brecha por servicio, de corresponder.</t>
  </si>
  <si>
    <t>Nota:  Para los enfoques de PRED  registrar en la seccion Contribución del Proyecto de Inversión al cierre de brechas , debe registrarse la suma de la contribución de todas las UP intervenidas por servicio.</t>
  </si>
  <si>
    <t>ALINEAMIENTO AL PLANEAMIENTO ESTRATÉGICO</t>
  </si>
  <si>
    <t>5.1 Política General de Gobierno</t>
  </si>
  <si>
    <t>5.2 Plan Estratégico Institucional</t>
  </si>
  <si>
    <t>Eje</t>
  </si>
  <si>
    <t>Lineamiento</t>
  </si>
  <si>
    <t>Objetivo Estrategico Institucional</t>
  </si>
  <si>
    <t>Acción Estratégica Institucional</t>
  </si>
  <si>
    <t>Nota: Acorde a : Decreto Supremo que aprueba la Política General de Gobierno para el periodo 2021-2026/DECRETO SUPREMO N° 164-2021-PCM</t>
  </si>
  <si>
    <t>Nota: Acorde a : El Obejtivo y Accion estretgica son de ingresos manual, acorde al instrumento de gestion de cada entidad</t>
  </si>
  <si>
    <t>JUSTIFICACIÓN DEL PROYECTO/PROGRAMA DE INVERSIÓN</t>
  </si>
  <si>
    <t>7.1 Hipótesis del problema</t>
  </si>
  <si>
    <t>Hipótesis del problema</t>
  </si>
  <si>
    <t>7.2 Posibles Alternativas de Solución</t>
  </si>
  <si>
    <t>Alternativas de Solución</t>
  </si>
  <si>
    <t>DESCRIPCIÓN AGREGADA DEL PROYECTO/PROGRAMA DE INVERSIÓN</t>
  </si>
  <si>
    <t>8.1 Para proyectos de inversión, PRED Y PMP</t>
  </si>
  <si>
    <t>TIPO DE FACTOR DE PRODUCCIÓN</t>
  </si>
  <si>
    <t>COSTO REFERENCIAL</t>
  </si>
  <si>
    <t>INFRAESTRUCTURA</t>
  </si>
  <si>
    <t>EQUIPO</t>
  </si>
  <si>
    <t>MOBILIARIO</t>
  </si>
  <si>
    <t>VEHICULO</t>
  </si>
  <si>
    <t>TERRENO</t>
  </si>
  <si>
    <t>INTANGIBLE</t>
  </si>
  <si>
    <t>INFRAESTRUCTURA NATURAL</t>
  </si>
  <si>
    <r>
      <t xml:space="preserve">SUBTOTAL </t>
    </r>
    <r>
      <rPr>
        <b/>
        <sz val="14"/>
        <rFont val="Calibri"/>
        <family val="2"/>
      </rPr>
      <t>(A)</t>
    </r>
  </si>
  <si>
    <t>Nota: Incluye costos directos e indirectos</t>
  </si>
  <si>
    <t>GESTIÓN DEL PROYECTO</t>
  </si>
  <si>
    <t>EXPEDIENTE TÉCNICO</t>
  </si>
  <si>
    <t>SUPERVISIÓN</t>
  </si>
  <si>
    <t>LIQUIDACIÓN</t>
  </si>
  <si>
    <t>(A)</t>
  </si>
  <si>
    <r>
      <t xml:space="preserve">SUBTOTAL </t>
    </r>
    <r>
      <rPr>
        <b/>
        <sz val="14"/>
        <rFont val="Calibri"/>
        <family val="2"/>
      </rPr>
      <t>(B)</t>
    </r>
  </si>
  <si>
    <r>
      <t>COSTO TOTAL DE INVERSIÓN*</t>
    </r>
    <r>
      <rPr>
        <b/>
        <sz val="14"/>
        <rFont val="Calibri"/>
        <family val="2"/>
      </rPr>
      <t>(A+B)</t>
    </r>
  </si>
  <si>
    <t>*Nota: El monto referencial será ajustado en la fase de Formulación y Evaluación de acuerdo al análisis de alternativas de solución.</t>
  </si>
  <si>
    <t>8.2 Para programas de inversión</t>
  </si>
  <si>
    <t>INVERSIONES</t>
  </si>
  <si>
    <t>TOTAL PROYECTOS</t>
  </si>
  <si>
    <t>TOTAL IOARR</t>
  </si>
  <si>
    <t>GESTIÓN DEL PROGRAMA</t>
  </si>
  <si>
    <t>ESTUDIOS DE BASE</t>
  </si>
  <si>
    <t>COSTO TOTAL DE INVERSIÓN</t>
  </si>
  <si>
    <t>SOSTENIBILIDAD DE LA INTERVENCION</t>
  </si>
  <si>
    <t>¿La Unidad Ejecutora será la que asumirá el financiamiento de la operación y mantenimiento?</t>
  </si>
  <si>
    <t>Nota: Si su respuesta es Si , rellenar con los datos de su entidad.</t>
  </si>
  <si>
    <t>9.1 Operación y mantenimiento de los activos generados con el proyecto de inversión</t>
  </si>
  <si>
    <t>Entidad Principal:</t>
  </si>
  <si>
    <t>Código de Entidad a cargo</t>
  </si>
  <si>
    <t>Nombre de la Entidad</t>
  </si>
  <si>
    <t>Descripcion adicional de la entidad</t>
  </si>
  <si>
    <t>Entidad secundaria(s):</t>
  </si>
  <si>
    <t>Nota: Registre entidades secundarias cuando la inversion lo requiera (de no ser el caso dejar en blanco), Ejemplo : PI necesita va a contar con 02 entidades para su operación y mantenimiento</t>
  </si>
  <si>
    <t>Nota: Registre Descripcion adicional de la entidad cuando la inversion lo requiera (de no ser el caso dejar en blanco), Ejemplo : Ugeles</t>
  </si>
  <si>
    <r>
      <t>Unidad Ejecutora</t>
    </r>
    <r>
      <rPr>
        <sz val="14"/>
        <rFont val="Calibri"/>
        <family val="2"/>
      </rPr>
      <t>:</t>
    </r>
  </si>
  <si>
    <t xml:space="preserve">Código de Unidad Ejecutora </t>
  </si>
  <si>
    <t>Nombre de Unidad Ejecutora</t>
  </si>
  <si>
    <t>Unidad Ejecutora Secundaria:</t>
  </si>
  <si>
    <t>Nota: Datos de la UE encargada de la operación y mantenimiento de los activos generados con el proyecto de inversión durante la Fase de Funcionamiento.</t>
  </si>
  <si>
    <t>Nota: Registre UE secundarias cuando la inversion lo requiera (de no ser el caso dejar en blanco), Ejemplo : PI necesita va a contar con 02 UE para su operación y mantenimiento</t>
  </si>
  <si>
    <t>Entidad privada</t>
  </si>
  <si>
    <r>
      <t>Nota: Solo se registra si la operación y mantenimiento no está a cargo de una UE</t>
    </r>
    <r>
      <rPr>
        <sz val="10"/>
        <rFont val="Calibri"/>
        <family val="2"/>
      </rPr>
      <t>, por ejemplo: junta de usuario de riego, JASS</t>
    </r>
  </si>
  <si>
    <t>RIESGOS Y BENEFICIOS POTENCIALES QUE AFRONTA EL PROYECTO DE INVERSION</t>
  </si>
  <si>
    <t>10.1 Señale los riesgos que afronta el proyecto de inversión</t>
  </si>
  <si>
    <t>Marque con una X</t>
  </si>
  <si>
    <t>Riesgo</t>
  </si>
  <si>
    <t>Descripcion</t>
  </si>
  <si>
    <t>(   )</t>
  </si>
  <si>
    <t>Desarrollo del proyecto</t>
  </si>
  <si>
    <t>Construcción</t>
  </si>
  <si>
    <t xml:space="preserve">Ambiental </t>
  </si>
  <si>
    <t>Licitación</t>
  </si>
  <si>
    <t>Mercado</t>
  </si>
  <si>
    <t>Operacionales</t>
  </si>
  <si>
    <t>Social</t>
  </si>
  <si>
    <t>Administrativos</t>
  </si>
  <si>
    <t>Financiero</t>
  </si>
  <si>
    <t>Otros</t>
  </si>
  <si>
    <t xml:space="preserve">10.2 Señale los beneficios sociales que brinda el Proyecto de Inversión </t>
  </si>
  <si>
    <t>Tipo de beneficio</t>
  </si>
  <si>
    <t>Beneficio</t>
  </si>
  <si>
    <t xml:space="preserve">Beneficios directos: Ahorro o liberación de recursos </t>
  </si>
  <si>
    <t>Beneficios directos: Mayor consumo del bien o del servicio</t>
  </si>
  <si>
    <t>Beneficios indirectos</t>
  </si>
  <si>
    <t>Externalidades positivas</t>
  </si>
  <si>
    <t>Intangibles</t>
  </si>
  <si>
    <t>Nota: revisar la Guía General para la Identificación, Formulación y Evaluación de Proyectos de Inversión (páginas 125 a 129)</t>
  </si>
  <si>
    <t>DATOS DEL DOCUMENTO TECNICO</t>
  </si>
  <si>
    <t>11.1 Test o prueba de riesgo o incertidumbre del proyecto de inversión(de ser el caso)</t>
  </si>
  <si>
    <t>IR AL TEST</t>
  </si>
  <si>
    <t>Nota: Aplica para proyectos de inversión no simplificado ni estandarizados, Tabla 03 del Anexo 10 de la Directiva General,cuando para FTS y FTE no aplicaría</t>
  </si>
  <si>
    <t>Resultado del Test o prueba de riesgo o incertidumbre</t>
  </si>
  <si>
    <t>Nivel de complejidad</t>
  </si>
  <si>
    <t>Nota: se rellena los campos con el resultado del Test o prueba de riesgo o incertidumbre, Tabla 03 del Anexo 10 de la Directiva General.</t>
  </si>
  <si>
    <t>11.2 Documento técnico para la declaración de viabilidad</t>
  </si>
  <si>
    <t>Ficha Técnica Simplificada</t>
  </si>
  <si>
    <t>Ficha Técnica Estándar</t>
  </si>
  <si>
    <t>Ficha Técnica de Baja y Mediana Complejidad</t>
  </si>
  <si>
    <t>Estudio de preinversión a nivel de Perfil</t>
  </si>
  <si>
    <t>Nota: Marcar con "X" la opcion a seleccionar.</t>
  </si>
  <si>
    <r>
      <t xml:space="preserve">Nota: solo para proyectos de inversión se selecciona si es Ficha Técnica </t>
    </r>
    <r>
      <rPr>
        <sz val="10"/>
        <rFont val="Calibri"/>
        <family val="2"/>
      </rPr>
      <t>Simplificada, Ficha Técnica Estándar, Ficha Técnica de Baja y Mediana Complejidad o Estudio de preinversión a nivel de Perfil.</t>
    </r>
  </si>
  <si>
    <r>
      <t>Nota: para proyectos de inversión cuyo enfoque sea PRED o PMP corresponde</t>
    </r>
    <r>
      <rPr>
        <sz val="10"/>
        <rFont val="Calibri"/>
        <family val="2"/>
      </rPr>
      <t xml:space="preserve"> Estudio de preinversión a nivel de Perfil.</t>
    </r>
  </si>
  <si>
    <t>Nota: para programas de inversión corresponde estudio de preinversión a nivel de Perfil.</t>
  </si>
  <si>
    <t>11.3 Costo aproximado del estudio de preinversión o ficha técnica</t>
  </si>
  <si>
    <t>(soles)</t>
  </si>
  <si>
    <t>11.4  Elaboración del estudio de preinversión o ficha técnica</t>
  </si>
  <si>
    <t>1. Administración directa</t>
  </si>
  <si>
    <t>2. Administración indirecta</t>
  </si>
  <si>
    <t>3. Mixta</t>
  </si>
  <si>
    <t>MODALIDAD DE EJECUCIÓN</t>
  </si>
  <si>
    <t>1. Administración Directa</t>
  </si>
  <si>
    <t>2. Administración Indirecta - Por contrata</t>
  </si>
  <si>
    <t>3. Administración Indirecta - Asociación Público Privada</t>
  </si>
  <si>
    <t>4. Administración Indirecta - Obras por Impuestos</t>
  </si>
  <si>
    <t xml:space="preserve">5. Administración Indirecta - Por convenio </t>
  </si>
  <si>
    <t>6. Administración Indirecta - Gobierno a Gobierno</t>
  </si>
  <si>
    <t>7. Catálogos Electrónicos de Acuerdo Marco</t>
  </si>
  <si>
    <t>FUENTE DE FINANCIAMIENTO</t>
  </si>
  <si>
    <t>1. Recursos Ordinarios</t>
  </si>
  <si>
    <t>2. Recursos Directamente Recaudados</t>
  </si>
  <si>
    <t>3. Recursos por Operaciones Oficiales de Crédito</t>
  </si>
  <si>
    <t>4. Donaciones y transferencias</t>
  </si>
  <si>
    <t>5. Recursos Determinados</t>
  </si>
  <si>
    <t>Nota: De seleccionar la opción 3. Recursos por Operaciones Oficiales de Crédito se debe adjuntar la nota conceptual como complemento al presente formato.</t>
  </si>
  <si>
    <t>MODALIDAD DE FINANCIAMIENTO</t>
  </si>
  <si>
    <t>1. Recursos de la entidad</t>
  </si>
  <si>
    <t>2. FIDT u otros</t>
  </si>
  <si>
    <t>3. Financiamiento del Sector del GN</t>
  </si>
  <si>
    <t>4. Convenio con GL</t>
  </si>
  <si>
    <t>5. Convenio con GR</t>
  </si>
  <si>
    <t>Nota: Si se selecciona "Financiamiento del Sector del GN", rellenar riesgo financiero en la Tabla 10.1.</t>
  </si>
  <si>
    <t>DATOS DEL REGISTRO DEL FORMATO</t>
  </si>
  <si>
    <t>Fecha de Inicio de registro</t>
  </si>
  <si>
    <t>Fecha de Culminación de registro</t>
  </si>
  <si>
    <t>Nota: el Registro de la fecha de inicio y culminacion del formato son automaticos</t>
  </si>
  <si>
    <t>Firma y Sello del Responsable de la UF (se puede utilizar Firma Digital)</t>
  </si>
  <si>
    <t>B.  DATOS ADICIONALES LA IDEA DEL PROYECTO/PROGRAMA DE INVERSIÓN</t>
  </si>
  <si>
    <t>ASPECTOS ANTES DE LA FORMULACION Y EVALUACION DE LA IDEA DE PROYECTO DE INVERSIÓN (PI)</t>
  </si>
  <si>
    <t>1.1 Elaboración del estudio de preinversión o ficha técnica</t>
  </si>
  <si>
    <t>1.1.1 Costo de Elaboracion actualizado del documento tecnico</t>
  </si>
  <si>
    <t>Inicio</t>
  </si>
  <si>
    <t>Fin</t>
  </si>
  <si>
    <t>1.1.2 Elaboración del estudio de preinversión o ficha técnica</t>
  </si>
  <si>
    <t>Registra fecha</t>
  </si>
  <si>
    <t>Nota: Una vez la OPMI haya culminado el registro de la sección B, la UF recibe la alerta para iniciar el registro de la sección C. Para proyectos de inversión, se habilita esta sección a las UF cuando se haya culminado el registro del Formato 05-A.</t>
  </si>
  <si>
    <t>Nota: Para proyectos de inversión, es necesario que las secciones B. y C. hayan sido registradas por la OPMI y UF, respectivamente, para iniciar el registro del Formato 07-A. De lo contrario, el código de idea no estará disponible en el Módulo del Banco de Inversiones de la UF, generándose una alerta.</t>
  </si>
  <si>
    <t>Nota: Para programas de inversión, es necesario que la sección C. haya sido registrada por la UF para iniciar el registro del Formato 07-B, de lo contrario el código de idea no estará disponible en el Módulo del Banco de Inversiones de la UF, generándose una alerta.</t>
  </si>
  <si>
    <t>Firma y Sello del Responsable de laUF</t>
  </si>
  <si>
    <t>Para efectos de cumplir con lo establecido en el numeral 14.7 del artículo 14 del Reglamento del Decreto Legislativo 1252, se debe elaborar una Nota Conceptual que complemente al presente formato para su remisión a la Dirección General del Tesoro Público del Ministerio de Economía y Finanzas. El contenido mínimo de dicha nota conceptual es el siguiente:</t>
  </si>
  <si>
    <r>
      <t xml:space="preserve">a) Se debe ampliar la información planteada en el formato de idea de proyecto o programa de inversión, sobre la base de lo siguiente:
• Explicar cómo el proyecto o programa de inversión se enmarca en los objetivos del plan estratégico sectorial, plan de desarrollo concertado regional o local, de corresponder.
• Explicar si el proyecto o programa de inversión se articula o genera sinergias con otras intervenciones públicas de la cartera de proyectos de la entidad, sector, gobierno regional o gobierno local.
• Justificación del planteamiento del proyecto o programa de inversión en términos de su prioridad y de su contribución al cierre de brechas.
• Hipótesis del problema central, causas y efectos. </t>
    </r>
    <r>
      <rPr>
        <sz val="14"/>
        <rFont val="Calibri"/>
        <family val="2"/>
      </rPr>
      <t xml:space="preserve">
• Delimitación preliminar del área geográfica a intervenir y de los beneficiarios directos.
• Planteamiento preliminar del proyecto de inversión, en términos de su objetivo central, sus componentes, principales acciones, metas físicas referenciales de producto y costo de inversión preliminar.
• Descripción cualitativa de los beneficios sociales que genera el proyecto o programa de inversión.
• ¿Cómo se plantea garantizar la operación y mantenimiento del proyecto?
• Descripción cualitativa de los principales riesgos (institucional, legal, operacional, presupuestal, desastres, entre otros) que el proyecto podría enfrentar durante su ejecución y funcionamiento.</t>
    </r>
    <r>
      <rPr>
        <sz val="14"/>
        <rFont val="Calibri"/>
        <family val="2"/>
      </rPr>
      <t xml:space="preserve">
b) La nota conceptual tendrá un límite máximo de seis (06) páginas, sin contar con los anexos que la Unidad Formuladora juzgue conveniente alcanzar para tener una mejor comprensión del planteamiento de la idea de proyecto o programa de inversión.
</t>
    </r>
  </si>
  <si>
    <t>A.  DATOS DE VERIFICACION DE LA IDEA DEL PROYECTO DE INVERSIÓN - OPMI</t>
  </si>
  <si>
    <t>VERIFICACION DE LA IDEA DE PROYECTO DE INVERSIÓN (PI)</t>
  </si>
  <si>
    <t>Lista de verificación</t>
  </si>
  <si>
    <t>1. ¿La UF cuenta con las competencias para la Formulación y Evaluación del PI?*</t>
  </si>
  <si>
    <t>2. ¿El PI contribuye al cierre de una Brecha prioritaria?</t>
  </si>
  <si>
    <t>3. ¿El PI se encuentra alineado a la Política General de Gobierno?**</t>
  </si>
  <si>
    <t>4. ¿El PI se encuentra alineado al objetivo estratégico del Plan Estratégico Institucional?</t>
  </si>
  <si>
    <t>Resultado: Se recomienda que la idea pase a formulación y evaluación</t>
  </si>
  <si>
    <t>Comentarios / recomendaciones</t>
  </si>
  <si>
    <t>Nota: Marcar con una "X" acode a al verificacion , de ser el caso ingresar comentarios.</t>
  </si>
  <si>
    <t>Nota: Solo para  proyectos de inversión, una vez la UF haya completado el registro del Formato 05-A.</t>
  </si>
  <si>
    <t>* De acuerdo a lo establecido en el artículo 20 del Reglamento del Decreto Legislativo Nº 1252, en concordancia con el Capitulo IX de la Directiva General del SNPMGI: i) los GR pueden celebrar convenios respecto a inversiones de competencia regional con entidades del GN de acuerdo a su responsabilidad funcional. Asimismo, los GR pueden celebrar convenios con otro GR, respecto de inversiones de competencia regional cuya ejecución o beneficios abarquen la circunscripción territorial de mas de un GR (Modelo de Convenio Nº 1), ii) los GL con otro GL, GR u otras entidades públicas respecto de inversiones de su competencia exclusiva, incluyendo los casos en los que la inversión respectiva abarque la circunscripción territorial de más de un GL (Modelo de Convenio Nº 2), iii) Las entidades del GN, los GR y los GL sujetos al SNPMGI con GL no sujetos al SNPMGI. En el caso de convenios suscritos entre GL, éste procede siempre que sean colindantes o se ubiquen en la misma circunscripción territorial de un GR (Modelo de Convenio Nº 3), iv) los GR y GL sujetos al SNPMGI con mancomunidades regionales o municipales, según corresponda, no incorporadas al Sistemas (Modelo de Convenio Nº 4) y v) las entidades del GN de diferentes sectores pueden celebrar convenios entre sí. Estos convenios no pueden delegar aquellas competencias exclusivas del GN al GR o GL, o del GR al GL.
* Acorde a lo dispuesto en un dispositivo legal que habilte competencio o funciones adicionalesa una entidad.</t>
  </si>
  <si>
    <t>** Aprobado mediante Decreto Supremo Nº 164-2021-PCM. Enlace: https://www.ceplan.gob.pe/politica-general-de-gobierno-pgg/</t>
  </si>
  <si>
    <t>Firma y Sello del Responsable de la OPMI</t>
  </si>
  <si>
    <t>ANEXO N° 02:</t>
  </si>
  <si>
    <t>CLASIFICADOR DE RESPONSABILIDAD FUNCIONAL DEL SISTEMA NACIONAL DE PROGRAMACIÓN MULTIANUAL Y GESTIÓN DE INVERSIONES</t>
  </si>
  <si>
    <r>
      <t>El presente Anexo corresponde a las funciones que recaen sobre los Sectores, Organismos Constitucionalmente Autónomos y Fuero Militar Policial conforme lo dispuesto en el párrafo 7.2 del artículo 7 del Reglamento del Decreto Legislativo N° 1252, Decreto Legislativo que crea el Sistema Nacional de Programación Multianual y Gestión de Inversiones, aprobado por el Decreto Supremo N° 284-2018-EF. Se detallan las cadenas funcionales, los servicios,</t>
    </r>
    <r>
      <rPr>
        <sz val="9.5"/>
        <rFont val="Arial"/>
        <family val="2"/>
      </rPr>
      <t xml:space="preserve"> el sector responsable del servicio, </t>
    </r>
    <r>
      <rPr>
        <sz val="9.5"/>
        <color indexed="8"/>
        <rFont val="Arial"/>
        <family val="2"/>
      </rPr>
      <t xml:space="preserve"> las competencias, las tipologías, los indicadores de brechas y las unidades de medida respectivos.</t>
    </r>
  </si>
  <si>
    <t>FUNCION</t>
  </si>
  <si>
    <t>DIVISION FUNCIONAL</t>
  </si>
  <si>
    <t>GRUPO FUNCIONAL</t>
  </si>
  <si>
    <t>SECTOR RESPONSABLE DEL SERVICIO</t>
  </si>
  <si>
    <t>COMPETENCIA DEL SERVICIO</t>
  </si>
  <si>
    <t>TIPOLOGÍA</t>
  </si>
  <si>
    <t>INDICADOR BRECHA</t>
  </si>
  <si>
    <t>UNIDADES DE MEDIDA INDICADOR DE BRECHA</t>
  </si>
  <si>
    <t>ID</t>
  </si>
  <si>
    <t>Denominación</t>
  </si>
  <si>
    <t>GN</t>
  </si>
  <si>
    <t>GR</t>
  </si>
  <si>
    <t>GL-MP</t>
  </si>
  <si>
    <t>GL-MD</t>
  </si>
  <si>
    <t>EMPR</t>
  </si>
  <si>
    <t>05</t>
  </si>
  <si>
    <t>ORDEN_PÚBLICO_Y_SEGURIDAD</t>
  </si>
  <si>
    <t>016</t>
  </si>
  <si>
    <t>GESTIÓN_DE_RIESGOS_Y_EMERGENCIAS</t>
  </si>
  <si>
    <t>0035</t>
  </si>
  <si>
    <t>PREVENCIÓN_DE_DESASTRES</t>
  </si>
  <si>
    <t>SERVICIOS_DE_PROTECCIÓN_EN_LA_RIBERA_DE_LAS_QUEBRADAS_VULNERABLES_ANTE_EL_PELIGRO</t>
  </si>
  <si>
    <t>01</t>
  </si>
  <si>
    <t>PRESIDENCIA DEL CONSEJO DE MINISTROS</t>
  </si>
  <si>
    <t>AGRICULTURA Y RIEGO</t>
  </si>
  <si>
    <t>INFRAESTRUCTURA DE PROTECCIÓN DE QUEBRADAS</t>
  </si>
  <si>
    <t>PORCENTAJE DE PUNTOS CRÍTICOS EN LAS QUEBRADAS NO PROTEGIDAS ANTE PELIGROS</t>
  </si>
  <si>
    <t>PUNTOS CRÍTICOS EN QUEBRADA</t>
  </si>
  <si>
    <t>03</t>
  </si>
  <si>
    <t>PLANEAMIENTO_GESTIÓN_Y_RESERVA_DE_CONTINGENCIA</t>
  </si>
  <si>
    <t>ORDEN_INTERNO</t>
  </si>
  <si>
    <t>ATENCIÓN_INMEDIATA_DE_DESASTRES</t>
  </si>
  <si>
    <t>DEFENSAS RIBEREÑAS</t>
  </si>
  <si>
    <t>PORCENTAJE DE PUNTOS CRÍTICOS EN RIBERA DE RÍO NO PROTEGIDOS ANTE PELIGROS</t>
  </si>
  <si>
    <t>PUNTOS CRÍTICOS EN RIBERA DE RÍO</t>
  </si>
  <si>
    <t>08</t>
  </si>
  <si>
    <t>COMERCIO</t>
  </si>
  <si>
    <t>CONTROL_DE_DROGAS</t>
  </si>
  <si>
    <t xml:space="preserve">INFORMACIÓN_GEOESPACIAL_TEMÁTICA_DE_DETALLE_PARA_LA_GESTIÓN_DEL_RIESGO_DE_DESASTRES </t>
  </si>
  <si>
    <t>DEFENSA</t>
  </si>
  <si>
    <t>PROSPECTIVA Y CORRECTIVA DE LA GESTIÓN DEL RIESGO DE DESASTRES</t>
  </si>
  <si>
    <t>PORCENTAJE DE CENTROS DE GENERACIÓN Y PROCESAMIENTO DE INFORMACIÓN EN GESTIÓN PROSPECTIVA Y CORRECTIVA DEL RIESGO DE DESASTRES NO IMPLEMENTADOS</t>
  </si>
  <si>
    <t>CENTRO DE INFORMACIÓN</t>
  </si>
  <si>
    <t>09</t>
  </si>
  <si>
    <t>TURISMO</t>
  </si>
  <si>
    <t>PORCENTAJE DE CENTROS DE GENERACIÓN Y PROCESAMIENTO DE INFORMACIÓN EN GESTIÓN PROSPECTIVA Y CORRECTIVA DEL RIESGO DE DESASTRES EN CONDICIONES INADECUADAS</t>
  </si>
  <si>
    <t>0036</t>
  </si>
  <si>
    <t>SERVICIO_DE_ALERTA_TEMPRANA</t>
  </si>
  <si>
    <t>SISTEMAS DE ALERTA TEMPRANA</t>
  </si>
  <si>
    <t>PORCENTAJE DE SAT NO IMPLEMENTADOS EN LOCALIDADES EXPUESTAS A PELIGROS</t>
  </si>
  <si>
    <t>02</t>
  </si>
  <si>
    <t>RELACIONES_EXTERIORES</t>
  </si>
  <si>
    <t>PORCENTAJE DE SAT INOPERATIVOS EN LOCALIDADES EXPUESTAS A PELIGROS</t>
  </si>
  <si>
    <t>04</t>
  </si>
  <si>
    <t>DEFENSA_Y_SEGURIDAD_NACIONAL</t>
  </si>
  <si>
    <t>SERVICIO_DE_INFORMACIÓN_PROCESADA_SOBRE_EL_DESARROLLO_DE_LOS_PELIGROS_EMERGENCIAS_Y_DESASTRES_O_PELIGRO_INMINENTE.</t>
  </si>
  <si>
    <t>CENTRO DE OPERACIONES DE EMERGENCIA - COEN</t>
  </si>
  <si>
    <t>Nº DE CENTROS DE OPERACIÓN DE EMERGENCIA NO IMPLEMENTADOS</t>
  </si>
  <si>
    <t xml:space="preserve">CENTRO DE OPERACIÓN DE EMERGENCIA </t>
  </si>
  <si>
    <t>06</t>
  </si>
  <si>
    <t>JUSTICIA</t>
  </si>
  <si>
    <t>Nº DE CENTROS DE OPERACIÓN DE EMERGENCIA CON INADECUADA CAPACIDAD OPERATIVA</t>
  </si>
  <si>
    <t>TRABAJO</t>
  </si>
  <si>
    <t xml:space="preserve">SERVICIO_DE_SENSIBILIZACIÓN_CAPACITACIÓN_Y_ASISTENCIA  </t>
  </si>
  <si>
    <t>DIRECCIONES DESCONCENTRADAS</t>
  </si>
  <si>
    <t>PORCENTAJE DE DIRECCIONES DESCONCENTRADAS QUE NO CUENTAN CON UNA CAPACIDAD INSTALADA ADECUADA Y OPERATIVA</t>
  </si>
  <si>
    <t>DIRECCIÓN DESCONCENTRADA</t>
  </si>
  <si>
    <t>EDUCACIÓN</t>
  </si>
  <si>
    <t>004</t>
  </si>
  <si>
    <t>PLANEAMIENTO_GUBERNAMENTAL</t>
  </si>
  <si>
    <t>0004</t>
  </si>
  <si>
    <t>RECTORÍA_DE_SISTEMAS_ADMINISTRATIVOS</t>
  </si>
  <si>
    <t>SERVICIOS_OPERATIVOS_O_MISIONALES_INSTITUCIONALES</t>
  </si>
  <si>
    <t>ENTE RECTOR DE CADA SISTEMA ADMINISTRATIVO</t>
  </si>
  <si>
    <t>MEF, CONTRALORIA, PCM, JUSTICIA</t>
  </si>
  <si>
    <t>DESARROLLO INSTITUCIONAL</t>
  </si>
  <si>
    <t>PORCENTAJE DE SERVICIOS OPERATIVOS O MISIONALES INSTITUCIONALES CON CAPACIDAD OPERATIVA INADECUADA</t>
  </si>
  <si>
    <t>SERVICIOS OPERATIVOS O MISIONALES INSTITUCIONALES</t>
  </si>
  <si>
    <t>PROTECCIÓN_SOCIAL</t>
  </si>
  <si>
    <t>0005</t>
  </si>
  <si>
    <t>PLANEAMIENTO_INSTITUCIONAL</t>
  </si>
  <si>
    <t/>
  </si>
  <si>
    <t>PREVISIÓN_SOCIAL</t>
  </si>
  <si>
    <t>005</t>
  </si>
  <si>
    <t>INFORMACIÓN_PÚBLICA</t>
  </si>
  <si>
    <t>0006</t>
  </si>
  <si>
    <t>INFORMACIÓN_PÚBLICA.</t>
  </si>
  <si>
    <t xml:space="preserve">SERVICIO_DE_INFORMACIÓN_DE_MONITOREO_DE_PELIGROS_RELACIONADOS_A_LA_GEOFÍSICA </t>
  </si>
  <si>
    <t>41</t>
  </si>
  <si>
    <t>AMBIENTAL</t>
  </si>
  <si>
    <t>INFORMACIÓN PARA EL MONITOREO DE PELIGROS RELACIONADOS A LA GEOFÍSICA</t>
  </si>
  <si>
    <t>PORCENTAJE DE CENTROS DE MONITOREO DE PELIGROS RELACIONADOS A LA GEOFÍSICA QUE NO CUENTAN CON CAPACIDAD OPERATIVA ADECUADA</t>
  </si>
  <si>
    <t>CENTRO DE MONITOREO</t>
  </si>
  <si>
    <t>DEUDA_PÚBLICA</t>
  </si>
  <si>
    <t xml:space="preserve">SERVICIOS DE INFORMACIÓN </t>
  </si>
  <si>
    <t>TIC</t>
  </si>
  <si>
    <t>PORCENTAJE DE SISTEMAS DE INFORMACIÓN QUE NO FUNCIONAN ADECUADAMENTE</t>
  </si>
  <si>
    <t>SISTEMA DE INFORMACIÓN</t>
  </si>
  <si>
    <t>07</t>
  </si>
  <si>
    <t>AGROPECUARIA</t>
  </si>
  <si>
    <t>SERVICIO DE INFORMACIÓN HIDROMETEREOLÓGICA Y AMBIENTAL</t>
  </si>
  <si>
    <t>INFORMACIÓN HIDROMETEOROLÓGICA Y AMBIENTAL</t>
  </si>
  <si>
    <t>PORCENTAJE DE CENTROS DE MONITOREO Y PRONÓSTICO DEL SENAMHI QUE BRINDAN EL SERVICIO DE INFORMACIÓN HIDROMETEOROLÓGICA Y AMBIENTAL CON CAPACIDAD OPERATIVA INADECUADA</t>
  </si>
  <si>
    <t>10</t>
  </si>
  <si>
    <t>PESCA</t>
  </si>
  <si>
    <t>SERVICIO DE INFORMACIÓN DE MONITOREO DE PELIGROS RELACIONADOS A GLACIARES Y ECOSISTEMAS DE MONTAÑA</t>
  </si>
  <si>
    <t>INFORMACIÓN PARA EL MONITOREO DE PELIGROS RELACIONADOS A GLACIARES Y ECOSISTEMAS DE MONTAÑA</t>
  </si>
  <si>
    <t>PORCENTAJE DE SUBCUENCAS CON INADECUADA CAPACIDAD PARA BRINDAR SERVICIOS DE MONITOREO DE PELIGROS RELACIONADOS A GLACIARES Y ECOSISTEMAS DE MONTAÑA</t>
  </si>
  <si>
    <t>SUBCUENCA MONITOREADA</t>
  </si>
  <si>
    <t>15</t>
  </si>
  <si>
    <t>MINERÍA</t>
  </si>
  <si>
    <t>006</t>
  </si>
  <si>
    <t>GESTIÓN</t>
  </si>
  <si>
    <t>0011</t>
  </si>
  <si>
    <t>PREPARACIÓN_Y_PERFECCIONAMIENTO_DE_RECURSOS_HUMANOS</t>
  </si>
  <si>
    <t>SERVICIO_DE_ESPECIALIZACIÓN</t>
  </si>
  <si>
    <t>26</t>
  </si>
  <si>
    <t>CENTROS DE ESPECIALIZACIÓN</t>
  </si>
  <si>
    <t>PORCENTAJE DE CENTROS DE ESPECIALIZACION EN CONDICIONES INADECUADAS</t>
  </si>
  <si>
    <t>CENTRO DE ESPECIALIZACIÓN</t>
  </si>
  <si>
    <t>16</t>
  </si>
  <si>
    <t>INDUSTRIA</t>
  </si>
  <si>
    <t>CIENCIA_Y_TECNOLOGÍA</t>
  </si>
  <si>
    <t>0010</t>
  </si>
  <si>
    <t>INFRAESTRUCTURA_Y_EQUIPAMIENTO</t>
  </si>
  <si>
    <t>SERVICIO_DE_PRODUCCIÓN_Y_DIFUSIÓN_DE_INFORMACIÓN_ESTADÍSTICA_OFICIAL_PARA_LA_TOMA_DE_DECISIONES</t>
  </si>
  <si>
    <t>OFICINAS DEPARTAMENTALES DEL INEI</t>
  </si>
  <si>
    <t>PORCENTAJE DE OFICINAS DEPARTAMENTALES DEL INEI CON INADECUADA CAPACIDAD OPERATIVA</t>
  </si>
  <si>
    <t>OFICINA</t>
  </si>
  <si>
    <t>ENERGÍA</t>
  </si>
  <si>
    <t>DIRECCIÓN_Y_SUPERVISIÓN_SUPERIOR</t>
  </si>
  <si>
    <t>SERVICIOS_INTEGRADOS_DE_ATENCIÓN_AL_CIUDADANO</t>
  </si>
  <si>
    <t>CENTRO MEJOR ATENCIÓN AL CIUDADANO</t>
  </si>
  <si>
    <t>PORCENTAJE DE CENTROS MAC (MEJOR ATENCIÓN AL CIUDADANO) POR IMPLEMENTAR</t>
  </si>
  <si>
    <t>CENTROS MAC</t>
  </si>
  <si>
    <t>17</t>
  </si>
  <si>
    <t>TRANSPORTE</t>
  </si>
  <si>
    <t>RECAUDACIÓN</t>
  </si>
  <si>
    <t>ASESORAMIENTO_Y_APOYO</t>
  </si>
  <si>
    <t>PORCENTAJE DE CENTROS MAC (MEJOR ATENCIÓN AL CIUDADANO) CON CAPACIDAD OPERATIVA INADECUADA</t>
  </si>
  <si>
    <t>18</t>
  </si>
  <si>
    <t>COMUNICACIONES</t>
  </si>
  <si>
    <t>0007</t>
  </si>
  <si>
    <t>SOPORTE_TECNOLÓGICO</t>
  </si>
  <si>
    <t>19</t>
  </si>
  <si>
    <t>AMBIENTE</t>
  </si>
  <si>
    <t>RESERVA DE CONTINGENCIA</t>
  </si>
  <si>
    <t>0008</t>
  </si>
  <si>
    <t>20</t>
  </si>
  <si>
    <t>0009</t>
  </si>
  <si>
    <t>CONTROL_INTERNO</t>
  </si>
  <si>
    <t>TODOS</t>
  </si>
  <si>
    <t>21</t>
  </si>
  <si>
    <t>VIVIENDA Y DESARROLLO URBANO</t>
  </si>
  <si>
    <t>EFICIENCIA_DE_MERCADOS</t>
  </si>
  <si>
    <t>SERVICIO DE GESTIÓN AMBIENTAL REGIONAL Y LOCAL (INFORMACION AMBIENTAL, FISCALIZACIÓN AMBIENTAL, CERTIFICACIÓN AMBIENTAL Y GESTIÓN DE LAS ÁREAS DE CONSERVACIÓN)</t>
  </si>
  <si>
    <t>GESTIÓN AMBIENTAL REGIONAL Y LOCAL</t>
  </si>
  <si>
    <t>PORCENTAJE DE GOBIERNOS REGIONALES Y LOCALES QUE BRINDAN SERVICIO DE GESTIÓN AMBIENTAL REGIONAL O LOCAL CON CAPACIDAD OPERATIVA INADECUADA</t>
  </si>
  <si>
    <t>GOBIERNOS SUBNACIONALES</t>
  </si>
  <si>
    <t>22</t>
  </si>
  <si>
    <t>SALUD</t>
  </si>
  <si>
    <t>TRANSFERENCIAS_E_INTERMEDIACIÓN_FINANCIERA</t>
  </si>
  <si>
    <t>SECTOR INSTITUCIONAL AL CUAL ESTA ADSCRITA LA UF</t>
  </si>
  <si>
    <t>23</t>
  </si>
  <si>
    <t>CULTURA_Y_DEPORTE</t>
  </si>
  <si>
    <t>IDENTIDAD_Y_CIUDADANÍA</t>
  </si>
  <si>
    <t>SERVICIO DE MECANISMOS DE COORDINACIÓN Y ARTICULACIÓN INTERSECTORIAL E INTERGUBERNAMENTAL</t>
  </si>
  <si>
    <t>AGENCIA REGIONAL DE DESARROLLO</t>
  </si>
  <si>
    <t>PORCENTAJE DE AGENCIAS REGIONALES DE DESARROLLO POR MPLEMENTAR</t>
  </si>
  <si>
    <t>SERVICIO DE HABITABILIDAD INSTITUCIONAL</t>
  </si>
  <si>
    <t>SEDES INSTITUCIONALES</t>
  </si>
  <si>
    <t>PORCENTAJE DE UNIDADES ORGÁNICAS DE LA ENTIDAD CON INADECUADO ÍNDICE DE OCUPACIÓN</t>
  </si>
  <si>
    <t>UNIDADES ORGÁNICAS</t>
  </si>
  <si>
    <t>SERVICIO MISIONAL DE SUPERVISAR Y FISCALIZAR LOS SECTORES DE ENERGÍA Y MINERÍA</t>
  </si>
  <si>
    <t>OFICINAS REGIONALES DEL OSINERGMIN</t>
  </si>
  <si>
    <t>PORCENTAJE DE OFICINAS REGIONALES DEL OSINERGMIN CON CAPACIDAD OPERATIVA INADECUADA</t>
  </si>
  <si>
    <t>SERVICIOS DE COMERCIALIZACIÓN E INDUSTRIALIZACIÓN DE LA HOJA DE COCA</t>
  </si>
  <si>
    <t>SEDES OPERATIVAS DESCONCENTRADAS DE ENACO</t>
  </si>
  <si>
    <t>PORCENTAJE DE LOCALES OPERATIVOS DE ACONDICIONAMIENTO Y COMERCIALIZACIÓN E INDUSTRIALIZACIÓN DE LA HOJA DE COCA EN CONDICIONES OPERATIVAS INADECUADAS</t>
  </si>
  <si>
    <t>LOCALES OPERATIVOS DE ENACO</t>
  </si>
  <si>
    <t>SERVICIOS PARA LA DEFENSA DE LA COMPETENCIA, PROTECCIÓN AL CONSUMIDOR Y PROPIEDAD INTELECTUAL</t>
  </si>
  <si>
    <t>OFICINAS REGIONALES DEL INDECOPI</t>
  </si>
  <si>
    <t>PORCENTAJE DE OFICINAS REGIONALES DEL INDECOPI CON INADECUADO ÍNDICE DE OCUPACIÓN</t>
  </si>
  <si>
    <t>PORCENTAJE DE OFICINAS ZONALES DE DEVIDA CON INADECUADO ÍNDICE DE OCUPACIÓN</t>
  </si>
  <si>
    <t>0012</t>
  </si>
  <si>
    <t>007</t>
  </si>
  <si>
    <t>0013</t>
  </si>
  <si>
    <t>SERVICIO DE CUSTODIA DE BIENES Y MERCANCÍAS</t>
  </si>
  <si>
    <t>ECONOMIA Y FINANZAS</t>
  </si>
  <si>
    <t>ALMACENES CUSTODIA DE BIENES Y MERCANCÍAS</t>
  </si>
  <si>
    <t>PORCENTAJE DE ALMACENES EN CONDICIONES INADECUADAS</t>
  </si>
  <si>
    <t>ALMACENES</t>
  </si>
  <si>
    <t>SERVICIO DE CONTROL DE BIENES Y MERCANCÍAS</t>
  </si>
  <si>
    <t>PUESTOS DE CONTROL</t>
  </si>
  <si>
    <t>PORCENTAJE DE PUESTOS DE CONTROL EN CONDICIONES INADECUADAS</t>
  </si>
  <si>
    <t>PUESTO DE CONTROL</t>
  </si>
  <si>
    <t>SERVICIOS DE RECAUDACIÓN TRIBUTARIA Y ADUANERA</t>
  </si>
  <si>
    <t>INTENDENCIA DE ADUANAS Y TRIBUTOS INTERNOS</t>
  </si>
  <si>
    <t>PORCENTAJE DE INTENDENCIA DE ADUANAS Y TRIBUTOS INTERNOS EN CONDICIONES INADECUADAS</t>
  </si>
  <si>
    <t>SERVICIO DE RECAUDACIÓN TRIBUARIA EN INTENDENCIAS REGIONALES (IR)</t>
  </si>
  <si>
    <t>INTENDENCIAS REGIONALES</t>
  </si>
  <si>
    <t>PORCENTAJE DE INTENDENCIAS REGIONALES EN CONDICIONES INADECUADAS</t>
  </si>
  <si>
    <t>SERVICIO DE RECAUDACIÓN TRIBUARIA EN OFICINAS ZONALES (OZ)</t>
  </si>
  <si>
    <t>OFICINA ZONAL - OZ</t>
  </si>
  <si>
    <t>PORCENTAJE DE OFICINAS ZONALES EN CONDICIONES INADECUADAS</t>
  </si>
  <si>
    <t>OFICINAS ZONALES</t>
  </si>
  <si>
    <t>SERVICIOS DE RECAUDACIÓN ADUANERA</t>
  </si>
  <si>
    <t>INTENDENCIA DE ADUANAS</t>
  </si>
  <si>
    <t>PORCENTAJE DE INTENDENCIAS DE ADUANAS EN CONDICIONES INADECUADAS</t>
  </si>
  <si>
    <t>SERVICIO DE RECAUDACIÓN TRIBUARIA EN CENTROS DE SERVICIOS AL CONTRIBUYENTE  (CSC)</t>
  </si>
  <si>
    <t>CENTROS DE SERVICIO AL CONTRIBUYENTE - CSC</t>
  </si>
  <si>
    <t>PORCENTAJE DE CSC EN CONDICIONES INADECUADAS</t>
  </si>
  <si>
    <t>CENTROS DE SERVICIO AL CONTRIBUYENTE</t>
  </si>
  <si>
    <t>PORCENTAJE DE ZONAS SIN CSC</t>
  </si>
  <si>
    <t>008</t>
  </si>
  <si>
    <t>RESERVA_DE_CONTINGENCIA</t>
  </si>
  <si>
    <t>0014</t>
  </si>
  <si>
    <t>009</t>
  </si>
  <si>
    <t>0129</t>
  </si>
  <si>
    <t>TRANSFERENCIA_DE_CONOCIMIENTOS_Y_TECNOLOGÍAS</t>
  </si>
  <si>
    <t>SERVICIOS_DE_INNOVACIÓN_PRODUCTIVA_Y_TRANSFERENCIA_TECNOLÓGICA</t>
  </si>
  <si>
    <t>INFRAESTRUCTURA PARA INNOVACIÓN PRODUCTIVA Y TRANSFERENCIA TECNOLÓGICA</t>
  </si>
  <si>
    <t>PORCENTAJE DE INSTITUCIONES PÚBLICAS DE SERVICIO DE EMPRENDIMIENTO, TRANSFERENCIA TECNOLÓGICA E INNOVACIÓN TECNOLÓGICA CON CAPACIDAD OPERATIVA INADECUADA</t>
  </si>
  <si>
    <t>CENTROS DE I+D+i</t>
  </si>
  <si>
    <t>0015</t>
  </si>
  <si>
    <t>INVESTIGACIÓN_BÁSICA</t>
  </si>
  <si>
    <t>SERVICIO_DE_PROMOCIÓN_DE_LA_CIENCIA_TECNOLOGÍA_E_INNOVACIÓN_TECNOLÓGICA</t>
  </si>
  <si>
    <t>CENTROS DE PROMOCIÓN DE LA CIENCIA, TECNOLOGÍA E INNOVACIÓN TECNOLÓGICA</t>
  </si>
  <si>
    <t>PORCENTAJE DE INSTITUCIONES PÚBLICAS EN CIENCIA, TECNOLOGÍA E INNOVACIÓN TECNOLÓGICA CON CAPACIDAD OPERATIVA INADECUADA</t>
  </si>
  <si>
    <t>CENTRO DE CIENCIA, TECNOLOGÍA E INNOVACIÓN TECNOLÓGICA</t>
  </si>
  <si>
    <t>INVESTIGACIÓN_APLICADA</t>
  </si>
  <si>
    <t>SERVICIO_DE_CIENCIA_Y_TECNOLOGÍA</t>
  </si>
  <si>
    <t>INFRAESTRUCTURA DE CIENCIA TECNOLOGÍA</t>
  </si>
  <si>
    <t>PORCENTAJE DE INSTITUCIONES PÚBLICAS EN CIENCIA, TECNOLOGÍA E INNOVACIÓN TECNOLÓGICA CON CAPACIDADES INADECUADAS PARA LA PRODUCCIÓN CIENTÍFICA Y TECNOLÓGICA</t>
  </si>
  <si>
    <t>CENTRO DE I+D</t>
  </si>
  <si>
    <t>0016</t>
  </si>
  <si>
    <t>INNOVACIÓN_TECNOLÓGICA</t>
  </si>
  <si>
    <t>DESARROLLO_EXPERIMENTAL</t>
  </si>
  <si>
    <t>0017</t>
  </si>
  <si>
    <t>SERVICIOS_DE_APOYO_A_LA_INNOVACIÓN_BASADA_EN_CONOCIMIENTO_CIENTÍFICO_Y_TECNOLÓGICO</t>
  </si>
  <si>
    <t>PARQUES CIENTÍFICO - TECNOLÓGICOS - PCT</t>
  </si>
  <si>
    <t>PORCENTAJE DE PARQUES CIENTÍFICO TECNOLÓGICOS PROGRAMADOS POR IMPLEMENTAR</t>
  </si>
  <si>
    <t>PARQUE CIENTÍFICO - TECNOLÓGICO</t>
  </si>
  <si>
    <t>0128</t>
  </si>
  <si>
    <t>SERVICIO DE GENERACIÓN DE CONOCIMIENTO Y TECNOLOGÍAS</t>
  </si>
  <si>
    <t>CENTROS/UNIDADES DE INVESTIGACIÓN Y DESARROLLO TECNOLÓGICO</t>
  </si>
  <si>
    <t>PORCENTAJE DE INSTITUCIONES PÚBLICAS DE INVESTIGACIÓN (IPI) QUE NO DISPONEN DE LAS CAPACIDADES SUFICIENTES PARA LA GENERACIÓN DE CONOCIMIENTO</t>
  </si>
  <si>
    <t>INSTITUCIONES PÚBLICAS DE INVESTIGACIÓN (IPI)</t>
  </si>
  <si>
    <t>INVESTIGACIÓN Y GENERACIÓN DE INFORMACIÓN PARA EL DESARROLLO DE CIENCIA Y TECNOLOGIA ESPACIAL</t>
  </si>
  <si>
    <t>CENTRO DE OBSERVACIÓN</t>
  </si>
  <si>
    <t>PORCENTAJE DE CENTROS DE OBSERVACIÓN ESPACIAL NO IMPLEMENTADOS</t>
  </si>
  <si>
    <t>INVESTIGACIÓN Y GENERACIÓN DE INFORMACIÓN PARA EL DESARROLLO DE CIENCIA Y TECNOLOGÍA AEROESPACIAL</t>
  </si>
  <si>
    <t>DESARROLLO DE CIENCIA Y TECNOLOGIA ESPACIAL</t>
  </si>
  <si>
    <t>PORCENTAJE DE CENTROS DE INVESTIGACIÓN Y DESARROLLO DE CIENCIA Y TECNOLOGÍA AEROESPACIAL NO IMPLEMENTADOS</t>
  </si>
  <si>
    <t>CENTROS DE INVESTIGACIÓN</t>
  </si>
  <si>
    <t>SERVICIO DE GENERACIÓN DE NUEVOS CONOCIMIENTOS Y TECNOLOGÍAS</t>
  </si>
  <si>
    <t>INVESTIGACIÓN Y DESARROLLO EXPERIMENTAL</t>
  </si>
  <si>
    <t>PORCENTAJE DE ENTIDADES DEL GOBIERNO NACIONAL QUE NO DISPONEN DE LAS CAPACIDADES ADECUADAS PARA LA GENERACIÓN DE NUEVOS CONOCIMIENTOS</t>
  </si>
  <si>
    <t>ENTIDADES</t>
  </si>
  <si>
    <t>SERVICIO DE GENERACIÓN DE ESTUDIOS PARA EL APROVECHAMIENTO RACIONAL DE LOS RECURSOS DEL MAR Y AGUAS CONTINENTALES</t>
  </si>
  <si>
    <t>38</t>
  </si>
  <si>
    <t>PRODUCCION</t>
  </si>
  <si>
    <t>EMBARCACIONES CIENTÍFICAS</t>
  </si>
  <si>
    <t>PORCENTAJE DE CENTROS DE INVESTIGACIÓN CIENTÍFICA DEL MAR, AGUAS CONTINENTALES Y SUS RECURSOS VIVOS QUE OPERAN EN CONDICIONES INADECUADAS</t>
  </si>
  <si>
    <t>EMBARCACIONES</t>
  </si>
  <si>
    <t>SERVICIO DE CIENCIA Y TECNOLOGÍA</t>
  </si>
  <si>
    <t>RELACIONES EXTERIORES</t>
  </si>
  <si>
    <t>INFRAESTRUCTURA DEL PERÚ EN LA ANTÁRTIDA</t>
  </si>
  <si>
    <t>PORCENTAJE DE CAPACIDAD OPERATIVA NO ADECUADA PARA LAS INVESTIGACIONES CIENTÍFICAS EN LA ANTÁRTIDA</t>
  </si>
  <si>
    <t>ESTACIÓN CIENTÍFICA EN LA ANTARTIDA</t>
  </si>
  <si>
    <t>SERVICIO DE  GENERACIÓN DE CONOCIMIENTO (INVESTIGACIÓN CIENTÍFICA) Y TECNOLOGÍAS EN LAS ÁREAS ESTRATÉGICAS DECLARADAS POR EL CENTRO DE I+D</t>
  </si>
  <si>
    <t>37</t>
  </si>
  <si>
    <t>VIVIENDA, CONSTRUCCION Y SANEAMIENTO</t>
  </si>
  <si>
    <t>CENTROS DE INVESTIGACIÓN Y  DESARROLLO TECNOLÓGICO</t>
  </si>
  <si>
    <t>PORCENTAJE DE CENTROS DE INVESTIGACIÓN Y DESARROLLO (I+D) CON EL SERVICIO DE INVESTIGACIÓN EN CONSTRUCCIÓN Y SANEAMIENTO POR IMPLEMENTAR</t>
  </si>
  <si>
    <t>CENTROS DE INVESTIGACIÓN Y DESARROLLO</t>
  </si>
  <si>
    <t>SERVICIO DE PRODUCCIÓN DE RADIOISÓTOPOS Y RADIOFÁRMACOS</t>
  </si>
  <si>
    <t>ENERGIA Y MINAS</t>
  </si>
  <si>
    <t>PRODUCCIÓN DE RADIOISÓTOPOS Y RADIOFÁRMACOS</t>
  </si>
  <si>
    <t>PORCENTAJE DE LA DEMANDA NACIONAL DE RADIOISÓTOPOS Y RADIOFÁRMACOS POR ATENDER</t>
  </si>
  <si>
    <t>RADIOISÓTOPOS Y/O RADIOFÁRMACOS PRODUCIDOS</t>
  </si>
  <si>
    <t>SERVICIOS DE INNOVACIÓN PRODUCTIVA Y TRANSFERENCIA TECNOLÓGICA</t>
  </si>
  <si>
    <t>CENTROS DE INNOVACIÓN PRODUCTIVA Y TRANSFERENCIA TECNOLÓGICA.</t>
  </si>
  <si>
    <t>PORCENTAJE DE CENTROS DE INNOVACIÓN PRODUCTIVA Y TRANSFERENCIA TECNOLÓGICA (CITE/UT) QUE OPERAN EN CONDICIONES INADECUADAS</t>
  </si>
  <si>
    <t>CENTRO DE INNOVACIÓN</t>
  </si>
  <si>
    <t>PORCENTAJE DE CENTROS DE INNOVACIÓN PRODUCTIVA Y TRANSFERENCIA TECNOLÓGICA (CITE/UT) POR IMPLEMENTAR</t>
  </si>
  <si>
    <t>SERVICIO DE PROMOCIÓN DE LA CIENCIA, TECNOLOGÍA E INNOVACIÓN TECNOLÓGICA</t>
  </si>
  <si>
    <t>SERVICIOS DE APOYO AL DESARROLLO PRODUCTIVO</t>
  </si>
  <si>
    <t>13</t>
  </si>
  <si>
    <t>APOYO AL DESARROLLO PRODUCTIVO AGROPECUARIO</t>
  </si>
  <si>
    <t>PORCENTAJE DE PRODUCTORES AGROPECUARIOS SIN SERVICIO DE ASISTENCIA TÉCNICA</t>
  </si>
  <si>
    <t>PRODUCTORES ASISTIDOS</t>
  </si>
  <si>
    <t xml:space="preserve">SERVICIOS DE FORTALECIMIENTO DE CAPACIDADES PESQUERAS ARTESANALES  </t>
  </si>
  <si>
    <t>CENTRO DE ENTRENAMIENTO PESQUERO</t>
  </si>
  <si>
    <t>PORCENTAJE DEL SERVICIO DE FORTALECIMIENTO DE CAPACIDADES PESQUERAS ARTESANALES DE LOS CENTROS DE ENTRENAMIENTO PESQUEROS QUE OPERAN EN CONDICIONES INADECUADAS</t>
  </si>
  <si>
    <t>SERVICIOS DE APOYO A LA TRANSFERENCIA TECNOLÓGICA EN ACUICULTURA</t>
  </si>
  <si>
    <t>CENTRO ACUÍCOLA</t>
  </si>
  <si>
    <t>PORCENTAJE DE CENTROS ACUÍCOLAS DE APOYO A LA TRANSFERENCIA TECNOLÓGICA EN CONDICIONES INADECUADAS</t>
  </si>
  <si>
    <t>PORCENTAJE DE CENTROS ACUÍCOLAS DE APOYO A LA TRANSFERENCIA TECNOLÓGICA EN ACUICULTURA POR IMPLEMENTAR</t>
  </si>
  <si>
    <t>SERVICIO DE APOYO AL DESARROLLO PRODUCTIVO FORESTAL SOSTENIBLE</t>
  </si>
  <si>
    <t>APOYO AL DESARROLLO PRODUCTIVO FORESTAL SOSTENIBLE</t>
  </si>
  <si>
    <t>PORCENTAJE DE SUPERFICIE CON POTENCIAL PARA EL DESARROLLO PRODUCTIVO FORESTAL DE CADENAS PRODUCTIVAS PRIORIZADAS SIN INTERVENCIÓN ADECUADA</t>
  </si>
  <si>
    <t>HA</t>
  </si>
  <si>
    <t>010</t>
  </si>
  <si>
    <t>0018</t>
  </si>
  <si>
    <t>SERVICIO DE REGULACIÓN Y SUPERVISIÓN</t>
  </si>
  <si>
    <t>PORCENTAJE DE SERVICIOS OPERATIVOS O MISIONALES INSTITUCIONALES DEL OSINERGMIN CON CAPACIDAD OPERATIVA INADECUADA</t>
  </si>
  <si>
    <t>SERVICIO/AÑO</t>
  </si>
  <si>
    <t>SERVICIO DE SUPERVISIÓN Y MONITOREO, FISCALIZACIÓN Y SANCIÓN, ELABORACIÓN Y SEGUIMIENTO  DE LOS ESTUDIOS TARIFARIOS, Y ORIENTACIÓN AL USUARIO</t>
  </si>
  <si>
    <t>PORCENTAJE DE SERVICIOS OPERATIVOS O MISIONALES INSTITUCIONALES DEL OSIPTEL CON CAPACIDAD OPERATIVA INADECUADA</t>
  </si>
  <si>
    <t>011</t>
  </si>
  <si>
    <t>0019</t>
  </si>
  <si>
    <t>TRANSFERENCIAS_DE_CARÁCTER_GENERAL</t>
  </si>
  <si>
    <t>0020</t>
  </si>
  <si>
    <t>INTERMEDIACIÓN_FINANCIERA</t>
  </si>
  <si>
    <t>012</t>
  </si>
  <si>
    <t>0021</t>
  </si>
  <si>
    <t>REGISTROS_CIVILES_E_IDENTIFICACIÓN</t>
  </si>
  <si>
    <t>0022</t>
  </si>
  <si>
    <t>REGISTROS_PÚBLICOS</t>
  </si>
  <si>
    <t>SERVICIO REGISTRALES</t>
  </si>
  <si>
    <t>SEDES PARA ATENCIÓN DE SERVICIOS REGISTRALES</t>
  </si>
  <si>
    <t>PORCENTAJE DE OFICINAS REGISTRALES QUE OPERAN EN CONDICIONES INADECUADAS</t>
  </si>
  <si>
    <t>OFICINA REGISTRAL</t>
  </si>
  <si>
    <t>0023</t>
  </si>
  <si>
    <t>DEFENSA_DEL_INTERÉS CIUDADANO</t>
  </si>
  <si>
    <t>0024</t>
  </si>
  <si>
    <t>ELECCIONES_REFERENDOS_Y_CONSULTAS_CIUDADANAS</t>
  </si>
  <si>
    <t>SERVICIOS ELECTORALES DESCONCENTRADOS</t>
  </si>
  <si>
    <t>32</t>
  </si>
  <si>
    <t>OFICINA NACIONAL DE PROCESOS ELECTORALES-ONPE</t>
  </si>
  <si>
    <t>OFICINA REGIONALES DE LA ONPE</t>
  </si>
  <si>
    <t>PORCENTAJE DE LAS OFICINAS REGIONALES DE LA ONPE CON CAPACIDAD INSTALADA INADECUADA</t>
  </si>
  <si>
    <t>OFICINA REGIONAL</t>
  </si>
  <si>
    <t>0025</t>
  </si>
  <si>
    <t>JUSTICIA_ELECTORAL</t>
  </si>
  <si>
    <t>SERVICIOS DE ADMINISTRACIÓN DE JUSTICIA ELECTORAL</t>
  </si>
  <si>
    <t>31</t>
  </si>
  <si>
    <t>JURADO NACIONAL DE ELECCIONES-JNE</t>
  </si>
  <si>
    <t>OFICINAS DESCONCENTRADAS DEL JNE</t>
  </si>
  <si>
    <t>PORCENTAJE DE OFICINAS DESCONCENTRADAS POR IMPLEMENTAR</t>
  </si>
  <si>
    <t>OFICINA DESCONCENTRADA</t>
  </si>
  <si>
    <t>PROMOCIÓN_DEL_COMERCIO_INTERNO</t>
  </si>
  <si>
    <t>PORCENTAJE DE OFICINAS DESCONCENTRADAS QUE FUNCIONAN EN CONDICIONES INADECUADAS</t>
  </si>
  <si>
    <t>021</t>
  </si>
  <si>
    <t>COMERCIO.</t>
  </si>
  <si>
    <t>0043</t>
  </si>
  <si>
    <t>PROMOCIÓN_DEL_TURISMO</t>
  </si>
  <si>
    <t>SERVICIO_DE_ACCESIBILIDAD_A_LA_ADQUISICIÓN_DE_PRODUCTOS_DE_PRIMERA_NECESIDAD</t>
  </si>
  <si>
    <t>MERCADO DE ABASTOS</t>
  </si>
  <si>
    <t>PORCENTAJE DE MERCADOS DE ABASTOS QUE OPERAN EN CONDICIONES INADECUADAS</t>
  </si>
  <si>
    <t>MERCADO</t>
  </si>
  <si>
    <t>PORCENTAJE DE MERCADOS DE ABASTOS POR IMPLEMENTAR</t>
  </si>
  <si>
    <t>0044</t>
  </si>
  <si>
    <t>PROMOCIÓN_DEL_COMERCIO_EXTERNO</t>
  </si>
  <si>
    <t>SERVICIOS PÚBLICOS DE COMERCIO EXTERIOR</t>
  </si>
  <si>
    <t>35</t>
  </si>
  <si>
    <t>COMERCIO EXTERIOR Y TURISMO</t>
  </si>
  <si>
    <t>OFICINAS COMERCIALES DE EXPORTACIÓN REGIONAL (OCER)</t>
  </si>
  <si>
    <t>PORCENTAJE DE OFICINAS COMERCIALES DE EXPORTACIÓN REGIONAL NO IMPLEMENTADAS</t>
  </si>
  <si>
    <t>OFICINA COMERCIAL DE EXPORTACIÓN REGIONAL</t>
  </si>
  <si>
    <t>022</t>
  </si>
  <si>
    <t>TURISMO.</t>
  </si>
  <si>
    <t>0045</t>
  </si>
  <si>
    <t>SERVICIO PARA LA PRODUCTIVIDAD Y LA COMPETITIVIDAD DE LOS ARTESANOS</t>
  </si>
  <si>
    <t>TRANSFERENCIA DE CAPACIDADES</t>
  </si>
  <si>
    <t>PORCENTAJE DE LÍNEAS ARTESANALES PRIORIZADAS NO ATENDIDAS</t>
  </si>
  <si>
    <t>LÍNEA ARTESANAL</t>
  </si>
  <si>
    <t xml:space="preserve">SERVICIOS TURÍSTICOS PÚBLICOS EN RECURSOS TURÍSTICOS </t>
  </si>
  <si>
    <t>PORCENTAJE DE RECURSOS TURÍSTICOS INVENTARIADOS PRIORIZADOS QUE NO BRINDAN ADECUADOS SERVICIOS TURÍSTICOS PÚBLICOS</t>
  </si>
  <si>
    <t>RECURSO TURÍSTICO</t>
  </si>
  <si>
    <t>SERVICIO DE INNOVACIÓN TECNOLÓGICA EN ARTESANÍA Y TURISMO</t>
  </si>
  <si>
    <t>CENTROS DE INNOVACIÓN TECNOLÓGICA DE ARTESANÍA Y TURISMO (CITE)</t>
  </si>
  <si>
    <t>PORCENTAJE DE LÍNEAS ARTESANALES QUE NO INCORPORAN SERVICIOS DE LAS CITE</t>
  </si>
  <si>
    <t>001</t>
  </si>
  <si>
    <t>0001</t>
  </si>
  <si>
    <t>002</t>
  </si>
  <si>
    <t>SERVICIO_DIPLOMÁTICO</t>
  </si>
  <si>
    <t>0002</t>
  </si>
  <si>
    <t>SERVICIOS CONSULARES CON CIRCUNSCRIPCION EN ZONAS DE FRONTERA</t>
  </si>
  <si>
    <t>MISIONES EN EL EXTERIOR</t>
  </si>
  <si>
    <t>PORCENTAJE DE OFICINAS CONSULARES CON CIRCUNSCRIPCIÓN EN ZONAS FRONTERIZAS CON EL PERÚ QUE OPERAN EN CONDICIONES INADECUADAS</t>
  </si>
  <si>
    <t>OFICINA CONSULAR</t>
  </si>
  <si>
    <t>COOPERACIÓN_INTERNACIONAL</t>
  </si>
  <si>
    <t xml:space="preserve">SERVICIOS CONSULARES </t>
  </si>
  <si>
    <t>PORCENTAJE DE OFICINAS CONSULARES QUE OPERAN EN CONDICIONES INADECUADAS</t>
  </si>
  <si>
    <t xml:space="preserve">SERVICIO DE ACCIÓN DE REPRESENTACIÓN DIPLOMÁTICA </t>
  </si>
  <si>
    <t>PORCENTAJE DE LAS MISIONES QUE REALIZAN SERVICIOS DE REPRESENTACIÓN DIPLOMÁTICA EN CONDICIONES INADECUADAS</t>
  </si>
  <si>
    <t>MISIÓN</t>
  </si>
  <si>
    <t>003</t>
  </si>
  <si>
    <t>0003</t>
  </si>
  <si>
    <t>013</t>
  </si>
  <si>
    <t>DEFENSA_Y_SEGURIDAD_NACIONAL.</t>
  </si>
  <si>
    <t>0026</t>
  </si>
  <si>
    <t>DEFENSA_NACIONAL</t>
  </si>
  <si>
    <t>SERVICIO DE AUTORIDAD MARÍTIMA, CONTROL ACTIVIDADES ACUÁTICAS, MEDIO AMBIENTE Y OPERACIONES GUARDACOSTAS</t>
  </si>
  <si>
    <t>CAPITANÍAS Y GUARDACOSTAS</t>
  </si>
  <si>
    <t>PORCENTAJE DE UNIDADES DE CAPITANÍA Y GUARDACOSTAS EN CONDICIONES INADECUADAS</t>
  </si>
  <si>
    <t>UNIDADES DE CAPITANÍAS Y GUARDACOSTAS</t>
  </si>
  <si>
    <t>SEGURIDAD_NACIONAL</t>
  </si>
  <si>
    <t>CONTROL, VIGILANCIA Y DEFENSA TERRESTRE, AÉREO Y MARÍTIMO, FLUVIAL, LACUSTRE DEL TERRITORIO NACIONAL</t>
  </si>
  <si>
    <t>UNIDAD MILITAR PARA EL CONTROL, VIGILANCIA Y DEFENSA DEL TERRITORIO NACIONAL</t>
  </si>
  <si>
    <t>PORCENTAJE DE UNIDADES MILITARES DE CONTROL, VIGILANCIA Y DEFENSA DEL TERRITORIO NACIONAL POR IMPLEMENTAR</t>
  </si>
  <si>
    <t>UNIDADES MILITARES</t>
  </si>
  <si>
    <t>PORCENTAJE DE UNIDADES MILITARES DE CONTROL, VIGILANCIA Y DEFENSA DEL TERRITORIO NACIONAL QUE SE ENCUENTRAN EN CONDICIONES INADECUADAS</t>
  </si>
  <si>
    <t>0027</t>
  </si>
  <si>
    <t>014</t>
  </si>
  <si>
    <t>0028</t>
  </si>
  <si>
    <t>OPERACIONES_POLICIALES</t>
  </si>
  <si>
    <t>SERVICIO POLICIAL ESPECIALIZADO</t>
  </si>
  <si>
    <t>INTERIOR</t>
  </si>
  <si>
    <t>UNIDADES ESPECIALIZADAS</t>
  </si>
  <si>
    <t>PORCENTAJE DE UNIDADES POLICIALES ESPECIALIZADAS QUE OPERAN EN CONDICIONES INADECUADAS</t>
  </si>
  <si>
    <t>UNIDAD ESPECIALIZADA</t>
  </si>
  <si>
    <t>CONTROL_MIGRATORIO</t>
  </si>
  <si>
    <t>SERVICIO DE INVESTIGACIÓN CRIMINAL</t>
  </si>
  <si>
    <t>UNIDADES POLICIALES DE INVESTIGACIÓN CRIMINAL  Y CRIMINALÍSTICA</t>
  </si>
  <si>
    <t>PORCENTAJE DE UNIDADES DE INVESTIGACIÓN CRIMINAL O CRIMINALISTICA POR IMPLEMENTAR</t>
  </si>
  <si>
    <t>UNIDAD DE INVESTIGACIÓN CRIMINAL O CRIMINALISTICA</t>
  </si>
  <si>
    <t>CONTROL_DE_ARMAS_MUNICIONES_EXPLOSIVOS_DE_USO_CIVIL_Y_SERVICIOS_DE_SEGURIDAD</t>
  </si>
  <si>
    <t>PORCENTAJE DE UNIDADES DE INVESTIGACIÓN CRIMINAL O CRIMINALÍSTICA QUE OPERAN EN CONDICIONES INADECUADAS</t>
  </si>
  <si>
    <t>SEGURIDAD_VECINAL_Y_COMUNAL</t>
  </si>
  <si>
    <t>SERVICIO POLICIAL OPERATIVO BÁSICO</t>
  </si>
  <si>
    <t>COMISARÍAS</t>
  </si>
  <si>
    <t>PORCENTAJE DE COMISARÍAS BÁSICAS QUE OPERAN EN CONDICIONES INADECUADAS</t>
  </si>
  <si>
    <t>COMISARÍA BÁSICA</t>
  </si>
  <si>
    <t>PORCENTAJE DE COMISARÍAS BÁSICAS POR IMPLEMENTAR</t>
  </si>
  <si>
    <t>SERVICIO DE GARANTIAS</t>
  </si>
  <si>
    <t>PREFECTURAS REGIONALES Y SUBPREFECTURAS  PROVINCIALES O DISTRITALES</t>
  </si>
  <si>
    <t>PORCENTAJE DE PREFECTURAS O SUBPREFECTURAS QUE OPERAN EN CONDICIONES INADECUADAS PARA BRINDAR EL SERVICIO DE GARANTÍAS PERSONALES, ORDEN PÚBLICO Y APOYO A LAS AUTORIDADES</t>
  </si>
  <si>
    <t>PREFECTURA O SUBPREFECTURA</t>
  </si>
  <si>
    <t>0029</t>
  </si>
  <si>
    <t xml:space="preserve">SERVICIO DE CONTROL MIGRATORIO </t>
  </si>
  <si>
    <t>MIGRACIONES</t>
  </si>
  <si>
    <t>PORCENTAJE DE ÓRGANOS DESCONCENTRADOS DE LA SUPERINTENDENCIA NACIONAL DE MIGRACIONES POR IMPLEMENTAR PARA BRINDAR EL SERVICIO DE CONTROL MIGRATORIO</t>
  </si>
  <si>
    <t>ÓRGANOS DESCONCENTRADOS</t>
  </si>
  <si>
    <t>PORCENTAJE DE ÓRGANOS DESCONCENTRADOS DE LA SUPERINTENDENCIA NACIONAL DE MIGRACIONES QUE OPERAN EN CONDICIONES INADECUADAS PARA BRINDAR EL SERVICIO DE CONTROL MIGRATORIO</t>
  </si>
  <si>
    <t>0030</t>
  </si>
  <si>
    <t>SERVICIOS DE CONTROL DE ARMAS, MUNICIONES Y EXPLOSIVOS (POR LA POBLACIÓN CIVIL)</t>
  </si>
  <si>
    <t>CONTROL DE ARMAS, MUNICIONES Y EXPLOSIVOS DE USO CIVIL</t>
  </si>
  <si>
    <t>PORCENTAJE DE DEPENDENCIAS DE LA SUCAMEC POR IMPLEMENTAR PARA BRINDAR EL SERVICIO DE CONTROL DE ARMAS, MUNICIONES Y EXPLOSIVOS DE USO CIVIL</t>
  </si>
  <si>
    <t>DEPENDENCIA SUCAMEC</t>
  </si>
  <si>
    <t>PORCENTAJE DE DEPENDENCIAS DE LA SUCAMEC QUE OPERAN EN CONDICIONES INADECUADAS PARA BRINDAR EL SERVICIO DE CONTROL DE ARMAS, MUNICIONES Y EXPLOSIVOS DE USO CIVIL</t>
  </si>
  <si>
    <t>0031</t>
  </si>
  <si>
    <t>SERVICIO DE SEGURIDAD CIUDADANA LOCAL</t>
  </si>
  <si>
    <t>SEGURIDAD CIUDADANA REGIONAL Y LOCAL</t>
  </si>
  <si>
    <t>PORCENTAJE DE SECTORES A NIVEL DE DISTRITO QUE NO CUENTAN CON MEDIOS DE VIGILANCIA PARA BRINDAR EL SERVICIO DE SEGURIDAD CIUDADANA</t>
  </si>
  <si>
    <t>SECTOR VIGILADO</t>
  </si>
  <si>
    <t>PORCENTAJE DE SECTORES A NIVEL DE DISTRITO QUE NO CUENTAN CON MEDIOS DE VIGILANCIA ADECUADA PARA BRINDAR EL SERVICIO DE SEGURIDAD CIUDADANA</t>
  </si>
  <si>
    <t>ORDEN INTERNO</t>
  </si>
  <si>
    <t>PORCENTAJE DE UNIDADES POLICIALES ESPECIALIZADAS POR IMPLEMENTAR</t>
  </si>
  <si>
    <t>015</t>
  </si>
  <si>
    <t>0032</t>
  </si>
  <si>
    <t>DESARROLLO_ALTERNATIVO</t>
  </si>
  <si>
    <t>0033</t>
  </si>
  <si>
    <t>PREVENCIÓN_Y_REHABILITACIÓN</t>
  </si>
  <si>
    <t>0034</t>
  </si>
  <si>
    <t>INTERDICCIÓN_LAVADO_DE_DINERO_Y_DELITOS_CONEXOS</t>
  </si>
  <si>
    <t>0037</t>
  </si>
  <si>
    <t>DEFENSA_CONTRA_INCENDIOS_Y_EMERGENCIAS_MENORES</t>
  </si>
  <si>
    <t>SERVICIOS DE PREVENCIÓN, PREPARACIÓN Y RESPUESTA A DESASTRES, INCENDIOS, EMERGENCIAS, RESCATES Y OTROS.</t>
  </si>
  <si>
    <t>COMPAÑÍA DE BOMBEROS</t>
  </si>
  <si>
    <t>PORCENTAJE DE COMPAÑÍAS DE BOMBEROS QUE OPERAN EN CONDICIONES INADECUADAS</t>
  </si>
  <si>
    <t>COMPAÑÍA DE BOMBERO</t>
  </si>
  <si>
    <t>017</t>
  </si>
  <si>
    <t>ADMINISTRACIÓN_DE_JUSTICIA</t>
  </si>
  <si>
    <t>0038</t>
  </si>
  <si>
    <t>SERVICIO DE DEFENSA PÚBLICA Y ACCESO A LA JUSTICIA</t>
  </si>
  <si>
    <t>SEDES PARA ATENCIÓN DE SERVICIOS DE LA DEFENSA PÚBLICA Y ACCESO A LA JUSTICIA</t>
  </si>
  <si>
    <t>PORCENTAJE DE SEDES DE DEFENSA PÚBLICA Y ACCESO A LA JUSTICIA CON INADECUADAS CONDICIONES DE SERVICIO</t>
  </si>
  <si>
    <t>SEDE</t>
  </si>
  <si>
    <t>SEGURIDAD_JURÍDICA</t>
  </si>
  <si>
    <t>SERVICIOS DE ADMINISTRACIÓN DE JUSTICIA</t>
  </si>
  <si>
    <t>PODER JUDICIAL</t>
  </si>
  <si>
    <t>SEDE JUDICIAL</t>
  </si>
  <si>
    <t>PORCENTAJE DE SEDES JUDICIALES EN CONDICIONES INADECUADAS PARA BRINDAR EL SERVICIO DE ACCESO A LA ADMINISTRACIÓN DE JUSTICIA</t>
  </si>
  <si>
    <t>READAPTACIÓN_SOCIAL</t>
  </si>
  <si>
    <t>SERVICIO DE REINSERCIÓN SOCIAL AL ADOLESCENTE EN CONFLICTO CON LA LEY PENAL</t>
  </si>
  <si>
    <t>CENTROS JUVENILES DE DIAGNÓSTICO Y REHABILITACIÓN</t>
  </si>
  <si>
    <t>PORCENTAJE DE CENTROS JUVENILES DE MEDIO CERRADO CON CAPACIDAD INSTALADA INADECUADA</t>
  </si>
  <si>
    <t>CENTRO JUVENIL</t>
  </si>
  <si>
    <t>CENTROS JUVENILES SERVICIO DE ORIENTACIÓN AL ADOLESCENTE</t>
  </si>
  <si>
    <t>PORCENTAJE DE CENTROS JUVENILES DE MEDIO ABIERTO CON CAPACIDAD INSTALADA INADECUADA</t>
  </si>
  <si>
    <t>ADMINISTRACIÓN DE JUSTICIA</t>
  </si>
  <si>
    <t>SERVICIO DE ADMINISTACIÓN DE JUSTICIA MILITAR POLICIAL</t>
  </si>
  <si>
    <t>42</t>
  </si>
  <si>
    <t>FUERO MILITAR POLICIAL</t>
  </si>
  <si>
    <t>TRIBUNALES Y FISCALÍAS SUPERIORES MILITARES Y POLICIALES</t>
  </si>
  <si>
    <t>PORCENTAJE DE SEDES MILITARES POLICIALES, CON INADECUADA CAPACIDAD OPERATIVA PARA LA PRESTACIÓN DEL SERVICIO DE ADMINISTRACIÓN DE JUSTICIA MILITAR POLICIAL</t>
  </si>
  <si>
    <t>SEDES MILITARES POLICIALES</t>
  </si>
  <si>
    <t>JUZGADOS Y FISCALÍAS MIILITARES POLICIALES</t>
  </si>
  <si>
    <t>018</t>
  </si>
  <si>
    <t>0039</t>
  </si>
  <si>
    <t>DEFENSA_DE_LOS_DERECHOS_CONSTITUCIONALES_Y_LEGALES</t>
  </si>
  <si>
    <t>SERVICIO FISCAL, SERVICIO MÉDICO LEGAL Y FORENSE</t>
  </si>
  <si>
    <t>MINISTERIO PUBLICO</t>
  </si>
  <si>
    <t>DISTRITO FISCAL</t>
  </si>
  <si>
    <t>PORCENTAJE DE DISTRITOS FISCALES CON INADECUADA CAPACIDAD INSTALADA</t>
  </si>
  <si>
    <t>FISCALÍA DISTRITAL</t>
  </si>
  <si>
    <t>PORCENTAJE DE FISCALÍAS DISTRITALES NO IMPLEMENTADAS</t>
  </si>
  <si>
    <t>FISCALÍA PROVINCIAL</t>
  </si>
  <si>
    <t>PORCENTAJE DE FISCALÍAS PROVINCIALES CON INADECUADA CAPACIDAD INSTALADA</t>
  </si>
  <si>
    <t>019</t>
  </si>
  <si>
    <t>0040</t>
  </si>
  <si>
    <t>SERVICIO READAPTACIÓN SOCIAL</t>
  </si>
  <si>
    <t>ESTABLECIMIENTO PENITENCIARIO</t>
  </si>
  <si>
    <t>PORCENTAJE DE ESTABLECIMIENTOS PENITENCIARIOS CON CAPACIDAD INSTALADA INADECUADA</t>
  </si>
  <si>
    <t>ESTABLECIMIENTO DE MEDIO LIBRE</t>
  </si>
  <si>
    <t>PORCENTAJE DE ESTABLECIMIENTOS DE MEDIO LIBRE CON CAPACIDAD INSTALADA INADECUADA</t>
  </si>
  <si>
    <t>020</t>
  </si>
  <si>
    <t>TRABAJO.</t>
  </si>
  <si>
    <t>0041</t>
  </si>
  <si>
    <t>REGULACIÓN_Y_CONTROL_DE_LA_RELACIÓN_LABORAL</t>
  </si>
  <si>
    <t xml:space="preserve">SERVICIOS DE FISCALIZACIÓN Y ORIENTACIÓN
</t>
  </si>
  <si>
    <t>12</t>
  </si>
  <si>
    <t>TRABAJO Y PROMOCION DEL EMPLEO</t>
  </si>
  <si>
    <t>INTENDENCIA REGIONAL</t>
  </si>
  <si>
    <t>PORCENTAJE DE INTENDENCIAS REGIONALES DE LA SUNAFIL QUE FUNCIONAN EN CONDICIONES INADECUADAS</t>
  </si>
  <si>
    <t>PROMOCIÓN_LABORAL</t>
  </si>
  <si>
    <t>PORCENTAJE DE INTENDENCIAS REGIONALES DE LA SUNAFIL POR IMPLEMENTAR</t>
  </si>
  <si>
    <t>0042</t>
  </si>
  <si>
    <t>SERVICIO DE PROMOCIÓN DEL EMPLEO, EMPLEABILIDAD Y EMPRENDIMIENTO</t>
  </si>
  <si>
    <t>CENTROS DE EMPLEO</t>
  </si>
  <si>
    <t>PORCENTAJE DE CENTROS DE EMPLEO QUE FUNCIONAN EN CONDICIONES INADECUADAS</t>
  </si>
  <si>
    <t>CENTRO DE EMPLEO</t>
  </si>
  <si>
    <t>PORCENTAJE DE CENTROS DE EMPLEO POR IMPLEMENTAR</t>
  </si>
  <si>
    <t>023</t>
  </si>
  <si>
    <t>AGRARIO</t>
  </si>
  <si>
    <t>0046</t>
  </si>
  <si>
    <t>PROTECCIÓN_SANITARIA_VEGETAL</t>
  </si>
  <si>
    <t>SERVICIO DE SANIDAD VEGETAL</t>
  </si>
  <si>
    <t>SANIDAD VEGETAL</t>
  </si>
  <si>
    <t>PORCENTAJE DE LA SUPERFICIE AGRÍCOLA CON PÉRDIDAS OCASIONADAS POR PLAGAS NO INTERVENIDAS</t>
  </si>
  <si>
    <t>PECUARIO</t>
  </si>
  <si>
    <t>0047</t>
  </si>
  <si>
    <t>INOCUIDAD_AGROALIMENTARIA</t>
  </si>
  <si>
    <t>SERVICIO DE INOCUIDAD AGROPECUARIA</t>
  </si>
  <si>
    <t>INOCUIDAD AGROPECUARIA</t>
  </si>
  <si>
    <t>PORCENTAJE DE ALIMENTOS AGROPECUARIOS DE PRODUCCIÓN Y PROCESAMIENTO PRIMARIO DE RIESGO NO VIGILADOS POR LOS GOBIERNOS LOCALES Y GOBIERNOS REGIONALES</t>
  </si>
  <si>
    <t>ALIMENTOS DE RIESGO VIGILADOS</t>
  </si>
  <si>
    <t>024</t>
  </si>
  <si>
    <t>RIEGO</t>
  </si>
  <si>
    <t>0048</t>
  </si>
  <si>
    <t>PROTECCIÓN_SANITARIA_ANIMAL</t>
  </si>
  <si>
    <t>0049</t>
  </si>
  <si>
    <t>INOCUIDAD_PECUARIA</t>
  </si>
  <si>
    <t>025</t>
  </si>
  <si>
    <t>0050</t>
  </si>
  <si>
    <t>INFRAESTRUCTURA_DE_RIEGO</t>
  </si>
  <si>
    <t>SERVICIO DE PROVISIÓN DE AGUA PARA RIEGO</t>
  </si>
  <si>
    <t>INFRAESTRUCTURA DE RIEGO</t>
  </si>
  <si>
    <t>PORCENTAJE DE SUPERFICIE AGRÍCOLA SIN RIEGO</t>
  </si>
  <si>
    <t>RIEGO_TECNIFICADO</t>
  </si>
  <si>
    <t>PORCENTAJE DE SISTEMAS DE RIEGO QUE OPERAN EN CONDICIONES INADECUADAS</t>
  </si>
  <si>
    <t>SISTEMA DE RIEGO</t>
  </si>
  <si>
    <t>0051</t>
  </si>
  <si>
    <t>RIEGO TECNIFICADO</t>
  </si>
  <si>
    <t>PORCENTAJE DE SUPERFICIE AGRÍCOLA SIN RIEGO TECNIFICADO</t>
  </si>
  <si>
    <t>11</t>
  </si>
  <si>
    <t>026</t>
  </si>
  <si>
    <t>PESCA.</t>
  </si>
  <si>
    <t>0052</t>
  </si>
  <si>
    <t>REGULACIÓN_Y_ADMINISTRACIÓN_DEL_RECURSO_ICTIOLÓGICO</t>
  </si>
  <si>
    <t>SERVICIO DE VIGILANCIA, CONTROL SANITARIO Y DE INOCUIDAD PARA PRODUCTOS DE LA PESCA, ACUICULTURA Y PIENSOS</t>
  </si>
  <si>
    <t>LABORATORIO PARA EL IMPULSO DEL DESARROLLO PRODUCTIVO</t>
  </si>
  <si>
    <t>PORCENTAJE DEL SERVICIO DE VIGILANCIA, CONTROL SANITARIO Y DE INOCUIDAD PARA PRODUCTOS DE LA PESCA, ACUICULTURA Y PIENSOS A TRAVÉS DE LABORATORIOS DE CONTROL SANITARIO QUE FUNCIONA EN CONDICIONES INADECUADAS</t>
  </si>
  <si>
    <t>LABORATORIO</t>
  </si>
  <si>
    <t>ACUICULTURA</t>
  </si>
  <si>
    <t>INFRAESTRUCTURA_PESQUERA</t>
  </si>
  <si>
    <t>PORCENTAJE SERVICIO DE VIGILANCIA, CONTROL SANITARIO Y DE INOCUIDAD PARA PRODUCTOS DE LA PESCA, ACUICULTURA Y PIENSOS A TRAVÉS DE LABORATORIOS DE CONTROL SANITARIO POR IMPLEMENTAR</t>
  </si>
  <si>
    <t>0053</t>
  </si>
  <si>
    <t>SERVICIOS BÁSICOS DE PESCA ARTESANAL</t>
  </si>
  <si>
    <t>MUELLE PESQUERO ARTESANAL</t>
  </si>
  <si>
    <t>PORCENTAJE DE MUELLES PESQUEROS ARTESANALES QUE OPERAN EN CONDICIONES INADECUADAS</t>
  </si>
  <si>
    <t>MUELLE</t>
  </si>
  <si>
    <t>PORCENTAJE DE MUELLES PESQUEROS ARTESANALES POR IMPLEMENTAR</t>
  </si>
  <si>
    <t>SERVICIOS INTERMEDIOS DE PESCA ARTESANAL</t>
  </si>
  <si>
    <t>DESEMBARCADERO PESQUERO ARTESANAL</t>
  </si>
  <si>
    <t>PORCENTAJE DE DESEMBARCADEROS PESQUEROS ARTESANALES POR IMPLEMENTAR</t>
  </si>
  <si>
    <t>DESEMBARCADERO</t>
  </si>
  <si>
    <t>PORCENTAJE DE DESEMBARCADEROS PESQUEROS ARTESANALES QUE OPERAN EN CONDICIONES INADECUADAS</t>
  </si>
  <si>
    <t>027</t>
  </si>
  <si>
    <t>0054</t>
  </si>
  <si>
    <t>FOMENTO_DE_LA_PRODUCCIÓN_ACUÍCOLA</t>
  </si>
  <si>
    <t>028</t>
  </si>
  <si>
    <t>ENERGÍA_ELÉCTRICA</t>
  </si>
  <si>
    <t>0055</t>
  </si>
  <si>
    <t>GENERACIÓN_DE_ENERGÍA_ELÉCTRICA</t>
  </si>
  <si>
    <t>SERVICIO DE GENERACIÓN ELÉCTRICA</t>
  </si>
  <si>
    <t>GENERACIÓN ELÉCTRICA</t>
  </si>
  <si>
    <t>PORCENTAJE DE POTENCIA EN CENTRALES DE GENERACIÓN DE ENERGÍA ELÉCTRICA NO RECUPERADA</t>
  </si>
  <si>
    <t>MW</t>
  </si>
  <si>
    <t>HIDROCARBUROS</t>
  </si>
  <si>
    <t>GENERACIÓN ELÉCTRICA (AFIANZAMIENTO HÍDRICO)</t>
  </si>
  <si>
    <t>PORCENTAJE DEL VOLÚMEN DE AGUA REQUERIDO PARA LOGRAR EL CAUDAL ÓPTIMO PARA LA GENERACIÓN DE ELECTRICIDAD</t>
  </si>
  <si>
    <t>MILLONES DE M3</t>
  </si>
  <si>
    <t>PORCENTAJE DE POTENCIA REQUERIDA PARA EL MARGEN DE RESERVA DEL SISTEMA ELÉCTRICO INTERCONECTADO NACIONAL POR ATENDER</t>
  </si>
  <si>
    <t>0056</t>
  </si>
  <si>
    <t>TRANSMISIÓN_DE_ENERGÍA_ELÉCTRICA</t>
  </si>
  <si>
    <t>SERVICIO DE TRANSMISIÓN Y SUB TRANSMISIÓN</t>
  </si>
  <si>
    <t>TRANSMISIÓN Y SUB TRANSMISIÓN DE ENERGÍA ELÉCTRICA</t>
  </si>
  <si>
    <t>PORCENTAJE DEL SERVICIO DE TRANSMISIÓN Y SUBTRANSMISIÓN DE ENERGÍA ELÉCTRICA CON DEFICIENCIAS</t>
  </si>
  <si>
    <t>KM</t>
  </si>
  <si>
    <t>PORCENTAJE DEL SERVICIO DE TRANSMISIÓN Y SUBTRANSMISIÓN DE ENERGÍA ELÉCTRICA POR ATENDER</t>
  </si>
  <si>
    <t>0057</t>
  </si>
  <si>
    <t>DISTRIBUCIÓN_DE_ENERGÍA_ELÉCTRICA</t>
  </si>
  <si>
    <t>SERVICIO DE DISTRIBUCIÓN DE ENERGÍA ELÉCTRICA</t>
  </si>
  <si>
    <t>DISTRIBUCIÓN DE ENERGÍA ELÉCTRICA</t>
  </si>
  <si>
    <t>PORCENTAJE DEL SERVICIO DE DISTRIBUCIÓN DE ENERGÍA ELÉCTRICA CON DEFICIENCIAS</t>
  </si>
  <si>
    <t>DEFICIENCIAS</t>
  </si>
  <si>
    <t>SERVICIO DE ENERGÍA ELÉCTRICA MEDIANTE GENERACIÓN DISTRIBUIDA</t>
  </si>
  <si>
    <t>GENERACIÓN DISTRIBUIDA</t>
  </si>
  <si>
    <t>PORCENTAJE DE LA DEMANDA DE ENERGÍA ELÉCTRICA MEDIANTE GENERACIÓN DISTRIBUIDA POR ATENDER</t>
  </si>
  <si>
    <t>KWH</t>
  </si>
  <si>
    <t>SERVICIO DE SUMINISTRO ELÉCTRICO DOMICILIARIO EN ZONAS RURALES</t>
  </si>
  <si>
    <t>SUMINISTRO ELÉCTRICO EN ZONAS RURALES</t>
  </si>
  <si>
    <t>PORCENTAJE DE VIVIENDAS EN EL ÁMBITO RURAL QUE NO CUENTAN CON SERVICIO ELÉCTRICO</t>
  </si>
  <si>
    <t>VIVIENDA ATENDIDA</t>
  </si>
  <si>
    <t xml:space="preserve">SERVICIO DE SUMINISTRO ELÉCTRICO DOMICILIARIO EN ZONAS URBANAS </t>
  </si>
  <si>
    <t>SUMINISTRO ELÉCTRICO EN ZONAS URBANAS</t>
  </si>
  <si>
    <t>PORCENTAJE DE VIVIENDAS EN EL ÁMBITO URBANO SIN ACCESO AL SERVICIO DE ENERGÍA ELÉCTRICA</t>
  </si>
  <si>
    <t>029</t>
  </si>
  <si>
    <t>0058</t>
  </si>
  <si>
    <t>HIDROCARBUROS.</t>
  </si>
  <si>
    <t xml:space="preserve">SERVICIO DE ACCESO AL GLP </t>
  </si>
  <si>
    <t>ACCESO A GLP</t>
  </si>
  <si>
    <t>PORCENTAJE DE DEMANDA DE GLP EN ZONAS SIN INTERVENCIÓN PRIVADA POR ATENDER</t>
  </si>
  <si>
    <t>MILES DE BARRILES POR DÍA CALENDARIO</t>
  </si>
  <si>
    <t>SERVICIO DE ALMACENAMIENTO DE HIDROCARBUROS</t>
  </si>
  <si>
    <t>INFRAESTRUCTURA DE ALMACENAMIENTO PARA EL ASEGURAMIENTO DEL ABASTECIMIENTO DE HIDROCARBUROS</t>
  </si>
  <si>
    <t>PORCENTAJE DE ALMACENAMIENTO REQUERIDO PARA EL ABASTECIMIENTO DE HIDROCARBUROS POR IMPLEMENTAR</t>
  </si>
  <si>
    <t>MILES DE BARRILES/DÍA</t>
  </si>
  <si>
    <t>SERVICIO DE TRANSPORTE DE HIDROCARBUROS POR DUCTOS</t>
  </si>
  <si>
    <t>TRANSPORTE DE HIDROCARBUROS POR DUCTOS</t>
  </si>
  <si>
    <t>PORCENTAJE DEL SERVICIO DE TRANSPORTE DE HIDROCARBUROS POR DUCTOS POR IMPLEMENTAR</t>
  </si>
  <si>
    <t>PORCENTAJE DEL SERVICIO DE TRANSPORTE DE HIDROCARBUROS POR DUCTOS QUE NO CUENTA CON REDUNDANCIA</t>
  </si>
  <si>
    <t>030</t>
  </si>
  <si>
    <t>MINERÍA.</t>
  </si>
  <si>
    <t>0059</t>
  </si>
  <si>
    <t>PROMOCIÓN_MINERA</t>
  </si>
  <si>
    <t>14</t>
  </si>
  <si>
    <t>031</t>
  </si>
  <si>
    <t>INDUSTRIA.</t>
  </si>
  <si>
    <t>0060</t>
  </si>
  <si>
    <t>PROMOCIÓN_DE_LA_INDUSTRIA</t>
  </si>
  <si>
    <t>SERVICIO DE CUSTODIA DE PATRONES, MEDICION Y CALIBRACIÓN DE EQUIPOS</t>
  </si>
  <si>
    <t>LABORATORIOS DE METROLOGIA</t>
  </si>
  <si>
    <t>PORCENTAJE DEL SERVICIO DE CUSTODIA DE PATRONES, MEDICIÓN Y CALIBRACIÓN DE EQUIPOS QUE SE BRINDAN POR LOS LABORATORIOS DE METROLOGÍA EN CONDICIONES INADECUADAS</t>
  </si>
  <si>
    <t>PORCENTAJE DE MAGNITUDES NO ATENDIDAS CON LABORATORIOS DE METROLOGÍA</t>
  </si>
  <si>
    <t>MAGNITUDES</t>
  </si>
  <si>
    <t>032</t>
  </si>
  <si>
    <t>TRANSPORTE_AÉREO</t>
  </si>
  <si>
    <t>0061</t>
  </si>
  <si>
    <t>INFRAESTRUCTURA_AEROPORTUARIA</t>
  </si>
  <si>
    <t>SERVICIO AEROPORTUARIO DE PASAJEROS Y CARGA</t>
  </si>
  <si>
    <t>36</t>
  </si>
  <si>
    <t>TRANSPORTES Y COMUNICACIONES</t>
  </si>
  <si>
    <t>AERODROMOS</t>
  </si>
  <si>
    <t>PORCENTAJE DE AERÓDROMOS QUE OPERAN EN CONDICIONES INADECUADAS</t>
  </si>
  <si>
    <t>AERÓDROMO</t>
  </si>
  <si>
    <t>TRANSPORTE_TERRESTRE</t>
  </si>
  <si>
    <t>CONTROL_Y_SEGURIDAD_DEL_TRÁFICO_AÉREO</t>
  </si>
  <si>
    <t>PORCENTAJE DE AERÓDROMOS POR IMPLEMENTAR</t>
  </si>
  <si>
    <t>TRANSPORTE_FERROVIARIO</t>
  </si>
  <si>
    <t>0062</t>
  </si>
  <si>
    <t>SERVICIOS_DE_TRANSPORTE_AÉREO</t>
  </si>
  <si>
    <t>SERVICIO DE NAVEGACIÓN AÉREA</t>
  </si>
  <si>
    <t>RED DE NAVEGACIÓN AÉREA</t>
  </si>
  <si>
    <t>PORCENTAJE DEL SERVICIO DE NAVEGACIÓN AÉREA CON VIGENCIA TECNOLÓGICA LIMITADA</t>
  </si>
  <si>
    <t>TRANSPORTE_HIDROVIARIO</t>
  </si>
  <si>
    <t>PORCENTAJE DEL SERVICIO DE NAVEGACIÓN AÉREA POR COBERTURAR</t>
  </si>
  <si>
    <t>TRANSPORTE_URBANO</t>
  </si>
  <si>
    <t>0063</t>
  </si>
  <si>
    <t>033</t>
  </si>
  <si>
    <t>0064</t>
  </si>
  <si>
    <t>VÍAS_NACIONALES</t>
  </si>
  <si>
    <t>SERVICIO DE TRANSITABILIDAD VIAL INTERURBANA</t>
  </si>
  <si>
    <t>CARRETERAS NACIONALES</t>
  </si>
  <si>
    <t>PORCENTAJE DE LA RED VIAL NACIONAL POR PAVIMENTAR</t>
  </si>
  <si>
    <t>0065</t>
  </si>
  <si>
    <t>VÍAS_DEPARTAMENTALES</t>
  </si>
  <si>
    <t>CARRETERAS DEPARTAMENTALES</t>
  </si>
  <si>
    <t>PORCENTAJE DE LA RED VIAL DEPARTAMENTAL NO PAVIMENTADA CON INADECUADOS NIVELES DE SERVICIO</t>
  </si>
  <si>
    <t>VÍAS_VECINALES</t>
  </si>
  <si>
    <t>PORCENTAJE DE LA RED VIAL DEPARTAMENTAL POR PAVIMENTAR</t>
  </si>
  <si>
    <t>0066</t>
  </si>
  <si>
    <t>CAMINOS_DE_HERRADURA</t>
  </si>
  <si>
    <t>CARRETERAS VECINALES</t>
  </si>
  <si>
    <t>PORCENTAJE DE LA RED VIAL VECINAL NO PAVIMENTADA CON INADECUADOS NIVELES DE SERVICIO</t>
  </si>
  <si>
    <t>CONTROL_Y_SEGURIDAD_DEL_TRÁFICO_TERRESTRE</t>
  </si>
  <si>
    <t>PORCENTAJE DE LA RED VIAL VECINAL POR PAVIMENTAR</t>
  </si>
  <si>
    <t>0067</t>
  </si>
  <si>
    <t>SERVICIOS_DE_TRANSPORTE_TERRESTRE</t>
  </si>
  <si>
    <t>SERVICIO DE TRÁNSITO PEATONAL INTERURBANO O RURAL</t>
  </si>
  <si>
    <t>CAMINOS DE HERRADURA</t>
  </si>
  <si>
    <t>PORCENTAJE DE LA RED DE CAMINOS DE HERRADURA NO INTERVENIDOS</t>
  </si>
  <si>
    <t>0068</t>
  </si>
  <si>
    <t>0069</t>
  </si>
  <si>
    <t>SERVICIO DE SUPERVISIÓN, FISCALIZACIÓN Y GESTIÓN DEL TRANSPORTE TERRESTRE</t>
  </si>
  <si>
    <t>ESTACIONES  DE SUPERVISIÓN Y FISCALIZACIÓN  DE TRANSPORTE Y TRÁNSITO TERRESTRE</t>
  </si>
  <si>
    <t>PORCENTAJE DE PUNTOS DE CONTROL Y SUPERVISIÓN EN LA RED VIAL NACIONAL POR IMPLEMENTAR</t>
  </si>
  <si>
    <t>PUNTO DE CONTROL</t>
  </si>
  <si>
    <t>PORCENTAJE DE PUNTOS DE CONTROL Y SUPERVISIÓN EN LA RED VIAL NACIONAL EN CONDICIONES INADECUADAS</t>
  </si>
  <si>
    <t>SERVICIO DE  CONTROL Y GESTION  DEL TRANSITO TERRESTRE INTERURBANO</t>
  </si>
  <si>
    <t>SISTEMAS INTELIGENTES DE TRANSPORTE</t>
  </si>
  <si>
    <t>PORCENTAJE DE LA RED VIAL QUE NO CUENTA CON GESTIÓN INTELIGENTE DEL TRANSPORTE TERRESTRE</t>
  </si>
  <si>
    <t>SERVICIO COMPLEMENTARIO AL TRANSPORTE TERRESTRE</t>
  </si>
  <si>
    <t>ENTIDADES COMPLEMENTARIAS AL TRANSPORTE</t>
  </si>
  <si>
    <t>PORCENTAJE DE ENTIDADES COMPLEMENTARIAS QUE CERTIFICAN EL BUEN FUNCIONAMIENTO DEL TRANSPORTE TERRESTRE CON GESTIÓN INADECUADA</t>
  </si>
  <si>
    <t>ENTIDADES COMPLEMENTARIAS</t>
  </si>
  <si>
    <t>034</t>
  </si>
  <si>
    <t>0070</t>
  </si>
  <si>
    <t>FERROVÍAS</t>
  </si>
  <si>
    <t>SERVICIO DE TRANSPORTE FERROVIARIO INTERURBANO DE PASAJEROS Y CARGA</t>
  </si>
  <si>
    <t>FERROCARRILES INTERURBANOS DE PASAJEROS Y/O CARGA</t>
  </si>
  <si>
    <t>PORCENTAJE DE LA RED FERROVIARIA INTERURBANA DE PASAJEROS Y CARGA EN CONDICIONES INADECUADAS</t>
  </si>
  <si>
    <t>T/AÑO</t>
  </si>
  <si>
    <t>PORCENTAJE DE LA RED FERROVIARIA INTERURBANA DE PASAJEROS Y CARGA POR IMPLEMENTAR</t>
  </si>
  <si>
    <t>035</t>
  </si>
  <si>
    <t>0071</t>
  </si>
  <si>
    <t>PUERTOS_Y_TERMINALES_FLUVIALES_Y_LACUSTRES</t>
  </si>
  <si>
    <t>SERVICIO PORTUARIO MARÍTIMO DE PASAJEROS Y/O CARGA</t>
  </si>
  <si>
    <t>TERMINALES PORTUARIOS MARITIMOS</t>
  </si>
  <si>
    <t>PORCENTAJE DE TERMINALES PORTUARIOS MARÍTIMOS DE PASAJEROS Y/O CARGA POR IMPLEMENTAR</t>
  </si>
  <si>
    <t>CONTROL_Y_SEGURIDAD_DEL_TRÁFICO_HIDROVIARIO</t>
  </si>
  <si>
    <t>SERVICIOS RELATIVOS AL TRANSPORTE, LOGÍSTICA Y DISTRIBUCIÓN DE LA CARGA PARA EL DESARROLLO DEL TRANSPORTE MULTIMODAL</t>
  </si>
  <si>
    <t>PLATAFORMAS LOGÍSTICAS</t>
  </si>
  <si>
    <t>PORCENTAJE DE PLATAFORMAS LOGÍSTICAS NO IMPLEMENTADAS</t>
  </si>
  <si>
    <t>SERVICIOS_DE_TRANSPORTE_HIDROVIARIO</t>
  </si>
  <si>
    <t>SERVICIO PORTUARIO FLUVIAL DE PASAJEROS Y/O CARGA</t>
  </si>
  <si>
    <t>TERMINALES PORTUARIOS FLUVIALES</t>
  </si>
  <si>
    <t>PORCENTAJE DE TERMINALES PORTUARIOS FLUVIALES DE PASAJEROS Y/O CARGA POR IMPLEMENTAR</t>
  </si>
  <si>
    <t>SERVICIO DE EMBARQUE Y DESEMBARQUE DE PASAJEROS EN EMBARCADEROS</t>
  </si>
  <si>
    <t>EMBARCADEROS FLUVIALES Y LACUSTRES</t>
  </si>
  <si>
    <t>PORCENTAJE DE EMBARCADEROS FLUVIALES Y LACUSTRES POR IMPLEMENTAR</t>
  </si>
  <si>
    <t>EMBARCADEROS</t>
  </si>
  <si>
    <t>PORCENTAJE DE TERMINALES PORTUARIOS FLUVIALES DE PASAJEROS Y/O CARGA EN CONDICIONES INADECUADAS</t>
  </si>
  <si>
    <t>PORCENTAJE DE TERMINALES PORTUARIOS MARÍTIMOS DE PASAJEROS Y/O CARGA EN INADECUADAS CONDICIONES</t>
  </si>
  <si>
    <t>0072</t>
  </si>
  <si>
    <t>0073</t>
  </si>
  <si>
    <t>SERVICIO DE NAVEGABILIDAD FLUVIAL</t>
  </si>
  <si>
    <t>HIDROVÍAS</t>
  </si>
  <si>
    <t>PORCENTAJE DE VÍAS DE NAVEGABILIDAD FLUVIAL EN CONDICIONES INADECUADAS</t>
  </si>
  <si>
    <t>036</t>
  </si>
  <si>
    <t>0074</t>
  </si>
  <si>
    <t>VÍAS_URBANAS</t>
  </si>
  <si>
    <t>SERVICIO DE MOVILIDAD URBANA</t>
  </si>
  <si>
    <t>PISTAS Y VEREDAS</t>
  </si>
  <si>
    <t>PORCENTAJE DE LA POBLACIÓN URBANA SIN ACCESO A LOS SERVICIOS DE MOVILIDAD URBANA A TRAVÉS DE PISTAS Y VEREDAS</t>
  </si>
  <si>
    <t>PERSONAS</t>
  </si>
  <si>
    <t>0075</t>
  </si>
  <si>
    <t>CONTROL_Y_SEGURIDAD_DEL_TRÁFICO_URBANO</t>
  </si>
  <si>
    <t>SERVICIO DE CONTROL Y GESTIÓN DEL TRÁNSITO URBANO</t>
  </si>
  <si>
    <t>CENTROS DE CONTROL Y GESTIÓN DEL TRÁNSITO URBANO</t>
  </si>
  <si>
    <t>PORCENTAJE DE CIUDADES CON INADECUADA GESTIÓN DEL TRÁNSITO</t>
  </si>
  <si>
    <t>CIUDADES</t>
  </si>
  <si>
    <t>0076</t>
  </si>
  <si>
    <t>SERVICIOS_DE_TRANSPORTE URBANO</t>
  </si>
  <si>
    <t>SERVICIO DE CONTROL Y GESTIÓN DEL TRANSPORTE URBANO</t>
  </si>
  <si>
    <t>CENTROS DE CONTROL Y GESTIÓN DE TRANSPORTE URBANO</t>
  </si>
  <si>
    <t>PORCENTAJE DE CIUDADES CON CENTROS DE CONTROL DE TRANSPORTE POR IMPLEMENTAR</t>
  </si>
  <si>
    <t>SERVICIO DE TRANSPORTE URBANO DE PASAJEROS</t>
  </si>
  <si>
    <t>SISTEMAS INTEGRADOS DE TRANSPORTE</t>
  </si>
  <si>
    <t>PORCENTAJE DE SISTEMAS INTEGRADOS DE TRANSPORTE URBANO DE PASAJEROS POR IMPLEMENTAR</t>
  </si>
  <si>
    <t>PORCENTAJE DE SISTEMAS INTEGRADOS DE TRANSPORTE URBANO DE PASAJEROS EN CONDICIONES INADECUADAS</t>
  </si>
  <si>
    <t>037</t>
  </si>
  <si>
    <t>COMUNICACIONES_POSTALES</t>
  </si>
  <si>
    <t>0077</t>
  </si>
  <si>
    <t>SERVICIOS_POSTALES</t>
  </si>
  <si>
    <t>038</t>
  </si>
  <si>
    <t>TELECOMUNICACIONES</t>
  </si>
  <si>
    <t>0078</t>
  </si>
  <si>
    <t>SERVICIOS_DE_TELECOMUNICACIONES</t>
  </si>
  <si>
    <t>SERVICIO DE TV Y RADIO</t>
  </si>
  <si>
    <t>RED DE TV Y RADIODIFUSIÓN</t>
  </si>
  <si>
    <t>PORCENTAJE DE DISTRITOS QUE NO CUENTAN CON AL MENOS UNA ESTACIÓN AUTORIZADA DEL SERVICIO DE TV Y RADIO</t>
  </si>
  <si>
    <t>DISTRITO</t>
  </si>
  <si>
    <t>GESTIÓN_DEL_ESPACIO_ELECTROMAGNÉTICO</t>
  </si>
  <si>
    <t>SERVICIO DE COBERTURA DE TELEFONÍA PÚBLICA</t>
  </si>
  <si>
    <t>RED DE INTERNET PÚBLICA</t>
  </si>
  <si>
    <t>PORCENTAJE DE LOCALIDADES CON POBLACIÓN DE AL MENOS 100 HABITANTES SIN COBERTURA DE TELEFONÍA PÚBLICA</t>
  </si>
  <si>
    <t>LOCALIDAD</t>
  </si>
  <si>
    <t>SERVICIO DE ACCESO A INTERNET FIJO</t>
  </si>
  <si>
    <t>RED DE INTERNET FIJO</t>
  </si>
  <si>
    <t>PORCENTAJE DE LOCALIDADES CON AL MENOS UNA ENTIDAD PÚBLICA SIN ACCESO A INTERNET FIJO</t>
  </si>
  <si>
    <t>SERVICIO DE COBERTURA DE TELEFONÍA MÓVIL</t>
  </si>
  <si>
    <t>RED DE INTERNET MÓVIL</t>
  </si>
  <si>
    <t>PORCENTAJE DE LOCALIDADES CON POBLACIÓN DE AL MENOS 100 HABITANTES SIN COBERTURA DE TELEFONÍA MÓVIL</t>
  </si>
  <si>
    <t>SERVICIO DE ACCESIBILIDAD Y CAPACITACIÓN DIGITAL</t>
  </si>
  <si>
    <t>CENTRO DE ACCESO DIGITAL - CAD</t>
  </si>
  <si>
    <t>PORCENTAJE DE CAPITALES DE DISTRITO QUE NO CUENTAN CON UN CENTRO DE ACCESO DIGITAL</t>
  </si>
  <si>
    <t>CAPITAL DE DISTRITO</t>
  </si>
  <si>
    <t>SERVICIO DE COMUNICACIÓN CENTRALIZADA PARA SITUACIONES DE EMERGENCIA</t>
  </si>
  <si>
    <t>RED DE COMUNICACIÓN CENTRALIZADA PARA SITUACIÓN DE EMERGENCIA</t>
  </si>
  <si>
    <t>PORCENTAJE DE POBLACIÓN QUE NO CUENTA CON AL MENOS UN SERVICIO DE COMUNICACIÓN CENTRALIZADA PARA SITUACIONES DE EMERGENCIA</t>
  </si>
  <si>
    <t>0079</t>
  </si>
  <si>
    <t>054</t>
  </si>
  <si>
    <t>DESARROLLO_ESTRATÉGICO_CONSERVACIÓN_Y_APROVECHAMIENTO_SOSTENIBLE_DEL_PATRIMONIO_NATURAL</t>
  </si>
  <si>
    <t>0119</t>
  </si>
  <si>
    <t>CONSERVACIÓN_Y_APROVECHAMIENTO_SOSTENIBLE_DE_LA_DIVERSIDAD_BIOLÓGICA_Y_DE_LOS_RECURSOS_NATURALES</t>
  </si>
  <si>
    <t xml:space="preserve">BIEN PÚBLICO DE ESPECIES </t>
  </si>
  <si>
    <t>ESPECIES</t>
  </si>
  <si>
    <t>PORCENTAJE DE ESPECIES SILVESTRES AMENAZADAS QUE REQUIEREN RECUPERACIÓN</t>
  </si>
  <si>
    <t>GESTIÓN_INTEGRAL_DE_LA_CALIDAD_AMBIENTAL</t>
  </si>
  <si>
    <t>0120</t>
  </si>
  <si>
    <t>GESTIÓN_INTEGRADA_Y_SOSTENIBLE_DE_LOS_ECOSISTEMAS</t>
  </si>
  <si>
    <t>SERVICIOS ECOSISTÉMICOS</t>
  </si>
  <si>
    <t xml:space="preserve">ECOSISTEMAS </t>
  </si>
  <si>
    <t>PORCENTAJE DE SUPERFICIE DE ECOSISTEMAS DEGRADADOS QUE BRINDAN SERVICIOS ECOSISTÉMICOS QUE REQUIEREN DE RECUPERACIÓN</t>
  </si>
  <si>
    <t>GESTIÓN_DEL_CAMBIO_CLIMÁTICO</t>
  </si>
  <si>
    <t>SERVICIOS DE GENERACIÓN DE INFORMACIÓN TÉCNICA PARA LA ZONIFICACIÓN FORESTAL</t>
  </si>
  <si>
    <t>ZONIFICACIÓN FORESTAL</t>
  </si>
  <si>
    <t>PORCENTAJE DEL TERRITORIO NACIONAL QUE NO CUENTA CON ZONIFICACIÓN FORESTAL</t>
  </si>
  <si>
    <t>GESTIÓN_DEL_TERRITORIO</t>
  </si>
  <si>
    <t>RESTAURACIÓN DE ECOSISTEMAS FORESTALES Y OTROS ECOSISTEMAS DE VEGETACIÓN SILVESTRE</t>
  </si>
  <si>
    <t>PORCENTAJE DE SUPERFICIE DE ECOSISTEMA FORESTAL DEGRADADO QUE REQUIERE DE RESTAURACIÓN</t>
  </si>
  <si>
    <t>DESARROLLO ESTRATÉGICO, CONSERVACIÓN Y APROVECHAMIENTO SOSTENIBLE DEL PATRIMONIO NATURAL</t>
  </si>
  <si>
    <t>SERVICIO DE APOYO AL USO SOSTENIBLE DE LA BIODIVERSIDAD</t>
  </si>
  <si>
    <t>APOYO AL USO SOSTENIBLE DE LA BIODIVERSIDAD</t>
  </si>
  <si>
    <t>PORCENTAJE DE SUPERFICIE DE COMUNIDADES CON POTENCIAL PARA EL APOYO SOSTENIBLE DE LA BIODIVERSIDAD SIN INTERVENCIÓN</t>
  </si>
  <si>
    <t>SERVICIOS DE VIGILANCIA Y CONTROL EN LAS AREAS NATURALES PROTEGIDAS</t>
  </si>
  <si>
    <t>VIGILANCIA Y CONTROL DE LOS ECOSISTEMAS</t>
  </si>
  <si>
    <t>PORCENTAJE DE LA SUPERFICIE DE ÁREAS NATURALES PROTEGIDAS CON VIGILANCIA Y CONTROL QUE OPERAN CON CAPACIDAD INADECUADA</t>
  </si>
  <si>
    <t>SERVICIO DE SIEMBRA Y COSECHA DE AGUA</t>
  </si>
  <si>
    <t>SIEMBRA Y COSECHA DE AGUA</t>
  </si>
  <si>
    <t>PORCENTAJE DE SUPERFICIE SIN ACONDICIONAMIENTO PARA RECARGA HÍDRICA PROVENIENTE DE PRECIPITACIÓN</t>
  </si>
  <si>
    <t>0121</t>
  </si>
  <si>
    <t>0123</t>
  </si>
  <si>
    <t>SERVICIO DE ORDENAMIENTO TERRITORIAL</t>
  </si>
  <si>
    <t>ORDENAMIENTO TERRITORIAL</t>
  </si>
  <si>
    <t>PORCENTAJE DE GOBIERNOS REGIONALES Y LOCALES PRIORIZADOS QUE BRINDAN SERVICIOS PARA EL ORDENAMIENTO TERRITORIAL CON CAPACIDAD OPERATIVA INADECUADA</t>
  </si>
  <si>
    <t>SERVICIO DE CONTROL FRONTERIZO</t>
  </si>
  <si>
    <t>PASOS DE FRONTERA</t>
  </si>
  <si>
    <t>PORCENTAJE DE PASOS DE FRONTERA CON INSTALACIONES DE CONTROL FRONTERIZO QUE OPERAN EN CONDICIONES INADECUADAS</t>
  </si>
  <si>
    <t>PASO DE FRONTERA</t>
  </si>
  <si>
    <t>055</t>
  </si>
  <si>
    <t>0124</t>
  </si>
  <si>
    <t>GESTIÓN_DE_LOS_RESIDUOS_SÓLIDOS</t>
  </si>
  <si>
    <t>SERVICIO DE LIMPIEZA PÚBLICA</t>
  </si>
  <si>
    <t>GESTIÓN INTEGRAL DE LOS RESIDUOS SÓLIDOS MUNICIPALES</t>
  </si>
  <si>
    <t>PORCENTAJE DE POBLACIÓN NO ATENDIDA POR UN ADECUADO SERVICIO DE LIMPIEZA PÚBLICA</t>
  </si>
  <si>
    <t>POBLACIÓN</t>
  </si>
  <si>
    <t>0125</t>
  </si>
  <si>
    <t>CONSERVACIÓN_Y_AMPLIACIÓN_DE_LAS_ÁREAS_VERDES_Y_ORNATO_PÚBLICO</t>
  </si>
  <si>
    <t>SERVICIO DE ESPACIOS PÚBLICOS VERDES</t>
  </si>
  <si>
    <t>ESPACIOS PÚBLICOS VERDES</t>
  </si>
  <si>
    <t>PORCENTAJE DE M2 DE ESPACIOS PÚBLICOS VERDES EN ZONAS URBANAS POR IMPLEMENTAR</t>
  </si>
  <si>
    <t>M2</t>
  </si>
  <si>
    <t>0126</t>
  </si>
  <si>
    <t>VIGILANCIA_Y_CONTROL_INTEGRAL_DE_LA_CONTAMINACIÓN_Y_REMEDIACIÓN_AMBIENTAL</t>
  </si>
  <si>
    <t xml:space="preserve">AREAS DEGRADADAS POR RESIDUOS SÓLIDOS </t>
  </si>
  <si>
    <t>PORCENTAJE DE HECTÁREAS DE ÁREAS DEGRADADAS POR RESIDUOS SÓLIDOS SIN INTERVENCIÓN</t>
  </si>
  <si>
    <t>CONTROL_INTEGRAL_DE_SUSTANCIAS_QUÍMICAS_Y_MATERIALES_PELIGROSOS</t>
  </si>
  <si>
    <t>SERVICIO DE REMEDIACIÓN DE PASIVOS AMBIENTALES MINEROS</t>
  </si>
  <si>
    <t>REMEDIACIÓN DE PASIVOS AMBIENTALES MINEROS</t>
  </si>
  <si>
    <t>PORCENTAJE DE PASIVOS AMBIENTALES MINEROS POR INTERVENIR</t>
  </si>
  <si>
    <t>PASIVOS AMBIENTALES</t>
  </si>
  <si>
    <t>SERVICIO DE REMEDIACIÓN DE SITIOS IMPACTADOS POR LAS ACTIVIDADES DE HIDROCARBUROS</t>
  </si>
  <si>
    <t>REMEDIACIÓN AMBIENTAL</t>
  </si>
  <si>
    <t>PORCENTAJE DE PASIVOS AMBIENTALES DE HIDROCARBUROS POR INTERVENIR</t>
  </si>
  <si>
    <t>SERVICIO DE REMEDIACIÓN DE SUELOS AFECTADOS POR LA ACTIVIDAD MINERA</t>
  </si>
  <si>
    <t>REMEDIACIÓN DE SUELOS AFECTADOS POR ACTIVIDAD MINERA</t>
  </si>
  <si>
    <t>PORCENTAJE DE ÁREAS AFECTADAS POR LA ACTIVIDAD MINERA POR INTERVENIR</t>
  </si>
  <si>
    <t xml:space="preserve">SERVICIO DE FISCALIZACIÓN AMBIENTAL </t>
  </si>
  <si>
    <t>FISCALIZACIÓN AMBIENTAL</t>
  </si>
  <si>
    <t>PORCENTAJE DE UNIDADES FISCALIZABLES PRIORIZADAS, NO ATENDIDAS POR UN ADECUADO SERVICIO DE FISCALIZACIÓN AMBIENTAL</t>
  </si>
  <si>
    <t>UNIDAD FISCALIZABLE</t>
  </si>
  <si>
    <t>0127</t>
  </si>
  <si>
    <t>040</t>
  </si>
  <si>
    <t>0088</t>
  </si>
  <si>
    <t>SANEAMIENTO_URBANO</t>
  </si>
  <si>
    <t>SERVICIO DE AGUA POTABLE URBANO</t>
  </si>
  <si>
    <t>SISTEMA DE SANEAMIENTO URBANO</t>
  </si>
  <si>
    <t>PORCENTAJE DE VIVIENDAS URBANAS CON SERVICIO DE AGUA CON CLORO RESIDUAL MENOR AL LÍMITE PERMISIBLE (0.5 MG/L)</t>
  </si>
  <si>
    <t>VIVIENDAS</t>
  </si>
  <si>
    <t>SANEAMIENTO_RURAL</t>
  </si>
  <si>
    <t>SERVICIO DE ALCANTARILLADO</t>
  </si>
  <si>
    <t>PORCENTAJE DE LA POBLACIÓN URBANA SIN ACCESO A SERVICIOS DE ALCANTARILLADO U OTRAS FORMAS DE DISPOSICIÓN SANITARIA DE EXCRETAS</t>
  </si>
  <si>
    <t>PORCENTAJE DE LA POBLACIÓN URBANA SIN ACCESO AL SERVICIO DE AGUA POTABLE MEDIANTE RED PÚBLICA O PILETA PÚBLICA</t>
  </si>
  <si>
    <t>SERVICIO DE TRATAMIENTO DE AGUAS RESIDUALES PARA DISPOSICIÓN FINAL</t>
  </si>
  <si>
    <t>SISTEMA DE TRATAMIENTO DE AGUAS RESIDUALES URBANO</t>
  </si>
  <si>
    <t>PORCENTAJE DE VOLUMEN DE AGUAS RESIDUALES NO TRATADAS</t>
  </si>
  <si>
    <t>M3</t>
  </si>
  <si>
    <t>PORCENTAJE DE POBLACIÓN URBANA QUE NO TIENE CONTINUIDAD DEL SERVICIO DE AGUA POTABLE</t>
  </si>
  <si>
    <t>SERVICIO DE DRENAJE PLUVIAL</t>
  </si>
  <si>
    <t>SISTEMA DE DRENAJE PLUVIAL</t>
  </si>
  <si>
    <t>PORCENTAJE DE ÁREAS URBANAS SIN SERVICIO DE DRENAJE PLUVIAL</t>
  </si>
  <si>
    <t>0089</t>
  </si>
  <si>
    <t>SERVICIO DE ALCANTARILLADO U OTRAS FORMAS DE DISPOSICIÓN SANITARIA DE EXCRETAS</t>
  </si>
  <si>
    <t>SISTEMA DE SANEAMIENTO RURAL</t>
  </si>
  <si>
    <t>PORCENTAJE DE LA POBLACIÓN RURAL SIN ACCESO AL SERVICIO DE ALCANTARILLADO U OTRAS FORMAS DE DISPOSICIÓN SANITARIA DE EXCRETAS</t>
  </si>
  <si>
    <t>SERVICIO DE AGUA POTABLE RURAL</t>
  </si>
  <si>
    <t>PORCENTAJE DE LA POBLACIÓN RURAL SIN ACCESO AL SERVICIO DE AGUA POTABLE MEDIANTE RED PÚBLICA O PILETA PÚBLICA</t>
  </si>
  <si>
    <t>PORCENTAJE DE VIVIENDAS RURALES CON SERVICIO DE AGUA CON CLORO RESIDUAL MENOR AL LÍMITE PERMISIBLE (0.5 MG/L)</t>
  </si>
  <si>
    <t>PORCENTAJE DE POBLACIÓN RURAL QUE NO TIENE CONTINUIDAD DEL SERVICIO DE AGUA POTABLE</t>
  </si>
  <si>
    <t>VIVIENDA_Y_DESARROLLO_URBANO</t>
  </si>
  <si>
    <t>041</t>
  </si>
  <si>
    <t>DESARROLLO_URBANO_Y_RURAL</t>
  </si>
  <si>
    <t>0090</t>
  </si>
  <si>
    <t>PLANEAMIENTO_Y_DESARROLLO_URBANO_Y_RURAL</t>
  </si>
  <si>
    <t>SERVICIOS DE CATASTRO, TITULACIÓN Y REGISTRO DE PREDIOS RURALES</t>
  </si>
  <si>
    <t>CATASTRO, TITULACIÓN Y REGISTRO DE TIERRAS RURALES</t>
  </si>
  <si>
    <t>PORCENTAJE DE PREDIOS RURALES QUE NO CUENTAN CON TÍTULO DE PROPIEDAD REGISTRADO</t>
  </si>
  <si>
    <t>PREDIOS RURALES</t>
  </si>
  <si>
    <t>VIVIENDA</t>
  </si>
  <si>
    <t>SERVICIO DE CATASTRO URBANO</t>
  </si>
  <si>
    <t>CATASTRO DE PREDIOS URBANOS</t>
  </si>
  <si>
    <t>PORCENTAJE DE PREDIOS URBANOS SIN CATASTRO</t>
  </si>
  <si>
    <t>PREDIOS</t>
  </si>
  <si>
    <t>SERVICIOS PÚBLICOS DE INTEGRACIÓN ECONÓMICA Y SOCIAL</t>
  </si>
  <si>
    <t>ESPACIOS PÚBLICOS PARA LA INTEGRACIÓN</t>
  </si>
  <si>
    <t>PORCENTAJE DE M2 DE ESPACIOS PÚBLICOS PARA EL ESPARCIMIENTO Y RECREACIÓN EN ZONAS URBANAS POR IMPLEMENTAR</t>
  </si>
  <si>
    <t>042</t>
  </si>
  <si>
    <t>0091</t>
  </si>
  <si>
    <t>0092</t>
  </si>
  <si>
    <t>CONSTRUCCIÓN</t>
  </si>
  <si>
    <t>043</t>
  </si>
  <si>
    <t>SALUD_COLECTIVA</t>
  </si>
  <si>
    <t>0093</t>
  </si>
  <si>
    <t>REGULACIÓN_Y_CONTROL_SANITARIO</t>
  </si>
  <si>
    <t>SERVICIOS FUNERARIOS Y DE SEPULTURA</t>
  </si>
  <si>
    <t>CEMENTERIOS Y SERVICIOS FUNERARIOS</t>
  </si>
  <si>
    <t>PORCENTAJE DE CEMENTERIOS REQUERIDOS</t>
  </si>
  <si>
    <t>CEMENTERIO</t>
  </si>
  <si>
    <t>SALUD_INDIVIDUAL</t>
  </si>
  <si>
    <t>CONTROL_EPIDEMIOLÓGICO</t>
  </si>
  <si>
    <t>PORCENTAJE DE CEMENTERIOS CON CAPACIDAD INSTALADA INADECUADA</t>
  </si>
  <si>
    <t>0094</t>
  </si>
  <si>
    <t>CONTROL_DE_RIESGOS_Y_DAÑOS_PARA_LA_SALUD</t>
  </si>
  <si>
    <t>0095</t>
  </si>
  <si>
    <t>ATENCIÓN ESPECIALIZADA EN SALUD PÚBLICA</t>
  </si>
  <si>
    <t>LABORATORIOS REGIONALES DE SALUD PÚBLICA</t>
  </si>
  <si>
    <t>PORCENTAJE DE LABORATORIOS REGIONALES DE SALUD PÚBLICA CON CAPACIDAD INSTALADA INADECUADA</t>
  </si>
  <si>
    <t>LABORATORIOS DE REFERENCIA NACIONAL</t>
  </si>
  <si>
    <t>PORCENTAJE DE LABORATORIOS DEL INSTITUTO NACIONAL DE SALUD CON CAPACIDAD INSTALADA INADECUADA</t>
  </si>
  <si>
    <t>044</t>
  </si>
  <si>
    <t>0096</t>
  </si>
  <si>
    <t>ATENCIÓN_MÉDICA_BÁSICA</t>
  </si>
  <si>
    <t>SERVICIO DE ATENCIÓN DE SALUD BÁSICOS</t>
  </si>
  <si>
    <t>SALUD, DEFENSA,INTERIOR</t>
  </si>
  <si>
    <t>ESTABLECIMIENTOS DE SALUD DEL  PRIMER NIVEL DE ATENCIÓN</t>
  </si>
  <si>
    <t>PORCENTAJE DE ESTABLECIMIENTOS DE SALUD DEL PRIMER NIVEL DE ATENCIÓN CON CAPACIDAD INSTALADA INADECUADA</t>
  </si>
  <si>
    <t>ESTABLECIMENTO DE SALUD</t>
  </si>
  <si>
    <t>ATENCIÓN_MÉDICA_ESPECIALIZADA</t>
  </si>
  <si>
    <t>PORCENTAJE DE NUEVOS ESTABLECIMIENTOS DE SALUD DEL PRIMER NIVEL DE ATENCIÓN POR IMPLEMENTAR</t>
  </si>
  <si>
    <t>SERVICIOS_DE_DIAGNÓSTICO_Y_TRATAMIENTO</t>
  </si>
  <si>
    <t>CENTRO DE PROMOCIÓN Y PREVENCIÓN DE LA SALUD</t>
  </si>
  <si>
    <t>PORCENTAJE DE CENTROS DE PROMOCIÓN Y VIGILANCIA COMUNAL POR IMPLEMENTAR</t>
  </si>
  <si>
    <t>CENTRO DE PROMOCIÓN Y VIGILANCIA COMUNAL</t>
  </si>
  <si>
    <t>0097</t>
  </si>
  <si>
    <t>SERVICIO DE ATENCIÓN DE INSTITUTOS ESPECIALIZADOS</t>
  </si>
  <si>
    <t>INSTITUTOS ESPECIALIZADOS</t>
  </si>
  <si>
    <t>PORCENTAJE DE INSTITUTOS ESPECIALIZADOS CON CAPACIDAD INSTALADA INADECUADA</t>
  </si>
  <si>
    <t>ATENCIÓN DE SERVICIOS DE SALUD HOSPITALARIOS</t>
  </si>
  <si>
    <t>ESTABLECIMIENTOS DE SALUD HOSPITALARIOS</t>
  </si>
  <si>
    <t>PORCENTAJE DE HOSPITALES CON CAPACIDAD INSTALADA INADECUADA</t>
  </si>
  <si>
    <t>PORCENTAJE DE NUEVOS HOSPITALES POR IMPLEMENTAR</t>
  </si>
  <si>
    <t>0098</t>
  </si>
  <si>
    <t>045</t>
  </si>
  <si>
    <t>CULTURA</t>
  </si>
  <si>
    <t>0099</t>
  </si>
  <si>
    <t>PATRIMONIO_HISTÓRICO_Y_CULTURAL</t>
  </si>
  <si>
    <t>SERVICIO DE INTERPRETACIÓN CULTURAL</t>
  </si>
  <si>
    <t>43</t>
  </si>
  <si>
    <t xml:space="preserve">INSTITUCIONES MUSEALES PÚBLICAS </t>
  </si>
  <si>
    <t>PORCENTAJE DE LA POBLACIÓN SIN ACCESO AL SERVICIO DE INTERPRETACIÓN CULTURAL DEL PATRIMONIO CULTURAL DE LA NACIÓN A TRAVÉS DE INSTITUCIONES MUSEALES</t>
  </si>
  <si>
    <t>USUARIOS</t>
  </si>
  <si>
    <t>DEPORTES</t>
  </si>
  <si>
    <t>MONUMENTO ARQUEOLÓGICO PREHISPÁNICO (MAP)</t>
  </si>
  <si>
    <t>PORCENTAJE DE MONUMENTOS ARQUEOLÓGICOS PREHISPÁNICOS DECLARADOS PATRIMONIO CULTURAL DE LA NACIÓN SIN SERVICIOS DE INTERPRETACIÓN CULTURAL</t>
  </si>
  <si>
    <t>MONUMENTO ARQUEOLÓGICO</t>
  </si>
  <si>
    <t>PATRIMONIO HISTÓRICO INMUEBLE</t>
  </si>
  <si>
    <t>PORCENTAJE DE BIENES INMUEBLES VIRREINALES Y REPUBLICANOS DECLARADOS PATRIMONIO CULTURAL DE LA NACIÓN EN CONDICIONES INADECUADAS PARA PRESTAR EL SERVICIO DE INTERPRETACIÓN CULTURAL</t>
  </si>
  <si>
    <t>BIEN INMUEBLE</t>
  </si>
  <si>
    <t>SERVICIOS ARCHIVÍSTICO</t>
  </si>
  <si>
    <t>ARCHIVOS DEL ESTADO QUE CUSTODIAN PATRIMONIO DOCUMENTAL DE LA NACIÓN (AGN Y ARCHIVOS REGIONALES).</t>
  </si>
  <si>
    <t>PORCENTAJE DE ARCHIVOS DEL ESTADO QUE CUSTODIAN PATRIMONIO DOCUMENTAL DE LA NACIÓN CON CAPACIDAD INSTALADA INADECUADA</t>
  </si>
  <si>
    <t>ARCHIVO</t>
  </si>
  <si>
    <t>SERVICIOS BIBLIOTECARIOS</t>
  </si>
  <si>
    <t>BIBLIOTECAS PÚBLICAS</t>
  </si>
  <si>
    <t>PORCENTAJE DE BIBLIOTECAS PÚBLICAS QUE NO PRESTAN ADECUADOS SERVICIOS BIBLIOTECARIOS</t>
  </si>
  <si>
    <t>BIBLIOTECA</t>
  </si>
  <si>
    <t>PORCENTAJE DE INSTITUCIONES MUSEALES PÚBLICAS EN CONDICIONES INADECUADAS PARA PRESTAR EL SERVICIO DE INTERPRETACIÓN CULTURAL</t>
  </si>
  <si>
    <t>SERVICIO DE PROTECCIÓN A PUEBLOS INDÍGENAS EN SITUACIÓN DE AISLAMIENTO Y CONTACTO INICIAL (PIACI)</t>
  </si>
  <si>
    <t>PROTECCIÓN DE RESERVAS Y ÁREAS A FAVOR DE PIACI</t>
  </si>
  <si>
    <t>PORCENTAJE DE RESERVAS INDÍGENAS CATEGORIZADAS Y AQUELLAS EN PROCESO DE CATEGORIZACIÓN SIN ACCESO AL SERVICIO DE PROTECCIÓN A PUEBLOS INDÍGENAS EN SITUACIÓN DE AISLAMIENTO Y CONTACTO INICIAL</t>
  </si>
  <si>
    <t>RESERVA INDÍGENA</t>
  </si>
  <si>
    <t>0100</t>
  </si>
  <si>
    <t>PROMOCIÓN_Y_DESARROLLO_CULTURAL</t>
  </si>
  <si>
    <t xml:space="preserve">SERVICIOS DE DIFUSIÓN CULTURAL A TRAVÉS DE RADIODIFUSIÓN SONORA Y TELEVISIÓN. </t>
  </si>
  <si>
    <t>DIFUSIÓN CULTURAL CON CONTENIDOS CULTURALES, EDUCATIVOS, INFORMATIVOS Y DE ESPARCIMIENTO.</t>
  </si>
  <si>
    <t>PORCENTAJE DE POBLACIÓN SIN ACESO A LOS SERVICIOS DE RADIODIFUSIÓN CON CONTENIDOS CULTURALES, EDUCATIVOS, INFORMATIVOS Y DE ESPARCIMIENTO QUE BRINDA EL IRTP</t>
  </si>
  <si>
    <t>USUARIO/AÑO</t>
  </si>
  <si>
    <t>SERVICIOS CULTURALES PARA LA PARTICIPACIÓN DE LA POBLACIÓN EN LAS INDUSTRIAS CULTURALES Y LAS ARTES</t>
  </si>
  <si>
    <t>INFRAESTRUCTURA CULTURAL PÚBLICA PARA LA PARTICIPACIÓN DE LA POBLACIÓN EN LAS INDUSTRIAS CULTURALES Y LAS ARTES</t>
  </si>
  <si>
    <t>PORCENTAJE DE DISTRITOS CON MÁS DE 20,000 HABITANTES QUE NO CUENTAN CON INFRAESTRUCTURA CULTURAL PÚBLICA PARA LA PARTICIPACIÓN DE LA POBLACIÓN EN LAS INDUSTRIAS CULTURALES Y LAS ARTES</t>
  </si>
  <si>
    <t>DISTRITOS</t>
  </si>
  <si>
    <t>SERVICIOS DE INTERCAMBIO INTERCULTURAL</t>
  </si>
  <si>
    <t>TRANSMISIÓN Y REPRODUCCIÓN DE LA CULTURA Y LENGUA INDÍGENA U ORIGINARIA</t>
  </si>
  <si>
    <t>PORCENTAJE DE LOCALIDADES INDÍGENAS QUE NO CUENTAN CON SERVICIO DE INTERCAMBIO INTERCULTURAL PARA LA TRANSMISIÓN, REPRODUCCIÓN Y REVALORACIÓN DE LA CULTURA Y LENGUA INDÍGENA U ORIGINARIA</t>
  </si>
  <si>
    <t>LOCALIDADES INDÍGENAS</t>
  </si>
  <si>
    <t>046</t>
  </si>
  <si>
    <t>0101</t>
  </si>
  <si>
    <t>PROMOCIÓN_Y_DESARROLLO_DEPORTIVO</t>
  </si>
  <si>
    <t>0102</t>
  </si>
  <si>
    <t>INFRAESTRUCTURA_DEPORTIVA_Y_RECREATIVA</t>
  </si>
  <si>
    <t>SERVICIO DE PRÁCTICA DEPORTIVA Y/O RECREATIVA</t>
  </si>
  <si>
    <t>EDUCACION</t>
  </si>
  <si>
    <t>PRÁCTICA DEPORTIVA Y/O RECREATIVA</t>
  </si>
  <si>
    <t>PORCENTAJE DE PERSONAS QUE NO PARTICIPAN DE LOS SERVICIOS DEPORTIVOS RECREATIVOS RESPECTO A LA POBLACIÓN TOTAL</t>
  </si>
  <si>
    <t xml:space="preserve">SERVICIO DEPORTIVO DE DESARROLLO DE ALTO RENDIMIENTO </t>
  </si>
  <si>
    <t xml:space="preserve">DEPORTE DE DESARROLLO DE ALTO RENDIMIENTO </t>
  </si>
  <si>
    <t>PORCENTAJE DE INSTALACIONES DEPORTIVAS EN CONDICIONES INADECUADAS PARA LAS ACTIVIDADES DE ENTRENAMIENTO Y PREPARACIÓN DE ALTO RENDIMIENTO</t>
  </si>
  <si>
    <t>INSTALACIONES DEPORTIVAS PARA ALTO RENDIMIENTO</t>
  </si>
  <si>
    <t>SERVICIO DEPORTIVO DE COMPETENCIA</t>
  </si>
  <si>
    <t>DEPORTE DE COMPETENCIA</t>
  </si>
  <si>
    <t>PORCENTAJE DE INSTALACIONES DEPORTIVAS EN CONDICIONES INADECUADAS PARA LA PRÁCTICA DE ACTIVIDADES DEPORTIVAS DE COMPETENCIA</t>
  </si>
  <si>
    <t>INSTALACIONES DEPORTIVAS</t>
  </si>
  <si>
    <t>PORCENTAJE DE INSTALACIONES DEPORTIVAS Y /O RECREATIVAS EN CONDICIONES INADECUADAS</t>
  </si>
  <si>
    <t>INSTALACIONES DEPORTIVAS Y/O RECREATIVAS</t>
  </si>
  <si>
    <t>PORCENTAJE DE DEPORTISTAS CALIFICADOS QUE NO ACCEDEN A LOS SERVICIOS DE ENTRENAMIENTO Y PREPARACIÓN DE ALTO RENDIMIENTO RESPECTO AL A LA DEMANDA POTENCIAL</t>
  </si>
  <si>
    <t>DEPORTISTA/AÑO</t>
  </si>
  <si>
    <t>PORCENTAJE DE DEPORTISTAS AFILIADOS QUE NO ACCEDEN A LOS SERVICIOS DE COMPETENCIA DEPORTIVA RESPECTO A LA DEMANDA POTENCIAL</t>
  </si>
  <si>
    <t>047</t>
  </si>
  <si>
    <t>EDUCACIÓN_BÁSICA</t>
  </si>
  <si>
    <t>0103</t>
  </si>
  <si>
    <t>EDUCACIÓN_INICIAL</t>
  </si>
  <si>
    <t>SERVICIO DE EDUCACIÓN INICIAL</t>
  </si>
  <si>
    <t>EDUCACION,DEFENSA</t>
  </si>
  <si>
    <t>EDUCACIÓN INICIAL</t>
  </si>
  <si>
    <t>PORCENTAJE DE PERSONAS NO MATRICULADAS EN EL NIVEL INICIAL RESPECTO A LA DEMANDA POTENCIAL</t>
  </si>
  <si>
    <t>ALUMNO/AÑO</t>
  </si>
  <si>
    <t>EDUCACIÓN_SUPERIOR</t>
  </si>
  <si>
    <t>EDUCACIÓN_PRIMARIA</t>
  </si>
  <si>
    <t>PORCENTAJE DE UNIDADES PRODUCTORAS CON EL SERVICIO DE EDUCACIÓN INICIAL CON CAPACIDAD INSTALADA INADECUADA</t>
  </si>
  <si>
    <t>UNIDAD PRODUCTORA</t>
  </si>
  <si>
    <t>EDUCACIÓN_TÉCNICA_PRODUCTIVA</t>
  </si>
  <si>
    <t>0104</t>
  </si>
  <si>
    <t>EDUCACIÓN_SECUNDARIA</t>
  </si>
  <si>
    <t>SERVICIO DE EDUCACION PRIMARIA</t>
  </si>
  <si>
    <t>EDUCACIÓN PRIMARIA</t>
  </si>
  <si>
    <t>PORCENTAJE DE PERSONAS NO MATRICULADAS EN EL NIVEL PRIMARIA RESPECTO A LA DEMANDA POTENCIAL</t>
  </si>
  <si>
    <t>ASISTENCIA_EDUCATIVA</t>
  </si>
  <si>
    <t>EDUCACIÓN_BÁSICA_ALTERNATIVA</t>
  </si>
  <si>
    <t>PORCENTAJE DE UNIDADES PRODUCTORAS CON EL SERVICIO DE EDUCACIÓN PRIMARIA CON CAPACIDAD INSTALADA INADECUADA</t>
  </si>
  <si>
    <t>0105</t>
  </si>
  <si>
    <t>EDUCACIÓN_BÁSICA_ESPECIAL</t>
  </si>
  <si>
    <t>SERVICIO DE EDUCACIÓN SECUNDARIA</t>
  </si>
  <si>
    <t>EDUCACIÓN SECUNDARIA</t>
  </si>
  <si>
    <t>PORCENTAJE DE PERSONAS NO MATRICULADAS EN EL NIVEL SECUNDARIA RESPECTO A LA DEMANDA POTENCIAL</t>
  </si>
  <si>
    <t>EDUCACIÓN SECUNDARIA PARA ATENCIÓN DE ESTUDIANTES DE ALTO DESEMPEÑO</t>
  </si>
  <si>
    <t>PORCENTAJE DE COLEGIOS DE ALTO RENDIMIENTO SIN IMPLEMENTACIÓN PARA ALUMNOS DEL VII CICLO DE EDUCACIÓN BÁSICA REGULAR</t>
  </si>
  <si>
    <t>LOCAL EDUCATIVO</t>
  </si>
  <si>
    <t>PORCENTAJE DE UNIDADES PRODUCTORAS CON EL SERVICIO DE EDUCACIÓN SECUNDARIA CON CAPACIDAD INSTALADA INADECUADA</t>
  </si>
  <si>
    <t>0106</t>
  </si>
  <si>
    <t>SERVICIO DE EDUCACIÓN BÁSICA ALTERNATIVA</t>
  </si>
  <si>
    <t xml:space="preserve">EDUCACIÓN BÁSICA ALTERNATIVA </t>
  </si>
  <si>
    <t>PORCENTAJE DE PERSONAS NO MATRICULADAS EN EDUCACIÓN BÁSICA ALTERNATIVA RESPECTO A LA DEMANDA POTENCIAL</t>
  </si>
  <si>
    <t>PORCENTAJE DE UNIDADES PRODUCTORAS CON EL SERVICIO DE EDUCACIÓN BÁSICA ALTERNATIVA CON CAPACIDAD INSTALADA INADECUADA</t>
  </si>
  <si>
    <t>0107</t>
  </si>
  <si>
    <t>SERVICIO DE EDUCACIÓN BÁSICA ESPECIAL - CEBE</t>
  </si>
  <si>
    <t>EDUCACIÓN BÁSICA ESPECIAL - CEBE</t>
  </si>
  <si>
    <t>PORCENTAJE DE PERSONAS NO MATRICULADAS EN LOS CENTROS DE EDUCACIÓN BÁSICA ESPECIAL RESPECTO A LA DEMANDA POTENCIAL</t>
  </si>
  <si>
    <t>SERVICIO DE EDUCACIÓN BÁSICA ESPECIAL - PRITE</t>
  </si>
  <si>
    <t>EDUCACIÓN BÁSICA ESPECIAL - PRITE</t>
  </si>
  <si>
    <t>PORCENTAJE DE PERSONAS NO MATRICULADAS EN LOS PROGRAMAS DE INTERVENCIÓN TEMPRANA RESPECTO A LA DEMANDA POTENCIAL</t>
  </si>
  <si>
    <t>PORCENTAJE DE UNIDADES PRODUCTORAS QUE BRINDAN EL SERVICIO DE EDUCACIÓN BÁSICA ESPECIAL - CEBE CON CAPACIDAD INSTALADA INADECUADA</t>
  </si>
  <si>
    <t>PORCENTAJE DE UNIDADES PRODUCTORAS CON EL SERVICIO DEL PROGRAMA DE INTERVENCIÓN TEMPRANA CON CAPACIDAD INSTALADA INADECUADA</t>
  </si>
  <si>
    <t>048</t>
  </si>
  <si>
    <t>0108</t>
  </si>
  <si>
    <t>EDUCACIÓN_SUPERIOR_NO_UNIVERSITARIA</t>
  </si>
  <si>
    <t>SERVICIOS EDUCACIÓN SUPERIOR PEDAGÓGICA</t>
  </si>
  <si>
    <t>EDUCACIÓN SUPERIOR PEDAGÓGICA</t>
  </si>
  <si>
    <t>PORCENTAJE DE PERSONAS NO MATRICULADAS EN EDUCACIÓN SUPERIOR PEDAGÓGICA RESPECTO A LA DEMANDA POTENCIAL</t>
  </si>
  <si>
    <t>EDUCACIÓN_SUPERIOR_UNIVERSITARIA</t>
  </si>
  <si>
    <t xml:space="preserve">SERVICIO DE EDUCACIÓN SUPERIOR TECNOLÓGICA </t>
  </si>
  <si>
    <t>EDUCACIÓN SUPERIOR TECNOLÓGICA</t>
  </si>
  <si>
    <t>PORCENTAJE DE PERSONAS NO MATRICULADAS EN EDUCACIÓN SUPERIOR TECNOLÓGICA RESPECTO A LA DEMANDA POTENCIAL</t>
  </si>
  <si>
    <t>EDUCACIÓN_DE_POST_GRADO</t>
  </si>
  <si>
    <t>SERVICIO DE EDUCACIÓN SUPERIOR ARTÍSTICA</t>
  </si>
  <si>
    <t>EDUCACIÓN SUPERIOR ARTÍSTICA</t>
  </si>
  <si>
    <t>PORCENTAJE DE PERSONAS NO MATRICULADAS EN EDUCACIÓN SUPERIOR DE FORMACIÓN ARTÍSTICA RESPECTO A LA DEMANDA POTENCIAL</t>
  </si>
  <si>
    <t>EXTENSIÓN_UNIVERSITARIA</t>
  </si>
  <si>
    <t>PORCENTAJE DE UNIDADES PRODUCTORAS CON EL SERVICIO DE EDUCACIÓN SUPERIOR PEDAGÓGICA CON CAPACIDAD INSTALADA INADECUADA</t>
  </si>
  <si>
    <t>PORCENTAJE DE UNIDADES PRODUCTORAS CON EL SERVICIO DE EDUCACIÓN SUPERIOR TECNOLÓGICA CON CAPACIDAD INSTALADA INADECUADA</t>
  </si>
  <si>
    <t>PORCENTAJE DE UNIDADES PRODUCTORAS CON EL SERVICIO DE EDUCACIÓN SUPERIOR DE FORMACIÓN ARTÍSTICA CON CAPACIDAD INSTALADA INADECUADA</t>
  </si>
  <si>
    <t>SERVICIO DE FORMACIÓN POLICIAL</t>
  </si>
  <si>
    <t>ESCUELAS DE FORMACIÓN Y ESPECIALIZACIÓN POLICIAL</t>
  </si>
  <si>
    <t>PORCENTAJE DE ESCUELAS POLICIALES QUE OPERAN EN CONDICIONES INADECUADAS PARA BRINDAR EL SERVICIO DE FORMACIÓN POLICIAL</t>
  </si>
  <si>
    <t>ESCUELA TÉCNICA</t>
  </si>
  <si>
    <t>SERVICIOS DE CAPACITACIÓN ORIENTADO AL SECTOR CONSTRUCCIÓN Y SANEAMIENTO</t>
  </si>
  <si>
    <t>CENTROS DE FORMACIÓN EN  CONSTRUCCIÓN Y SANEAMIENTO.</t>
  </si>
  <si>
    <t>PORCENTAJE DE CENTROS DE FORMACIÓN CON EL SERVICIO DE CAPACITACIÓN EN CONSTRUCCIÓN Y SANEAMIENTO QUE OPERAN EN CONDICIONES INADECUADAS</t>
  </si>
  <si>
    <t>CENTRO DE FORMACIÓN</t>
  </si>
  <si>
    <t>PORCENTAJE DE CENTROS DE FORMACIÓN CON EL SERVICIO DE CAPACITACIÓN EN CONSTRUCCIÓN Y SANEAMIENTO POR IMPLEMENTAR</t>
  </si>
  <si>
    <t>0109</t>
  </si>
  <si>
    <t>SERVICIO DE FORMACIÓN DE PREGRADO EN EDUCACIÓN SUPERIOR UNIVERSITARIA</t>
  </si>
  <si>
    <t>EDUCACION, INTERIOR</t>
  </si>
  <si>
    <t>EDUCACIÓN SUPERIOR UNIVERSITARIA</t>
  </si>
  <si>
    <t>PORCENTAJE DE ESCUELAS PROFESIONALES PÚBLICAS QUE CUENTAN CON CAPACIDAD INSTALADA INADECUADA</t>
  </si>
  <si>
    <t>ESCUELA PROFESIONAL</t>
  </si>
  <si>
    <t>SERVICIO DE INVESTIGACIÓN E INNOVACIÓN EN EDUCACIÓN SUPERIOR UNIVERSITARIA</t>
  </si>
  <si>
    <t>INVESTIGACIÓN E INNOVACIÓN EN EDUCACIÓN SUPERIOR UNIVERSITARIA</t>
  </si>
  <si>
    <t>PORCENTAJE DE INSTITUTOS DE INVESTIGACIÓN E INNOVACION DE UNIVERSIDADES PÚBLICAS QUE CUENTAN CON CAPACIDAD INSTALADA INADECUADA</t>
  </si>
  <si>
    <t>INSTITUTO DE INVESTIGACIÓN E INNOVACIÓN</t>
  </si>
  <si>
    <t>SERVICIO DE GESTIÓN INSTITUCIONAL EN EDUCACIÓN SUPERIOR UNIVERSITARIA</t>
  </si>
  <si>
    <t>GESTIÓN INSTITUCIONAL EN EDUCACIÓN SUPERIOR UNIVERSITARIA</t>
  </si>
  <si>
    <t>PORCENTAJE DE INSTALACIONES DE LA ADMINISTRACION CENTRAL QUE BRINDAN EL SERVICIO DE GESTIÓN INSTITUCIONAL EN LAS UNIVERSIDADES PÚBLICAS CON CAPACIDAD INSTALADA INADECUADA</t>
  </si>
  <si>
    <t>INSTALACIONES QUE BRINDAN EL SERVICIO DE GESTIÓN INSTITUCIONAL</t>
  </si>
  <si>
    <t>0110</t>
  </si>
  <si>
    <t>SERVICIO DE FORMACIÓN DE POSGRADO EN EDUCACIÓN SUPERIOR UNIVERSITARIA</t>
  </si>
  <si>
    <t>EDUCACIÓN SUPERIOR UNIVERSITARIA DE NIVEL DE POSGRADO</t>
  </si>
  <si>
    <t>PORCENTAJE DE UNIDADES DE POSGRADO DE UNIVERSIDADES PÚBLICA QUE CUENTAN CON CAPACIDAD INSTALADA INADECUADA</t>
  </si>
  <si>
    <t>UNIDAD DE POSGRADO</t>
  </si>
  <si>
    <t>0111</t>
  </si>
  <si>
    <t>SERVICIO DE EXTENSION CULTURAL, PROYECCIÓN SOCIAL Y EDUCACIÓN CONTINUA EN EDUCACIÓN SUPERIOR UNIVERSITARIA.</t>
  </si>
  <si>
    <t>EXTENSIÓN CULTURAL, PROYECCIÓN SOCIAL Y EDUCACIÓN CONTINUA</t>
  </si>
  <si>
    <t>PORCENTAJE DE CENTROS DE EXTENSIÓN CULTURAL, PROYECCIÓN SOCIAL Y EDUCACIÓN CONTINUA QUE CUENTAN CON CAPACIDAD INSTALADA INADECUADA</t>
  </si>
  <si>
    <t>CENTRO DE EXTENSIÓN CULTURAL, PROYECCIÓN SOCIAL Y EDUCACIÓN CONTÍNUA</t>
  </si>
  <si>
    <t>049</t>
  </si>
  <si>
    <t>0112</t>
  </si>
  <si>
    <t>FORMACIÓN_OCUPACIONAL</t>
  </si>
  <si>
    <t>SERVICIO DE EDUCACIÓN TÉCNICO PRODUCTIVA</t>
  </si>
  <si>
    <t>EDUCACIÓN TÉCNICA PRODUCTIVA</t>
  </si>
  <si>
    <t>PORCENTAJE DE PERSONAS NO MATRICULADAS EN EDUCACION TECNICO PRODUCTIVA RESPECTO A LA DEMANDA POTENCIAL</t>
  </si>
  <si>
    <t>PORCENTAJE DE UNIDADES PRODUCTORAS CON EL SERVICIO DE EDUCACIÓN TÉCNICO PRODUCTIVA CON CAPACIDAD INSTALADA INADECUADA</t>
  </si>
  <si>
    <t>050</t>
  </si>
  <si>
    <t>0113</t>
  </si>
  <si>
    <t>BECAS_Y_CRÉDITOS_EDUCATIVOS</t>
  </si>
  <si>
    <t>051</t>
  </si>
  <si>
    <t>ASISTENCIA_SOCIAL</t>
  </si>
  <si>
    <t>0114</t>
  </si>
  <si>
    <t>DESARROLLO_DE_CAPACIDADES_SOCIALES_Y_ECONÓMICAS</t>
  </si>
  <si>
    <t xml:space="preserve">SERVICIO DEL ESTADO EN POBLACIONES RURALES </t>
  </si>
  <si>
    <t>44</t>
  </si>
  <si>
    <t>DESARROLLO E INCLUSION SOCIAL</t>
  </si>
  <si>
    <t>PLATAFORMAS DE ATENCIÓN</t>
  </si>
  <si>
    <t>PORCENTAJE DE LA POBLACION RURAL Y RURAL DISPERSA SIN ACCESO A SERVICIOS DEL ESTADO</t>
  </si>
  <si>
    <t>ASISTENCIA SOCIAL</t>
  </si>
  <si>
    <t>0115</t>
  </si>
  <si>
    <t>PROTECCIÓN_DE_POBLACIONES_EN_RIESGO</t>
  </si>
  <si>
    <t>SERVICIO DE ATENCIÓN A VICTIMAS DE VIOLENCIA</t>
  </si>
  <si>
    <t>39</t>
  </si>
  <si>
    <t>MUJER Y POBLACIONES VULNERABLES</t>
  </si>
  <si>
    <t>CENTRO EMERGENCIA MUJER (CEM)</t>
  </si>
  <si>
    <t>PORCENTAJE DE CENTROS EMERGENCIA MUJER CON INADECUADA CAPACIDAD INSTALADA</t>
  </si>
  <si>
    <t>CENTRO DE EMERGENCIA MUJER</t>
  </si>
  <si>
    <t>SERVICIO DE ATENCIÓN INTEGRAL AL ADULTO MAYOR</t>
  </si>
  <si>
    <t>CENTRO INTEGRAL DE ATENCIÓN DEL ADULTO MAYOR (CIAM)</t>
  </si>
  <si>
    <t>PORCENTAJE DE CENTROS INTEGRALES DE ATENCIÓN AL ADULTO MAYOR POR IMPLEMENTAR</t>
  </si>
  <si>
    <t>CENTRO INTEGRAL DE ATENCIÓN AL ADULTO MAYOR</t>
  </si>
  <si>
    <t>SERVICIO DE ATENCIÓN Y CUIDADO PARA PERSONAS EN CONDICIÓN DE DISCAPACIDAD</t>
  </si>
  <si>
    <t>CENTRO DE ACOGIDA RESIDENCIAL PARA PERSONAS CON DISCAPACIDAD (CAR - PD)</t>
  </si>
  <si>
    <t>PORCENTAJE DE CENTROS DE ACOGIDA RESIDENCIAL PARA NIÑOS, NIÑAS Y ADOLESCENTES CON DISCAPACIDAD CON CAPACIDAD INSTALADA INADECUADA</t>
  </si>
  <si>
    <t>CENTROS DE ACOGIDA RESIDENCIAL</t>
  </si>
  <si>
    <t xml:space="preserve">SERVICIO DE CUIDADO DIURNO </t>
  </si>
  <si>
    <t>CENTRO INFANTIL DE ATENCIÓN INTEGRAL</t>
  </si>
  <si>
    <t>PORCENTAJE DE NIÑOS(AS) DE LA POBLACIÓN OBJETIVO QUE NO RECIBE EL SERVICIO DE CUIDADO DIURNO</t>
  </si>
  <si>
    <t>NIÑOS</t>
  </si>
  <si>
    <t>PORCENTAJE DE CENTROS DE ACOGIDA RESIDENCIAL PARA NIÑOS, NIÑAS Y ADOLESCENTES CON DISCAPACIDAD POR IMPLEMENTAR</t>
  </si>
  <si>
    <t>SERVICIO DE ATENCIÓN Y PROMOCIÓN DE LAS FAMILIAS</t>
  </si>
  <si>
    <t>CENTRO DE DESARROLLO INTEGRAL DE LA FAMILIA (CEDIF)</t>
  </si>
  <si>
    <t>PORCENTAJE DE CENTROS DE DESARROLLO INTEGRAL DE LAS FAMILIAS POR IMPLEMENTAR</t>
  </si>
  <si>
    <t>CENTRO DE DESARROLLO INTEGRAL DE LA FAMILIA</t>
  </si>
  <si>
    <t>SERVICIO DE PROTECCIÓN A NIÑAS, NIÑOS Y ADOLESCENTES SIN CUIDADOS PARENTALES O EN RIESGO DE PERDERLOS</t>
  </si>
  <si>
    <t>UNIDAD DE PROTECCIÓN ESPECIAL</t>
  </si>
  <si>
    <t>PORCENTAJE DE UNIDADES DE PROTECCIÓN ESPECIAL A NIÑAS, NIÑOS Y ADOLESCENTES POR IMPLEMENTAR</t>
  </si>
  <si>
    <t>SERVICIO DE PROTECCIÓN A MUJERES VICTIMAS DE VIOLENCIA EN SITUACIÓN DE RIESGO DE FEMINICIDIO O PELIGRE SU INTEGRIDAD Y/O SALUD FÍSICA Y/O MENTAL</t>
  </si>
  <si>
    <t>HOGAR DE REFUGIO TEMPORAL (O CASA DE ACOGIDA)</t>
  </si>
  <si>
    <t>PORCENTAJE DE HOGARES DE REFUGIO TEMPORAL PARA MUJERES Y SUS HIJAS E HIJOS POR IMPLEMENTAR</t>
  </si>
  <si>
    <t>HOGARES DE REFUGIO TEMPORAL</t>
  </si>
  <si>
    <t>PORCENTAJE DE HOGARES DE REFUGIO TEMPORAL PARA MUJERES Y SUS HIJAS E HIJOS CON INADECUADA CAPACIDAD INSTALADA</t>
  </si>
  <si>
    <t>SERVICIO DE PROTECCIÓN INTEGRAL A NIÑAS, NIÑOS Y ADOLESCENTES SIN CUIDADOS PARENTALES O EN RIESGO DE PERDERLOS</t>
  </si>
  <si>
    <t>CENTRO DE ACOGIDA  RESIDENCIAL (CAR)</t>
  </si>
  <si>
    <t>PORCENTAJE DE CENTROS DE ACOGIDA RESIDENCIAL PARA NIÑOS, NIÑAS Y ADOLESCENTES CON CAPACIDAD INSTALADA INADECUADA</t>
  </si>
  <si>
    <t>PORCENTAJE DE CENTROS DE ACOGIDA RESIDENCIAL PARA NIÑOS, NIÑAS Y ADOLESCENTES POR IMPLEMENTAR</t>
  </si>
  <si>
    <t>SERVICIO DE RESIDENCIA Y ATENCIÓN A ADULTOS MAYORES</t>
  </si>
  <si>
    <t>CENTRO DE ATENCIÓN RESIDENCIAL PARA PERSONAS ADULTAS MAYORES (CARPAM)</t>
  </si>
  <si>
    <t>PORCENTAJE DE CENTROS DE ATENCIÓN RESIDENCIAL PARA ADULTOS MAYORES CON CAPACIDAD INSTALADA INADECUADA</t>
  </si>
  <si>
    <t>CENTRO DE ATENCIÓN RESIDENCIAL PARA ADULTOS MAYORES</t>
  </si>
  <si>
    <t>PORCENTAJE DE CENTROS DE ATENCIÓN RESIDENCIAL PARA ADULTOS MAYORES POR IMPLEMENTAR</t>
  </si>
  <si>
    <t>SERVICIOS DE INCLUSIÓN SOCIOECONÓMICA  Y CULTURAL DE LAS PERSONAS CON DISCAPACIDAD</t>
  </si>
  <si>
    <t>SEDE DE ATENCIÓN DEL CONADIS</t>
  </si>
  <si>
    <t>PORCENTAJE DE CENTROS DE ATENCIÓN DEL CONADIS POR IMPLEMENTAR</t>
  </si>
  <si>
    <t>CENTROS DE ATENCIÓN</t>
  </si>
  <si>
    <t>SERVICIOS DE ATENCIÓN O CUIDADO EN HORARIO DIURNO O NOCTURNO DIRIGIDO A ADULTOS MAYORES</t>
  </si>
  <si>
    <t>CENTROS DE ATENCIÓN DE DÍA O NOCHE</t>
  </si>
  <si>
    <t>PORCENTAJE DE CENTROS DE ATENCIÓN O CUIDADO DIURNO O NOCTURNO PARA ADULTOS MAYORES POR IMPLEMENTAR</t>
  </si>
  <si>
    <t>CENTRO DE ATENCIÓN</t>
  </si>
  <si>
    <t>SERVICIOS DE PROMOCIÓN DE LA ADOPCIÓN</t>
  </si>
  <si>
    <t>UNIDAD DE ADOPCIÓN</t>
  </si>
  <si>
    <t>PORCENTAJE DE UNIDADES DE ADOPCIÓN CON CAPACIDAD INSTALADA INADECUADA</t>
  </si>
  <si>
    <t>PORCENTAJE DE CENTROS CUNA MÁS QUE OPERA EN CONDICIONES INADECUADAS</t>
  </si>
  <si>
    <t>CENTRO CUNA MÁS</t>
  </si>
  <si>
    <t>PORCENTAJE DE CENTROS DE DESARROLLO INTEGRAL DE LAS FAMILIAS CON CAPACIDAD INSTALADA INADECUADA</t>
  </si>
  <si>
    <t>PORCENTAJE DE CENTROS DE ATENCIÓN DEL CONADIS CON CAPACIDAD INSTALADA INADECUADA</t>
  </si>
  <si>
    <t>24</t>
  </si>
  <si>
    <t>052</t>
  </si>
  <si>
    <t>PREVISIÓN_SOCIAL.</t>
  </si>
  <si>
    <t>0116</t>
  </si>
  <si>
    <t>SISTEMAS_DE_PENSIONES</t>
  </si>
  <si>
    <t>PREVISIÓN SOCIAL</t>
  </si>
  <si>
    <t>0117</t>
  </si>
  <si>
    <t>SEGURIDAD_SOCIAL_EN_SALUD</t>
  </si>
  <si>
    <t>25</t>
  </si>
  <si>
    <t>053</t>
  </si>
  <si>
    <t>DEUDA_PÚBLICA.</t>
  </si>
  <si>
    <t>0118</t>
  </si>
  <si>
    <t>PAGO_DE_LA_DEUDA_PÚBLICA</t>
  </si>
  <si>
    <t>ID_LINEAMIENTO</t>
  </si>
  <si>
    <t>ID_EJE</t>
  </si>
  <si>
    <t>DES_LINEAMIENTO</t>
  </si>
  <si>
    <t>FLG_ESTADO</t>
  </si>
  <si>
    <t>FEC_CREA</t>
  </si>
  <si>
    <t>FEC_MODI</t>
  </si>
  <si>
    <t>USU_CREA</t>
  </si>
  <si>
    <t>USU_MODI</t>
  </si>
  <si>
    <t>LINEA.01.01</t>
  </si>
  <si>
    <t>EJE.01</t>
  </si>
  <si>
    <t>Generación_de_bienestar_y_protección_social_con_seguridad_alimentaria.</t>
  </si>
  <si>
    <t>1.1 Fortalecer las acciones de lucha contra la pandemia por la COVID-19 adoptando medidas preventivas, de atención y de contención frente a nuevos escenarios de riesgo.</t>
  </si>
  <si>
    <t>LINEA.01.02</t>
  </si>
  <si>
    <t>1.2 Preservar la vida y la salud.</t>
  </si>
  <si>
    <t>LINEA.01.03</t>
  </si>
  <si>
    <t>1.3 Garantizar la protección social.</t>
  </si>
  <si>
    <t>LINEA.01.04</t>
  </si>
  <si>
    <t>1.4 Asegurar la provisión de servicios básicos que mejoren las condiciones de vida de la población.</t>
  </si>
  <si>
    <t>LINEA.01.05</t>
  </si>
  <si>
    <t>1.5 Asegurar el Desarrollo Infantil Temprano con un enfoque preventivo y de articulación intersectorial e intergubernamental en el territorio.</t>
  </si>
  <si>
    <t>LINEA.01.06</t>
  </si>
  <si>
    <t>1.6 Promover la seguridad alimentaria para combatir el hambre y la desnutrición.</t>
  </si>
  <si>
    <t>LINEA.01.07</t>
  </si>
  <si>
    <t>1.7 Promover la inclusión financiera.</t>
  </si>
  <si>
    <t>LINEA.02.01</t>
  </si>
  <si>
    <t>EJE.02</t>
  </si>
  <si>
    <t>Reactivación_económica_y_de_actividades_productivas_con_desarrollo_agrario_y_rural.</t>
  </si>
  <si>
    <t>2.1 Promover el empleo decente y la empleabilidad, contribuyendo a la productividad del país y el respeto de los derechos laborales con seguridad y salud en el trabajo.</t>
  </si>
  <si>
    <t>LINEA.02.02</t>
  </si>
  <si>
    <t>2.2 Asegurar la sostenibilidad fiscal y ampliación de la base tributaria.</t>
  </si>
  <si>
    <t>LINEA.02.03</t>
  </si>
  <si>
    <t>2.3 Fomentar la inversión pública y privada con enfoque territorial.</t>
  </si>
  <si>
    <t>LINEA.02.04</t>
  </si>
  <si>
    <t>2.4 Promover la competitividad nacional mediante el desarrollo de los sectores productivos y de servicios para su integración a los mercados internacionales.</t>
  </si>
  <si>
    <t>LINEA.02.05</t>
  </si>
  <si>
    <t>2.5 Mejorar las capacidades productivas y dinamización de economías regionales y locales.</t>
  </si>
  <si>
    <t>LINEA.02.06</t>
  </si>
  <si>
    <t>2.6 Promover el desarrollo agrario y rural.</t>
  </si>
  <si>
    <t>LINEA.02.07</t>
  </si>
  <si>
    <t>2.7 Promover y diversificar la oferta cultural y turística</t>
  </si>
  <si>
    <t>LINEA.03.01</t>
  </si>
  <si>
    <t>EJE.03</t>
  </si>
  <si>
    <t>Impulso_de_la_ciencia_tecnología_e_innovación.</t>
  </si>
  <si>
    <t>3.1 Impulsar la ciencia, tecnología e innovación como pilares del desarrollo.</t>
  </si>
  <si>
    <t>LINEA.04.01</t>
  </si>
  <si>
    <t>EJE.04</t>
  </si>
  <si>
    <t>Fortalecimiento_del_sistema_educativo_y_recuperación_de_los_aprendizajes.</t>
  </si>
  <si>
    <t>4.1 Recuperar y consolidar los aprendizajes de la educación básica, superior y técnico-productiva con enfoque territorial.</t>
  </si>
  <si>
    <t>LINEA.04.02</t>
  </si>
  <si>
    <t>4.2 Revalorizar la carrera docente y el fortalecimiento de la formación inicial y en servicio.</t>
  </si>
  <si>
    <t>LINEA.05.01</t>
  </si>
  <si>
    <t>EJE.05</t>
  </si>
  <si>
    <t>Descentralización_fortalecimiento_institucional_y_del_servicio_civil.</t>
  </si>
  <si>
    <t>5.1 Determinar acciones para el fortalecimiento del Ordenamiento Territorial en el Perú.</t>
  </si>
  <si>
    <t>LINEA.05.02</t>
  </si>
  <si>
    <t>5.2 Fortalecer la descentralización e institucionalizar la articulación territorial de las políticas nacionales y sus mecanismos efectivos de diseño e implementación.</t>
  </si>
  <si>
    <t>LINEA.05.03</t>
  </si>
  <si>
    <t>Descentralización_fortalecimiento_institucional_y_del servicio_civil.</t>
  </si>
  <si>
    <t>5.3 Fortalecer los sistemas de la administración pública y del servicio civil.</t>
  </si>
  <si>
    <t>LINEA.06.01</t>
  </si>
  <si>
    <t>EJE.06</t>
  </si>
  <si>
    <t>Fortalecimiento_del_sistema_democrático_seguridad_ciudadana_y_lucha_contra_la_corrupción_narcotráfico_y_terrorismo.</t>
  </si>
  <si>
    <t>6.1 Fortalecer el sistema democrático.</t>
  </si>
  <si>
    <t>LINEA.06.02</t>
  </si>
  <si>
    <t>6.2 Fortalecer la articulación e interoperabilidad para el combate del crimen organizado.</t>
  </si>
  <si>
    <t>LINEA.06.03</t>
  </si>
  <si>
    <t>6.3 Fortalecer las capacidades operativas e institucionales de las Fuerzas Armadas y policiales.</t>
  </si>
  <si>
    <t>LINEA.06.04</t>
  </si>
  <si>
    <t>6.4 Fortalecer la capacidad regulatoria y fiscalizadora del Estado.</t>
  </si>
  <si>
    <t>LINEA.07.01</t>
  </si>
  <si>
    <t>EJE.07</t>
  </si>
  <si>
    <t>Gestión_eficiente_de_riesgos_y_amenazas_a_los_derechos_de_las_personas_y_su_entorno.</t>
  </si>
  <si>
    <t>7.1 Cuidado de nuestro entorno y de nuestra diversidad biológica.</t>
  </si>
  <si>
    <t>LINEA.07.02</t>
  </si>
  <si>
    <t>7.2 Fortalecer las acciones y medidas preventivas, de atención y contención frente a nuevos escenarios de riesgos naturales y/o antrópicos.</t>
  </si>
  <si>
    <t>LINEA.08.01</t>
  </si>
  <si>
    <t>EJE.08</t>
  </si>
  <si>
    <t>Gobierno_y_transformación_digital_con_equidad.</t>
  </si>
  <si>
    <t>8.1 Garantizar el acceso inclusivo, seguro y de calidad al entorno digital y el aprovechamiento de las tecnologías digitales en todas las regiones del país para consolidar la ciudadanía digital considerando sus condiciones de vulnerabilidad y diversidad cultural.</t>
  </si>
  <si>
    <t>LINEA.09.01</t>
  </si>
  <si>
    <t>EJE.09</t>
  </si>
  <si>
    <t>Conducción_de_una_diplomacia_nacional_autónoma_democrática_social_y_descentralizada.</t>
  </si>
  <si>
    <t>9.1 Fortalecer las relaciones de amistad, diálogo político, cooperación para el desarrollo, confianza, integración económica y comercial con todos los países y, de manera particular, con los países vecinos.</t>
  </si>
  <si>
    <t>LINEA.09.02</t>
  </si>
  <si>
    <t>9.2 Articular y coordinar la acción de la política general del gobierno, incluyendo a todos los sectores del Poder Ejecutivo, con el fin de proyectarla en el exterior.</t>
  </si>
  <si>
    <t>LINEA.09.03</t>
  </si>
  <si>
    <t>9.3 Defender y promover la democracia y los derechos humanos en los foros globales, regionales y subregionales, y reducir la desigualdad y proteger los derechos y aspiraciones de todos, y en particular de la población vulnerable, las mujeres y los jóvenes.</t>
  </si>
  <si>
    <t>LINEA.09.04</t>
  </si>
  <si>
    <t>9.4 Proteger, cautelar y promover la defensa de los derechos de los peruanos en el exterior.</t>
  </si>
  <si>
    <t>LINEA.09.05</t>
  </si>
  <si>
    <t>9.5 Contribuir en la difusión y la proyección de la política cultural peruana en el exterior.</t>
  </si>
  <si>
    <t>LINEA.10.01</t>
  </si>
  <si>
    <t>EJE.10</t>
  </si>
  <si>
    <t>Estado_Intercultural_para_la_promoción_de_la_diversidad_cultural.</t>
  </si>
  <si>
    <t>10.1 Garantizar los derechos de los pueblos indígenas u originarios y del pueblo afroperuano.</t>
  </si>
  <si>
    <t>LINEA.10.02</t>
  </si>
  <si>
    <t>10.2 Valorar la diversidad cultural y promover la gestión pública intercultural</t>
  </si>
  <si>
    <r>
      <t xml:space="preserve">
       </t>
    </r>
    <r>
      <rPr>
        <b/>
        <sz val="10"/>
        <color indexed="56"/>
        <rFont val="Calibri"/>
        <family val="2"/>
      </rPr>
      <t xml:space="preserve">País
</t>
    </r>
  </si>
  <si>
    <t>Emiratos_Árabes_Unidos</t>
  </si>
  <si>
    <t>Dubai</t>
  </si>
  <si>
    <t>China</t>
  </si>
  <si>
    <t>Guangzhou</t>
  </si>
  <si>
    <t>Arabia_Saudita</t>
  </si>
  <si>
    <t>Hong Kong</t>
  </si>
  <si>
    <t>Argelia</t>
  </si>
  <si>
    <t>Shanghái</t>
  </si>
  <si>
    <t>Argentina</t>
  </si>
  <si>
    <t>Pekín</t>
  </si>
  <si>
    <t>Japón</t>
  </si>
  <si>
    <t>Nagoya</t>
  </si>
  <si>
    <t>Austria</t>
  </si>
  <si>
    <t>Tokio</t>
  </si>
  <si>
    <t>Bélgica</t>
  </si>
  <si>
    <t>Bolivia</t>
  </si>
  <si>
    <t>Brasil</t>
  </si>
  <si>
    <t>Hamburgo</t>
  </si>
  <si>
    <t>Canadá</t>
  </si>
  <si>
    <t>Múnich</t>
  </si>
  <si>
    <t>Chile</t>
  </si>
  <si>
    <t>Berlín</t>
  </si>
  <si>
    <t>Bruselas</t>
  </si>
  <si>
    <t>Colombia</t>
  </si>
  <si>
    <t>España</t>
  </si>
  <si>
    <t>Barcelona</t>
  </si>
  <si>
    <t>Corea</t>
  </si>
  <si>
    <t>Bilbao</t>
  </si>
  <si>
    <t>Costa Rica</t>
  </si>
  <si>
    <t>Madrid</t>
  </si>
  <si>
    <t>Cuba</t>
  </si>
  <si>
    <t>Sevilla</t>
  </si>
  <si>
    <t>Ecuador</t>
  </si>
  <si>
    <t>Valencia</t>
  </si>
  <si>
    <t>Egipto</t>
  </si>
  <si>
    <t>Francia</t>
  </si>
  <si>
    <t>Paris</t>
  </si>
  <si>
    <t>El_Salvador</t>
  </si>
  <si>
    <t>Gran_Bretaña</t>
  </si>
  <si>
    <t>Londres</t>
  </si>
  <si>
    <t>Italia</t>
  </si>
  <si>
    <t>Florencia</t>
  </si>
  <si>
    <t>Génova</t>
  </si>
  <si>
    <t>Estados_Unidos</t>
  </si>
  <si>
    <t>Milán</t>
  </si>
  <si>
    <t>Finlandia</t>
  </si>
  <si>
    <t>Roma</t>
  </si>
  <si>
    <t>Turín</t>
  </si>
  <si>
    <t>Ghana</t>
  </si>
  <si>
    <t>Países_Bajos</t>
  </si>
  <si>
    <t>Ámsterdam</t>
  </si>
  <si>
    <t>Países Bajos</t>
  </si>
  <si>
    <t>La Haya</t>
  </si>
  <si>
    <t>Grecia</t>
  </si>
  <si>
    <t>Suiza</t>
  </si>
  <si>
    <t>Ginebra</t>
  </si>
  <si>
    <t>Guatemala</t>
  </si>
  <si>
    <t>Zúrich</t>
  </si>
  <si>
    <t>Honduras</t>
  </si>
  <si>
    <t>Berna</t>
  </si>
  <si>
    <t>Hungría</t>
  </si>
  <si>
    <t>Riad</t>
  </si>
  <si>
    <t>India</t>
  </si>
  <si>
    <t>Argel</t>
  </si>
  <si>
    <t>Indonesia</t>
  </si>
  <si>
    <t>El Cairo</t>
  </si>
  <si>
    <t>Irlanda</t>
  </si>
  <si>
    <t>Emiratos Árabes Unidos</t>
  </si>
  <si>
    <t>Islandia</t>
  </si>
  <si>
    <t>Accra</t>
  </si>
  <si>
    <t>Israel</t>
  </si>
  <si>
    <t>Tel Aviv</t>
  </si>
  <si>
    <t>Kuwait</t>
  </si>
  <si>
    <t>Marruecos</t>
  </si>
  <si>
    <t>Rabat</t>
  </si>
  <si>
    <t>Qatar</t>
  </si>
  <si>
    <t>Doha</t>
  </si>
  <si>
    <t>Malasia</t>
  </si>
  <si>
    <t>Sudáfrica</t>
  </si>
  <si>
    <t>Pretoria</t>
  </si>
  <si>
    <t>Turquía</t>
  </si>
  <si>
    <t>Ankara</t>
  </si>
  <si>
    <t>México</t>
  </si>
  <si>
    <t>Seúl</t>
  </si>
  <si>
    <t>Nicaragua</t>
  </si>
  <si>
    <t>Nueva Delhi</t>
  </si>
  <si>
    <t>Noruega</t>
  </si>
  <si>
    <t>Jakarta</t>
  </si>
  <si>
    <t>Nueva_Zelandia</t>
  </si>
  <si>
    <t>Kuala Lumpur</t>
  </si>
  <si>
    <t>Singapur</t>
  </si>
  <si>
    <t>Panamá</t>
  </si>
  <si>
    <t>Tailandia</t>
  </si>
  <si>
    <t>Bangkok</t>
  </si>
  <si>
    <t>Paraguay</t>
  </si>
  <si>
    <t>Vietnam</t>
  </si>
  <si>
    <t>Hanoi</t>
  </si>
  <si>
    <t>Polonia</t>
  </si>
  <si>
    <t>Canberra</t>
  </si>
  <si>
    <t>Portugal</t>
  </si>
  <si>
    <t>Wellington</t>
  </si>
  <si>
    <t>Viena</t>
  </si>
  <si>
    <t>República_Checa</t>
  </si>
  <si>
    <t>Helsinki</t>
  </si>
  <si>
    <t>República_Dominicana</t>
  </si>
  <si>
    <t>Atenas</t>
  </si>
  <si>
    <t>Rumanía</t>
  </si>
  <si>
    <t>Budapest</t>
  </si>
  <si>
    <t>Rusia</t>
  </si>
  <si>
    <t>Dublin</t>
  </si>
  <si>
    <t>Santa_Sede</t>
  </si>
  <si>
    <t>Oslo</t>
  </si>
  <si>
    <t>Serbia</t>
  </si>
  <si>
    <t>Varsovia</t>
  </si>
  <si>
    <t>Lisboa</t>
  </si>
  <si>
    <t>Praga</t>
  </si>
  <si>
    <t>Suecia</t>
  </si>
  <si>
    <t>Bucarest</t>
  </si>
  <si>
    <t>Moscú</t>
  </si>
  <si>
    <t>Trinidad_y_Tobago</t>
  </si>
  <si>
    <t>Estocolmo</t>
  </si>
  <si>
    <t>Ottawa</t>
  </si>
  <si>
    <t>Uruguay</t>
  </si>
  <si>
    <t>Washington</t>
  </si>
  <si>
    <t>Venezuela</t>
  </si>
  <si>
    <t>Costa_Rica</t>
  </si>
  <si>
    <t>San José</t>
  </si>
  <si>
    <t>La Habana</t>
  </si>
  <si>
    <t>Tegucigalpa</t>
  </si>
  <si>
    <t>Managua</t>
  </si>
  <si>
    <t>Santo Domingo</t>
  </si>
  <si>
    <t>San Salvador</t>
  </si>
  <si>
    <t>Puerto España</t>
  </si>
  <si>
    <t>Baires</t>
  </si>
  <si>
    <t>La Paz</t>
  </si>
  <si>
    <t>Brasilia</t>
  </si>
  <si>
    <t>Santiago</t>
  </si>
  <si>
    <t>Bogotá</t>
  </si>
  <si>
    <t>Quito</t>
  </si>
  <si>
    <t>Asunción</t>
  </si>
  <si>
    <t>Montevideo</t>
  </si>
  <si>
    <t>Caracas</t>
  </si>
  <si>
    <t>VALOR DE UIT</t>
  </si>
  <si>
    <t>N°</t>
  </si>
  <si>
    <t>Preguntas</t>
  </si>
  <si>
    <t>Opciones</t>
  </si>
  <si>
    <t>Puntaje</t>
  </si>
  <si>
    <t>¿Qué tipos de fuentes de información requiere el proyecto para la estimación de la demanda efectiva?</t>
  </si>
  <si>
    <t>¿Se dispone de normas técnicas para el diseño técnico del proyecto?</t>
  </si>
  <si>
    <t>¿Cuál es la naturaleza de intervención del proyecto?</t>
  </si>
  <si>
    <t>¿Cuál es el tipo de Unidad Productora a intervenir?</t>
  </si>
  <si>
    <t>¿Cuál es el número de estudios técnicos preliminares que se
 necesitan para definir la localización óptima del proyecto?</t>
  </si>
  <si>
    <t>¿El proyecto será afectado por interferencias, expropiación
 y paso de servidumbre?</t>
  </si>
  <si>
    <t>¿El proyecto se localizará dentro de zonas protegidas o zonas
 de amortiguamiento de alta exposición a efectos ambientales y/o arqueológicos?</t>
  </si>
  <si>
    <t>¿El proyecto cuenta con alta exposición y vulnerabilidad frente a 
peligros naturales y/o socionaturales y/o antrópicos?</t>
  </si>
  <si>
    <t>¿El proyecto presenta una significativa proporción de TIC y/o
 intangibles dentro de la inversión?</t>
  </si>
  <si>
    <t>¿Se dispone de un modelo de gestión del servicio asociado al proyecto?</t>
  </si>
  <si>
    <t>¿El proyecto necesita insumos con costos muy variables o poco conocidos, que requieren de estudios de mercado específicos para ser sustentados?</t>
  </si>
  <si>
    <t>¿El proyecto requiere de la validación y aceptación por parte de los 
usuarios o beneficiarios?</t>
  </si>
  <si>
    <t>¿El horizonte de evaluación del proyecto supera los 10 años?</t>
  </si>
  <si>
    <t>Resultado  del Puntaje Acumulado</t>
  </si>
  <si>
    <t>Riesgo :</t>
  </si>
  <si>
    <t>Complejidad:</t>
  </si>
  <si>
    <t>Puntaje total acumulado en el test</t>
  </si>
  <si>
    <t>Nivel de riesgo</t>
  </si>
  <si>
    <t>[0 – 4.5]</t>
  </si>
  <si>
    <t>Bajo Riesgo</t>
  </si>
  <si>
    <t>DATOS DE ENTRADA</t>
  </si>
  <si>
    <t>[5.0 – 8.5]</t>
  </si>
  <si>
    <t>Medio Riesgo</t>
  </si>
  <si>
    <t>valor</t>
  </si>
  <si>
    <t>[9.0 – 13.0]</t>
  </si>
  <si>
    <t>Alto Riesgo</t>
  </si>
  <si>
    <t>Mayoritariamente fuentes de información secundaria.</t>
  </si>
  <si>
    <t>Mayoritariamente fuentes de información primaria.</t>
  </si>
  <si>
    <t xml:space="preserve">MONTO </t>
  </si>
  <si>
    <t>No.</t>
  </si>
  <si>
    <t>Sí.</t>
  </si>
  <si>
    <t>Creación.</t>
  </si>
  <si>
    <t>Riesgo alto</t>
  </si>
  <si>
    <t>Alta complejidad</t>
  </si>
  <si>
    <t>Recuperación.</t>
  </si>
  <si>
    <t>Riesgo medio</t>
  </si>
  <si>
    <t>Mediana Complejidad</t>
  </si>
  <si>
    <t>Ampliación.</t>
  </si>
  <si>
    <t>Riesgo Bajo</t>
  </si>
  <si>
    <t>Baja Complejidad</t>
  </si>
  <si>
    <t>Mejoramiento.</t>
  </si>
  <si>
    <t>UP lineal (Requiere de más de una localización específica para los elementos que la integran).</t>
  </si>
  <si>
    <t>UP no lineal (Requieren una localización específica).</t>
  </si>
  <si>
    <t>Monto bajo</t>
  </si>
  <si>
    <t>Se requieren más de 3.</t>
  </si>
  <si>
    <t>Monto medio</t>
  </si>
  <si>
    <t>[69000001 – 1872200000]</t>
  </si>
  <si>
    <t>Solo se requiere hasta 3.</t>
  </si>
  <si>
    <t>Monto alto</t>
  </si>
  <si>
    <t>[1872200000 - infinito]</t>
  </si>
  <si>
    <t>Será afectado por los tres (03) casos.</t>
  </si>
  <si>
    <t>Solo será afectado por alguno de los casos.</t>
  </si>
  <si>
    <t>Riesgo alto,Monto bajo</t>
  </si>
  <si>
    <t>No será afectado por ninguno de los casos.</t>
  </si>
  <si>
    <t>Riesgo medio,Monto bajo</t>
  </si>
  <si>
    <t>Riesgo bajo,Monto bajo</t>
  </si>
  <si>
    <t>Riesgo alto,Monto medio</t>
  </si>
  <si>
    <t>Riesgo medio,Monto medio</t>
  </si>
  <si>
    <t>Riesgo bajo,Monto medio</t>
  </si>
  <si>
    <t>Más del 50% del costo de inversión.</t>
  </si>
  <si>
    <t>Riesgo alto,Monto Alto</t>
  </si>
  <si>
    <t>Entre 30% y 50% del costo de inversión.</t>
  </si>
  <si>
    <t>Riesgo medio,Monto Alto</t>
  </si>
  <si>
    <t>Menos del 30% del costo de inversión.</t>
  </si>
  <si>
    <t>Riesgo bajo,Monto Alto</t>
  </si>
  <si>
    <t>No se dispone de un modelo de gestión del servicio.</t>
  </si>
  <si>
    <t>Modelo de gestión del servicio implementado.</t>
  </si>
  <si>
    <t>No</t>
  </si>
  <si>
    <t>Nota: El nivel de riesgo  y complejidad se calculan en base a el monto de la inversion y desarrollo del TEST.</t>
  </si>
  <si>
    <t>Nota: Desarrollar el  TEST modificando las opciones acorde a su inversion, revisar https://www.mef.gob.pe/contenidos/inv_publica/anexos/anexo10_directiva001_2019EF6301.pdf</t>
  </si>
  <si>
    <t>ESTRUCTURA DEL COSTO POR LA ELABORACIÓN DE DOCUMENTOS TECNICOS</t>
  </si>
  <si>
    <t>CONCEPTO</t>
  </si>
  <si>
    <t>FUNCIÓN QUE REALIZA</t>
  </si>
  <si>
    <t xml:space="preserve">UNIDAD </t>
  </si>
  <si>
    <t>CANTIDAD</t>
  </si>
  <si>
    <t>COSTO POR MES</t>
  </si>
  <si>
    <t xml:space="preserve">NÚMERO DE MESES </t>
  </si>
  <si>
    <t>TOTAL</t>
  </si>
  <si>
    <t xml:space="preserve">Agregar aquí otras opciones según tipología de proyectos </t>
  </si>
  <si>
    <t xml:space="preserve">A. PROFESIONALES /ESPECIALISTA </t>
  </si>
  <si>
    <t xml:space="preserve">Profesional/Especialista </t>
  </si>
  <si>
    <t>Función</t>
  </si>
  <si>
    <t>UNIDAD</t>
  </si>
  <si>
    <t>Estudios básicos</t>
  </si>
  <si>
    <t>Otros gastos</t>
  </si>
  <si>
    <t>Economista</t>
  </si>
  <si>
    <t>Coordinador</t>
  </si>
  <si>
    <t>Profesional</t>
  </si>
  <si>
    <t>Estudio de topografía</t>
  </si>
  <si>
    <t>Taller de socialización</t>
  </si>
  <si>
    <t>Ingeniero Economista</t>
  </si>
  <si>
    <t>Especialista</t>
  </si>
  <si>
    <t>Estudio</t>
  </si>
  <si>
    <t>Estudio de suelos</t>
  </si>
  <si>
    <t>Material para el taller</t>
  </si>
  <si>
    <t>Ingeniero Civil</t>
  </si>
  <si>
    <t>Asistente</t>
  </si>
  <si>
    <t>Global</t>
  </si>
  <si>
    <t>Estudio geológico</t>
  </si>
  <si>
    <t xml:space="preserve">Encuestas </t>
  </si>
  <si>
    <t>Ingeniero Sanitario</t>
  </si>
  <si>
    <t>Encuesta</t>
  </si>
  <si>
    <t>Estudios hidrológicos</t>
  </si>
  <si>
    <t xml:space="preserve">Impresión </t>
  </si>
  <si>
    <t>Ingeniero Agroindustrial</t>
  </si>
  <si>
    <t>Und</t>
  </si>
  <si>
    <t>Estudio de tránsito</t>
  </si>
  <si>
    <t>Informe de especialista de defensa civil sobre el estado situacional de infraestructura</t>
  </si>
  <si>
    <t>Ingeniero Ambiental</t>
  </si>
  <si>
    <t>Estudio de micro y macro localización</t>
  </si>
  <si>
    <t xml:space="preserve">Ingeniero Electricista </t>
  </si>
  <si>
    <t>Estudio de mercado inmobiliario</t>
  </si>
  <si>
    <t>Ingeniero en Computación</t>
  </si>
  <si>
    <t>Estudio de diamantina</t>
  </si>
  <si>
    <t>Ingeniero de Sistemas</t>
  </si>
  <si>
    <t>Estudio de Cantera*</t>
  </si>
  <si>
    <t>Ingeniero en Informática</t>
  </si>
  <si>
    <t>Profundidad de Socavación*</t>
  </si>
  <si>
    <t>B. VISITA DE CAMPO</t>
  </si>
  <si>
    <t>Arquitecto</t>
  </si>
  <si>
    <t>Tasa de Erosión*</t>
  </si>
  <si>
    <t xml:space="preserve">Pasajes </t>
  </si>
  <si>
    <t>Especialista en seguridad ciudadana</t>
  </si>
  <si>
    <t>Simulación o Modelamiento*</t>
  </si>
  <si>
    <t>Viáticos</t>
  </si>
  <si>
    <t>Sociológo</t>
  </si>
  <si>
    <t>Ingeniero SSOMA (Seguridad, salud ocupacional y medio ambiente)</t>
  </si>
  <si>
    <t>Ingeniero Agrícola</t>
  </si>
  <si>
    <t>Ingeniero Agrónomo</t>
  </si>
  <si>
    <t>Ingeniero en Energía</t>
  </si>
  <si>
    <t>Licenciado en Estadistica</t>
  </si>
  <si>
    <t>Ingeniero Estadistico</t>
  </si>
  <si>
    <t>C. Estudios básicos</t>
  </si>
  <si>
    <t>Licenciado en Hidrología</t>
  </si>
  <si>
    <t>Ingeniero Electricista</t>
  </si>
  <si>
    <t>Ingeniero Mecánico</t>
  </si>
  <si>
    <t>Ingeniero Electromecánico</t>
  </si>
  <si>
    <t>Ingeniero en Telecomunicaciones</t>
  </si>
  <si>
    <t>D. OTROS GASTOS</t>
  </si>
  <si>
    <t>I. SUB TOTAL COSTO DIRECTO (A+B+C+D)</t>
  </si>
  <si>
    <t>II. GASTOS GENERALES (% DE SUB TOTAL)</t>
  </si>
  <si>
    <t>*Solo en algunos casos</t>
  </si>
  <si>
    <t>III. UTILIDAD</t>
  </si>
  <si>
    <t>SUB TOTAL COSTO DIRECTO (I+II+III)</t>
  </si>
  <si>
    <t>ID_PROGRAMA</t>
  </si>
  <si>
    <t>ID_FUNCION</t>
  </si>
  <si>
    <t>COD_FUNCION</t>
  </si>
  <si>
    <t>COD_PROGRAMA</t>
  </si>
  <si>
    <t>DIV _FUNCIONAL</t>
  </si>
  <si>
    <t>Grupo Funcional</t>
  </si>
  <si>
    <t>DIVICION</t>
  </si>
  <si>
    <t>GRUPO</t>
  </si>
  <si>
    <t>ACCIÓN_LEGISLATIVA.</t>
  </si>
  <si>
    <t>DESARROLLO_ESTRATÉGICO_CONSERVACIÓN_Y_APROVECHAMIENTO_SOSTENIBLE_DEL_PATRIMONIO_NATURAL.</t>
  </si>
  <si>
    <t>SERVICIO_DIPLOMÁTICO.</t>
  </si>
  <si>
    <t>GESTIÓN INTEGRADA Y SOSTENIBLE DE LOS ECOSISTEMAS</t>
  </si>
  <si>
    <t>COOPERACIÓN_INTERNACIONAL.</t>
  </si>
  <si>
    <t>GESTIÓN DEL CAMBIO CLIMÁTICO</t>
  </si>
  <si>
    <t>PLANEAMIENTO, GESTIÓN Y RESERVA DE CONTINGENCIA</t>
  </si>
  <si>
    <t>PLANEAMIENTO_GUBERNAMENTAL.</t>
  </si>
  <si>
    <t>GESTIÓN INTEGRADA DE LOS RECURSOS HÍDRICOS</t>
  </si>
  <si>
    <t>GESTIÓN DEL TERRITORIO</t>
  </si>
  <si>
    <t>GESTIÓN.</t>
  </si>
  <si>
    <t>GESTIÓN DE LOS RESIDUOS SÓLIDOS</t>
  </si>
  <si>
    <t>GESTIÓN_INTEGRAL_DE_LA_CALIDAD_AMBIENTAL.</t>
  </si>
  <si>
    <t>RECAUDACIÓN.</t>
  </si>
  <si>
    <t>CONSERVACIÓN Y AMPLIACIÓN DE LAS ÁREAS VERDES Y ORNATO PÚBLICO</t>
  </si>
  <si>
    <t>RESERVA_DE_CONTINGENCIA.</t>
  </si>
  <si>
    <t>VIGILANCIA Y CONTROL INTEGRAL DE LA CONTAMINACIÓN Y REMEDIACIÓN AMBIENTAL</t>
  </si>
  <si>
    <t>CIENCIA_Y_TECNOLOGÍA.</t>
  </si>
  <si>
    <t>CONTROL INTEGRAL DE SUSTANCIAS QUÍMICAS Y MATERIALES PELIGROSOS</t>
  </si>
  <si>
    <t>EFICIENCIA_DE_MERCADOS.</t>
  </si>
  <si>
    <t>PAGO DE LA DEUDA PÚBLICA</t>
  </si>
  <si>
    <t>TRANSFERENCIAS_E_INTERMEDIACIÓN_FINANCIERA.</t>
  </si>
  <si>
    <t>OTROS</t>
  </si>
  <si>
    <t>OTROS.</t>
  </si>
  <si>
    <t>IDENTIDAD_Y_CIUDADANÍA.</t>
  </si>
  <si>
    <t>ACCIÓN LEGISLATIVA</t>
  </si>
  <si>
    <t>DEFENSA Y SEGURIDAD NACIONAL</t>
  </si>
  <si>
    <t>SERVICIO DIPLOMÁTICO</t>
  </si>
  <si>
    <t>ORDEN PÚBLICO Y SEGURIDAD</t>
  </si>
  <si>
    <t>ORDEN_INTERNO.</t>
  </si>
  <si>
    <t>COOPERACIÓN INTERNACIONAL</t>
  </si>
  <si>
    <t>CONTROL_DE_DROGAS.</t>
  </si>
  <si>
    <t>RECTORÍA DE SISTEMAS ADMINISTRATIVOS</t>
  </si>
  <si>
    <t>GESTIÓN_DE_RIESGOS_Y_EMERGENCIAS.</t>
  </si>
  <si>
    <t>PLANEAMIENTO INSTITUCIONAL</t>
  </si>
  <si>
    <t>ADMINISTRACIÓN_DE_JUSTICIA.</t>
  </si>
  <si>
    <t>INFORMACIÓN PÚBLICA</t>
  </si>
  <si>
    <t>SEGURIDAD_JURÍDICA.</t>
  </si>
  <si>
    <t>DIRECCIÓN Y SUPERVISIÓN SUPERIOR</t>
  </si>
  <si>
    <t>READAPTACIÓN_SOCIAL.</t>
  </si>
  <si>
    <t>ASESORAMIENTO Y APOYO</t>
  </si>
  <si>
    <t>SOPORTE TECNOLÓGICO</t>
  </si>
  <si>
    <t>INFRAESTRUCTURA Y EQUIPAMIENTO</t>
  </si>
  <si>
    <t>PREPARACIÓN Y PERFECCIONAMIENTO DE RECURSOS HUMANOS</t>
  </si>
  <si>
    <t>AGRARIO.</t>
  </si>
  <si>
    <t>CONTROL INTERNO</t>
  </si>
  <si>
    <t>PECUARIO.</t>
  </si>
  <si>
    <t>RIEGO.</t>
  </si>
  <si>
    <t>INVESTIGACIÓN BÁSICA</t>
  </si>
  <si>
    <t>ACUICULTURA.</t>
  </si>
  <si>
    <t>INVESTIGACIÓN APLICADA</t>
  </si>
  <si>
    <t>ENERGÍA_ELÉCTRICA.</t>
  </si>
  <si>
    <t>INNOVACIÓN TECNOLÓGICA</t>
  </si>
  <si>
    <t>EFICIENCIA DE MERCADOS</t>
  </si>
  <si>
    <t>DESARROLLO EXPERIMENTAL</t>
  </si>
  <si>
    <t>TRANSFERENCIAS DE CARÁCTER GENERAL</t>
  </si>
  <si>
    <t>TRANSFERENCIA DE CONOCIMIENTOS Y TECNOLOGÍAS</t>
  </si>
  <si>
    <t>INTERMEDIACIÓN FINANCIERA</t>
  </si>
  <si>
    <t>TRANSPORTE_AÉREO.</t>
  </si>
  <si>
    <t>REGISTROS CIVILES E IDENTIFICACIÓN</t>
  </si>
  <si>
    <t>TRANSPORTE_TERRESTRE.</t>
  </si>
  <si>
    <t>REGISTROS PÚBLICOS</t>
  </si>
  <si>
    <t>TRANSPORTE_FERROVIARIO.</t>
  </si>
  <si>
    <t>DEFENSA DEL INTERÉS CIUDADANO</t>
  </si>
  <si>
    <t>TRANSPORTE_HIDROVIARIO.</t>
  </si>
  <si>
    <t>ELECCIONES, REFERENDOS Y CONSULTAS CIUDADANAS</t>
  </si>
  <si>
    <t>TRANSPORTE_URBANO.</t>
  </si>
  <si>
    <t>JUSTICIA ELECTORAL</t>
  </si>
  <si>
    <t>COMUNICACIONES_POSTALES.</t>
  </si>
  <si>
    <t>DEFENSA NACIONAL</t>
  </si>
  <si>
    <t>TELECOMUNICACIONES.</t>
  </si>
  <si>
    <t>SEGURIDAD NACIONAL</t>
  </si>
  <si>
    <t>OPERACIONES POLICIALES</t>
  </si>
  <si>
    <t>DESARROLLO_URBANO_Y_RURAL.</t>
  </si>
  <si>
    <t>CONTROL MIGRATORIO</t>
  </si>
  <si>
    <t>VIVIENDA.</t>
  </si>
  <si>
    <t>CONTROL DE ARMAS, MUNICIONES, EXPLOSIVOS DE USO CIVIL Y SERVICIOS DE SEGURIDAD</t>
  </si>
  <si>
    <t>SALUD_COLECTIVA.</t>
  </si>
  <si>
    <t>SEGURIDAD VECINAL Y COMUNAL</t>
  </si>
  <si>
    <t>SALUD_INDIVIDUAL.</t>
  </si>
  <si>
    <t>DESARROLLO ALTERNATIVO</t>
  </si>
  <si>
    <t>CULTURA Y DEPORTE</t>
  </si>
  <si>
    <t>CULTURA.</t>
  </si>
  <si>
    <t>PREVENCIÓN Y REHABILITACIÓN</t>
  </si>
  <si>
    <t>DEPORTES.</t>
  </si>
  <si>
    <t>INTERDICCIÓN, LAVADO DE DINERO Y DELITOS CONEXOS</t>
  </si>
  <si>
    <t>EDUCACIÓN_BÁSICA.</t>
  </si>
  <si>
    <t>PREVENCIÓN DE DESASTRES</t>
  </si>
  <si>
    <t>EDUCACIÓN_SUPERIOR.</t>
  </si>
  <si>
    <t>ATENCIÓN INMEDIATA DE DESASTRES</t>
  </si>
  <si>
    <t>EDUCACIÓN_TÉCNICA_PRODUCTIVA.</t>
  </si>
  <si>
    <t>DEFENSA CONTRA INCENDIOS Y EMERGENCIAS MENORES</t>
  </si>
  <si>
    <t>ASISTENCIA_EDUCATIVA.</t>
  </si>
  <si>
    <t>PROTECCIÓN SOCIAL</t>
  </si>
  <si>
    <t>ASISTENCIA_SOCIAL.</t>
  </si>
  <si>
    <t>DEFENSA DE LOS DERECHOS CONSTITUCIONALES Y LEGALES</t>
  </si>
  <si>
    <t>READAPTACIÓN SOCIAL</t>
  </si>
  <si>
    <t>REGULACIÓN Y CONTROL DE LA RELACIÓN LABORAL</t>
  </si>
  <si>
    <t>PROMOCIÓN LABORAL</t>
  </si>
  <si>
    <t>039</t>
  </si>
  <si>
    <t>MEDIO_AMBIENTE</t>
  </si>
  <si>
    <t>PROMOCIÓN DEL COMERCIO INTERNO</t>
  </si>
  <si>
    <t>DEUDA PÚBLICA</t>
  </si>
  <si>
    <t>PROMOCIÓN DEL COMERCIO EXTERNO</t>
  </si>
  <si>
    <t>99</t>
  </si>
  <si>
    <t>999</t>
  </si>
  <si>
    <t>PROMOCIÓN DEL TURISMO</t>
  </si>
  <si>
    <t>PROTECCIÓN SANITARIA VEGETAL</t>
  </si>
  <si>
    <t>INOCUIDAD AGROALIMENTARIA</t>
  </si>
  <si>
    <t>PROTECCIÓN SANITARIA ANIMAL</t>
  </si>
  <si>
    <t>FUNCIONES_OK</t>
  </si>
  <si>
    <t>INOCUIDAD PECUARIA</t>
  </si>
  <si>
    <t>PLANEAMIENTO,_GESTIÓN_Y_RESERVA_DE_CONTINGENCIA</t>
  </si>
  <si>
    <t>REGULACIÓN Y ADMINISTRACIÓN DEL RECURSO ICTIOLÓGICO</t>
  </si>
  <si>
    <t>INFRAESTRUCTURA PESQUERA</t>
  </si>
  <si>
    <t>FOMENTO DE LA PRODUCCIÓN ACUÍCOLA</t>
  </si>
  <si>
    <t>GENERACIÓN DE ENERGÍA ELÉCTRICA</t>
  </si>
  <si>
    <t>TRANSMISIÓN DE ENERGÍA ELÉCTRICA</t>
  </si>
  <si>
    <t>PROMOCIÓN MINERA</t>
  </si>
  <si>
    <t>PROMOCIÓN DE LA INDUSTRIA</t>
  </si>
  <si>
    <t>INFRAESTRUCTURA AEROPORTUARIA</t>
  </si>
  <si>
    <t>CONTROL Y SEGURIDAD DEL TRÁFICO AÉREO</t>
  </si>
  <si>
    <t>SERVICIOS DE TRANSPORTE AÉREO</t>
  </si>
  <si>
    <t>VÍAS NACIONALES</t>
  </si>
  <si>
    <t>VÍAS DEPARTAMENTALES</t>
  </si>
  <si>
    <t>VÍAS VECINALES</t>
  </si>
  <si>
    <t>CONTROL Y SEGURIDAD DEL TRÁFICO TERRESTRE</t>
  </si>
  <si>
    <t>SERVICIOS DE TRANSPORTE TERRESTRE</t>
  </si>
  <si>
    <t>PUERTOS Y TERMINALES FLUVIALES Y LACUSTRES</t>
  </si>
  <si>
    <t>CONTROL Y SEGURIDAD DEL TRÁFICO HIDROVIARIO</t>
  </si>
  <si>
    <t>SERVICIOS DE TRANSPORTE HIDROVIARIO</t>
  </si>
  <si>
    <t>CONTROL Y SEGURIDAD DEL TRÁFICO URBANO</t>
  </si>
  <si>
    <t>SERVICIOS DE TRANSPORTE URBANO</t>
  </si>
  <si>
    <t>SERVICIOS POSTALES</t>
  </si>
  <si>
    <t>SERVICIOS DE TELECOMUNICACIONES</t>
  </si>
  <si>
    <t>GESTIÓN DEL ESPACIO ELECTROMAGNÉTICO</t>
  </si>
  <si>
    <t>PROTECCIÓN DE FLORA Y FAUNA</t>
  </si>
  <si>
    <t>FORESTACIÓN Y REFORESTACIÓN</t>
  </si>
  <si>
    <t>CONSERVACIÓN DE SUELOS</t>
  </si>
  <si>
    <t>MEDIO_AMBIENTE.</t>
  </si>
  <si>
    <t>RECURSOS HÍDRICOS</t>
  </si>
  <si>
    <t>REMEDIACIÓN DE PASIVOS AMBIENTALES</t>
  </si>
  <si>
    <t>CONTROL DE LA CONTAMINACIÓN</t>
  </si>
  <si>
    <t>LIMPIEZA PÚBLICA</t>
  </si>
  <si>
    <t>PARQUES, JARDÍNES Y ORNATO</t>
  </si>
  <si>
    <t>SANEAMIENTO URBANO</t>
  </si>
  <si>
    <t>SANEAMIENTO RURAL</t>
  </si>
  <si>
    <t>PLANEAMIENTO Y DESARROLLO URBANO Y RURAL</t>
  </si>
  <si>
    <t>REGULACIÓN Y CONTROL SANITARIO</t>
  </si>
  <si>
    <t>CONTROL EPIDEMIOLÓGICO</t>
  </si>
  <si>
    <t>ATENCIÓN MÉDICA BÁSICA</t>
  </si>
  <si>
    <t>ATENCIÓN MÉDICA ESPECIALIZADA</t>
  </si>
  <si>
    <t>SERVICIOS DE DIAGNÓSTICO Y TRATAMIENTO</t>
  </si>
  <si>
    <t>CONTROL DE RIESGOS Y DAÑOS PARA LA SALUD</t>
  </si>
  <si>
    <t>PATRIMONIO HISTÓRICO Y CULTURAL</t>
  </si>
  <si>
    <t>PROMOCIÓN Y DESARROLLO CULTURAL</t>
  </si>
  <si>
    <t>PROMOCIÓN Y DESARROLLO DEPORTIVO</t>
  </si>
  <si>
    <t>INFRAESTRUCTURA DEPORTIVA Y RECREATIVA</t>
  </si>
  <si>
    <t>EDUCACIÓN BÁSICA ALTERNATIVA</t>
  </si>
  <si>
    <t>EDUCACIÓN BÁSICA ESPECIAL</t>
  </si>
  <si>
    <t>EDUCACIÓN SUPERIOR NO UNIVERSITARIA</t>
  </si>
  <si>
    <t>EDUCACIÓN DE POST-GRADO</t>
  </si>
  <si>
    <t>EXTENSIÓN UNIVERSITARIA</t>
  </si>
  <si>
    <t>FORMACIÓN OCUPACIONAL</t>
  </si>
  <si>
    <t>BECAS Y CRÉDITOS EDUCATIVOS</t>
  </si>
  <si>
    <t>DESARROLLO DE CAPACIDADES SOCIALES Y ECONÓMICAS</t>
  </si>
  <si>
    <t>PROTECCIÓN DE POBLACIONES EN RIESGO</t>
  </si>
  <si>
    <t>SISTEMAS DE PENSIONES</t>
  </si>
  <si>
    <t>SEGURIDAD SOCIAL EN SALUD</t>
  </si>
  <si>
    <t>TIPOLOGIAS DE PMP</t>
  </si>
  <si>
    <t>Nº</t>
  </si>
  <si>
    <t>TIPOLOGIA</t>
  </si>
  <si>
    <t>ID_FUN</t>
  </si>
  <si>
    <t>ID_DIV</t>
  </si>
  <si>
    <t>ID_GRUP</t>
  </si>
  <si>
    <t>ID_SERV</t>
  </si>
  <si>
    <t>ID_SECT</t>
  </si>
  <si>
    <t>MP</t>
  </si>
  <si>
    <t>MD</t>
  </si>
  <si>
    <t>EMPR.</t>
  </si>
  <si>
    <t>ID_TIPOLOGIA</t>
  </si>
  <si>
    <t>ID_IB</t>
  </si>
  <si>
    <t>INDICADOR BRECHA DE CALIDAD/COBERTURA</t>
  </si>
  <si>
    <t>ID_UM IB</t>
  </si>
  <si>
    <t>UM INDICADOR DE BRECHA</t>
  </si>
  <si>
    <t>INFRAESTRUCTURA HIDRÁULICA</t>
  </si>
  <si>
    <t>ENERGÍA ELÉCTRICA</t>
  </si>
  <si>
    <t>xxx</t>
  </si>
  <si>
    <t>POR DEFINIR</t>
  </si>
  <si>
    <t>xx</t>
  </si>
  <si>
    <t>DRENAJE PLUVIAL Y MOVILIDAD URBANA</t>
  </si>
  <si>
    <t>TRANSPORTE URBANO</t>
  </si>
  <si>
    <t>Aprovechamiento de las Aguas Residuales Domésticas Tratadas para Riego Agrícola</t>
  </si>
  <si>
    <t xml:space="preserve">SERVICIO DE TRATAMIENTO DE AGUAS RESIDUALES </t>
  </si>
  <si>
    <t>PORCENTAJE DE VOLUMEN DE AGUAS RESIDUALES NO TRATADAS.</t>
  </si>
  <si>
    <t>SERVICIO DE TRATAMIENTO DE AGUAS RESIDUALES PARA DISPOSICIÓN FINAL.</t>
  </si>
  <si>
    <t>Aprovechamiento de las Aguas Residuales Domésticas Tratadas (para riego de parques y jardines, áreas recreativas)</t>
  </si>
  <si>
    <t>GESTIÓN INTEGRAL DE LA CALIDAD AMBIENTAL</t>
  </si>
  <si>
    <t>Sistemas de información críticos</t>
  </si>
  <si>
    <t xml:space="preserve">Servicios de protección ribereñas y habilitación de espacios públicos urbanos
</t>
  </si>
  <si>
    <t>GESTIÓN DE RIESGOS Y EMERGENCIAS</t>
  </si>
  <si>
    <t>SERVICIOS DE PROTECCIÓN EN RIBERAS DE RÍO VULNERABLES ANTE EL PELIGRO</t>
  </si>
  <si>
    <t>DESARROLLO URBANO Y RURAL</t>
  </si>
  <si>
    <t xml:space="preserve">Muelle pesquero artesanal - embarcaderos </t>
  </si>
  <si>
    <t>TRANSPORTE HIDROVIARIO</t>
  </si>
  <si>
    <t>Infraestructura de Drenaje Pluvial y espacios públicos verdes</t>
  </si>
  <si>
    <t>Infraestructura compartida para servicios públicos, telecomunicaciones y seguridad</t>
  </si>
  <si>
    <t>Infrastructura Hidrálica</t>
  </si>
  <si>
    <t>Drenaje Pluvial y Movilidad Urbana</t>
  </si>
  <si>
    <t>Aprovechamiento de las aguas residuales domésticas tratadas (para riego de parques y jardines, áreas recreativas)</t>
  </si>
  <si>
    <t>APROVECHAMIENTO DE LAS AGUAS RESIDUALES DOMÉSTICAS TRATADAS (PARA RIEGO DE PARQUES Y JARDINES, ÁREAS RECREATIVAS)</t>
  </si>
  <si>
    <t>ESPACIOS PÚBLICOS PARA EL ESPARCIMIENTO Y RECREACIÓN</t>
  </si>
  <si>
    <t>SERVICIOS DE ESTACIOS PÚBLICOS URBANOS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</si>
</sst>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_-* #,##0_-;\-* #,##0_-;_-* &quot;-&quot;??_-;_-@_-"/>
    <numFmt numFmtId="166" formatCode="[$S/-280A]\ #,##0.00"/>
    <numFmt numFmtId="167" formatCode="mm/dd/yyyy\ hh:mm:ss"/>
  </numFmts>
  <fonts count="94" x14ac:knownFonts="1">
    <font>
      <sz val="10"/>
      <name val="Arial"/>
    </font>
    <font>
      <sz val="10"/>
      <name val="Arial"/>
      <family val="2"/>
    </font>
    <font>
      <b/>
      <sz val="14"/>
      <name val="Calibri"/>
      <family val="2"/>
    </font>
    <font>
      <sz val="10"/>
      <color indexed="9"/>
      <name val="Arial"/>
      <family val="2"/>
    </font>
    <font>
      <sz val="10"/>
      <name val="Arial"/>
      <family val="2"/>
    </font>
    <font>
      <sz val="11"/>
      <name val="Calibri"/>
      <family val="2"/>
    </font>
    <font>
      <sz val="9"/>
      <color indexed="81"/>
      <name val="Tahoma"/>
      <family val="2"/>
    </font>
    <font>
      <b/>
      <sz val="9"/>
      <color indexed="81"/>
      <name val="Tahoma"/>
      <family val="2"/>
    </font>
    <font>
      <b/>
      <sz val="9"/>
      <color indexed="10"/>
      <name val="Tahoma"/>
      <family val="2"/>
    </font>
    <font>
      <sz val="10"/>
      <name val="Arial"/>
      <family val="2"/>
    </font>
    <font>
      <sz val="14"/>
      <name val="Calibri"/>
      <family val="2"/>
    </font>
    <font>
      <b/>
      <sz val="11"/>
      <name val="Calibri"/>
      <family val="2"/>
    </font>
    <font>
      <b/>
      <sz val="7"/>
      <name val="Arial"/>
      <family val="2"/>
    </font>
    <font>
      <b/>
      <sz val="10"/>
      <name val="Arial"/>
      <family val="2"/>
    </font>
    <font>
      <b/>
      <sz val="8"/>
      <name val="Arial Narrow"/>
      <family val="2"/>
    </font>
    <font>
      <sz val="10"/>
      <color indexed="8"/>
      <name val="Arial"/>
      <family val="2"/>
    </font>
    <font>
      <b/>
      <sz val="10"/>
      <color indexed="56"/>
      <name val="Calibri"/>
      <family val="2"/>
    </font>
    <font>
      <sz val="12"/>
      <name val="Helv"/>
    </font>
    <font>
      <sz val="10"/>
      <name val="Calibri"/>
      <family val="2"/>
    </font>
    <font>
      <sz val="8"/>
      <name val="Arial"/>
      <family val="2"/>
    </font>
    <font>
      <sz val="8"/>
      <color indexed="8"/>
      <name val="Arial Narrow"/>
      <family val="2"/>
    </font>
    <font>
      <b/>
      <sz val="11"/>
      <color indexed="8"/>
      <name val="Arial"/>
      <family val="2"/>
    </font>
    <font>
      <sz val="9.5"/>
      <name val="Arial"/>
      <family val="2"/>
    </font>
    <font>
      <sz val="9.5"/>
      <color indexed="8"/>
      <name val="Arial"/>
      <family val="2"/>
    </font>
    <font>
      <sz val="8"/>
      <name val="Arial Narrow"/>
      <family val="2"/>
    </font>
    <font>
      <sz val="11"/>
      <color theme="1"/>
      <name val="Calibri"/>
      <family val="2"/>
      <scheme val="minor"/>
    </font>
    <font>
      <sz val="11"/>
      <color theme="0"/>
      <name val="Calibri"/>
      <family val="2"/>
      <scheme val="minor"/>
    </font>
    <font>
      <u/>
      <sz val="10"/>
      <color theme="10"/>
      <name val="Arial"/>
      <family val="2"/>
    </font>
    <font>
      <sz val="11"/>
      <color rgb="FFFF0000"/>
      <name val="Calibri"/>
      <family val="2"/>
      <scheme val="minor"/>
    </font>
    <font>
      <b/>
      <sz val="11"/>
      <color theme="1"/>
      <name val="Calibri"/>
      <family val="2"/>
      <scheme val="minor"/>
    </font>
    <font>
      <sz val="14"/>
      <name val="Calibri"/>
      <family val="2"/>
      <scheme val="minor"/>
    </font>
    <font>
      <b/>
      <sz val="14"/>
      <color rgb="FF000000"/>
      <name val="Calibri"/>
      <family val="2"/>
      <scheme val="minor"/>
    </font>
    <font>
      <sz val="14"/>
      <color indexed="9"/>
      <name val="Calibri"/>
      <family val="2"/>
      <scheme val="minor"/>
    </font>
    <font>
      <b/>
      <sz val="14"/>
      <color indexed="9"/>
      <name val="Calibri"/>
      <family val="2"/>
      <scheme val="minor"/>
    </font>
    <font>
      <b/>
      <sz val="14"/>
      <name val="Calibri"/>
      <family val="2"/>
      <scheme val="minor"/>
    </font>
    <font>
      <sz val="14"/>
      <color theme="1"/>
      <name val="Calibri"/>
      <family val="2"/>
      <scheme val="minor"/>
    </font>
    <font>
      <b/>
      <sz val="14"/>
      <color theme="1"/>
      <name val="Calibri"/>
      <family val="2"/>
      <scheme val="minor"/>
    </font>
    <font>
      <sz val="14"/>
      <color rgb="FF000000"/>
      <name val="Calibri"/>
      <family val="2"/>
      <scheme val="minor"/>
    </font>
    <font>
      <b/>
      <sz val="9"/>
      <color rgb="FF000000"/>
      <name val="Arial"/>
      <family val="2"/>
    </font>
    <font>
      <sz val="11"/>
      <name val="Calibri"/>
      <family val="2"/>
      <scheme val="minor"/>
    </font>
    <font>
      <b/>
      <sz val="14"/>
      <color rgb="FFFF0000"/>
      <name val="Calibri"/>
      <family val="2"/>
      <scheme val="minor"/>
    </font>
    <font>
      <sz val="12"/>
      <name val="Calibri"/>
      <family val="2"/>
      <scheme val="minor"/>
    </font>
    <font>
      <sz val="12"/>
      <color rgb="FFC00000"/>
      <name val="Calibri"/>
      <family val="2"/>
      <scheme val="minor"/>
    </font>
    <font>
      <sz val="12"/>
      <color indexed="9"/>
      <name val="Calibri"/>
      <family val="2"/>
      <scheme val="minor"/>
    </font>
    <font>
      <sz val="14"/>
      <color theme="8" tint="-0.249977111117893"/>
      <name val="Calibri"/>
      <family val="2"/>
      <scheme val="minor"/>
    </font>
    <font>
      <b/>
      <sz val="14"/>
      <color theme="8" tint="-0.249977111117893"/>
      <name val="Calibri"/>
      <family val="2"/>
      <scheme val="minor"/>
    </font>
    <font>
      <sz val="12"/>
      <color rgb="FF000000"/>
      <name val="Calibri"/>
      <family val="2"/>
      <scheme val="minor"/>
    </font>
    <font>
      <b/>
      <sz val="14"/>
      <color rgb="FF00B050"/>
      <name val="Calibri"/>
      <family val="2"/>
      <scheme val="minor"/>
    </font>
    <font>
      <sz val="14"/>
      <color rgb="FF00B050"/>
      <name val="Calibri"/>
      <family val="2"/>
      <scheme val="minor"/>
    </font>
    <font>
      <b/>
      <sz val="12"/>
      <name val="Calibri"/>
      <family val="2"/>
      <scheme val="minor"/>
    </font>
    <font>
      <sz val="14"/>
      <color rgb="FFFF0000"/>
      <name val="Calibri"/>
      <family val="2"/>
      <scheme val="minor"/>
    </font>
    <font>
      <sz val="10"/>
      <color theme="0"/>
      <name val="Arial"/>
      <family val="2"/>
    </font>
    <font>
      <sz val="14"/>
      <color theme="0"/>
      <name val="Calibri"/>
      <family val="2"/>
      <scheme val="minor"/>
    </font>
    <font>
      <sz val="12"/>
      <color theme="0"/>
      <name val="Calibri"/>
      <family val="2"/>
      <scheme val="minor"/>
    </font>
    <font>
      <sz val="12"/>
      <color theme="1"/>
      <name val="Calibri"/>
      <family val="2"/>
      <scheme val="minor"/>
    </font>
    <font>
      <b/>
      <sz val="8"/>
      <color rgb="FFFF0000"/>
      <name val="Calibri"/>
      <family val="2"/>
      <scheme val="minor"/>
    </font>
    <font>
      <sz val="8"/>
      <color rgb="FFFF0000"/>
      <name val="Calibri"/>
      <family val="2"/>
      <scheme val="minor"/>
    </font>
    <font>
      <sz val="7"/>
      <color rgb="FFFF0000"/>
      <name val="Calibri"/>
      <family val="2"/>
      <scheme val="minor"/>
    </font>
    <font>
      <sz val="12"/>
      <color rgb="FFFF0000"/>
      <name val="Calibri"/>
      <family val="2"/>
      <scheme val="minor"/>
    </font>
    <font>
      <b/>
      <sz val="14"/>
      <color rgb="FF7030A0"/>
      <name val="Calibri"/>
      <family val="2"/>
      <scheme val="minor"/>
    </font>
    <font>
      <b/>
      <sz val="12"/>
      <color rgb="FF7030A0"/>
      <name val="Calibri"/>
      <family val="2"/>
      <scheme val="minor"/>
    </font>
    <font>
      <sz val="14"/>
      <color rgb="FF7030A0"/>
      <name val="Calibri"/>
      <family val="2"/>
      <scheme val="minor"/>
    </font>
    <font>
      <b/>
      <sz val="11"/>
      <name val="Calibri"/>
      <family val="2"/>
      <scheme val="minor"/>
    </font>
    <font>
      <b/>
      <sz val="14"/>
      <color rgb="FF7030A0"/>
      <name val="Calibri"/>
      <family val="2"/>
    </font>
    <font>
      <sz val="8"/>
      <color theme="1"/>
      <name val="Arial"/>
      <family val="2"/>
    </font>
    <font>
      <b/>
      <sz val="7"/>
      <color theme="0"/>
      <name val="Arial"/>
      <family val="2"/>
    </font>
    <font>
      <sz val="7"/>
      <color theme="1"/>
      <name val="Arial"/>
      <family val="2"/>
    </font>
    <font>
      <sz val="7"/>
      <color theme="1"/>
      <name val="Calibri"/>
      <family val="2"/>
      <scheme val="minor"/>
    </font>
    <font>
      <b/>
      <sz val="7"/>
      <color theme="1"/>
      <name val="Arial"/>
      <family val="2"/>
    </font>
    <font>
      <sz val="7"/>
      <color rgb="FFFF0000"/>
      <name val="Arial"/>
      <family val="2"/>
    </font>
    <font>
      <b/>
      <sz val="7"/>
      <color rgb="FFFF0000"/>
      <name val="Arial"/>
      <family val="2"/>
    </font>
    <font>
      <b/>
      <sz val="10"/>
      <color theme="0"/>
      <name val="Arial"/>
      <family val="2"/>
    </font>
    <font>
      <b/>
      <sz val="8"/>
      <color theme="1"/>
      <name val="Arial Narrow"/>
      <family val="2"/>
    </font>
    <font>
      <b/>
      <u/>
      <sz val="8"/>
      <color theme="1"/>
      <name val="Arial Narrow"/>
      <family val="2"/>
    </font>
    <font>
      <sz val="8"/>
      <color theme="1"/>
      <name val="Arial Narrow"/>
      <family val="2"/>
    </font>
    <font>
      <sz val="8"/>
      <color rgb="FFFF0000"/>
      <name val="Arial Narrow"/>
      <family val="2"/>
    </font>
    <font>
      <sz val="10.5"/>
      <name val="Calibri"/>
      <family val="2"/>
      <scheme val="minor"/>
    </font>
    <font>
      <i/>
      <sz val="10.5"/>
      <name val="Calibri"/>
      <family val="2"/>
      <scheme val="minor"/>
    </font>
    <font>
      <sz val="10"/>
      <name val="Calibri"/>
      <family val="2"/>
      <scheme val="minor"/>
    </font>
    <font>
      <b/>
      <sz val="10"/>
      <color rgb="FF002060"/>
      <name val="Calibri"/>
      <family val="2"/>
      <scheme val="minor"/>
    </font>
    <font>
      <sz val="10"/>
      <color indexed="9"/>
      <name val="Calibri"/>
      <family val="2"/>
      <scheme val="minor"/>
    </font>
    <font>
      <sz val="12"/>
      <color rgb="FF000000"/>
      <name val="Calibri"/>
      <family val="2"/>
    </font>
    <font>
      <b/>
      <sz val="16"/>
      <color theme="0"/>
      <name val="Calibri"/>
      <family val="2"/>
      <scheme val="minor"/>
    </font>
    <font>
      <sz val="10"/>
      <color theme="1"/>
      <name val="Calibri"/>
      <family val="2"/>
      <scheme val="minor"/>
    </font>
    <font>
      <b/>
      <sz val="9.5"/>
      <color theme="0"/>
      <name val="Arial Narrow"/>
      <family val="2"/>
    </font>
    <font>
      <sz val="8"/>
      <name val="Calibri"/>
      <family val="2"/>
      <scheme val="minor"/>
    </font>
    <font>
      <b/>
      <sz val="11"/>
      <color rgb="FFFF0000"/>
      <name val="Calibri"/>
      <family val="2"/>
      <scheme val="minor"/>
    </font>
    <font>
      <b/>
      <sz val="14"/>
      <color theme="0"/>
      <name val="Calibri"/>
      <family val="2"/>
      <scheme val="minor"/>
    </font>
    <font>
      <b/>
      <sz val="16"/>
      <name val="Calibri"/>
      <family val="2"/>
      <scheme val="minor"/>
    </font>
    <font>
      <b/>
      <sz val="16"/>
      <color indexed="9"/>
      <name val="Calibri"/>
      <family val="2"/>
      <scheme val="minor"/>
    </font>
    <font>
      <b/>
      <sz val="11"/>
      <color theme="1"/>
      <name val="Arial"/>
      <family val="2"/>
    </font>
    <font>
      <b/>
      <strike/>
      <sz val="10"/>
      <color rgb="FFFF0000"/>
      <name val="Calibri"/>
      <family val="2"/>
      <scheme val="minor"/>
    </font>
    <font>
      <sz val="9.5"/>
      <color theme="1"/>
      <name val="Arial"/>
      <family val="2"/>
    </font>
    <font>
      <b/>
      <sz val="12"/>
      <color rgb="FFFF0000"/>
      <name val="Arial"/>
      <family val="2"/>
    </font>
  </fonts>
  <fills count="28">
    <fill>
      <patternFill patternType="none"/>
    </fill>
    <fill>
      <patternFill patternType="gray125"/>
    </fill>
    <fill>
      <patternFill patternType="solid">
        <fgColor indexed="9"/>
        <bgColor indexed="64"/>
      </patternFill>
    </fill>
    <fill>
      <patternFill patternType="solid">
        <fgColor indexed="22"/>
        <bgColor indexed="9"/>
      </patternFill>
    </fill>
    <fill>
      <patternFill patternType="solid">
        <fgColor theme="0"/>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rgb="FFFFCCFF"/>
        <bgColor indexed="64"/>
      </patternFill>
    </fill>
    <fill>
      <patternFill patternType="solid">
        <fgColor theme="2"/>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00B0F0"/>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rgb="FFA5A5A5"/>
        <bgColor indexed="64"/>
      </patternFill>
    </fill>
    <fill>
      <patternFill patternType="solid">
        <fgColor theme="8" tint="0.39997558519241921"/>
        <bgColor indexed="64"/>
      </patternFill>
    </fill>
    <fill>
      <patternFill patternType="solid">
        <fgColor rgb="FFFFFF00"/>
        <bgColor indexed="64"/>
      </patternFill>
    </fill>
    <fill>
      <patternFill patternType="solid">
        <fgColor rgb="FF17365D"/>
        <bgColor indexed="64"/>
      </patternFill>
    </fill>
    <fill>
      <patternFill patternType="solid">
        <fgColor theme="1"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9" tint="0.59999389629810485"/>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0" fontId="27" fillId="0" borderId="0" applyNumberFormat="0" applyFill="0" applyBorder="0" applyAlignment="0" applyProtection="0"/>
    <xf numFmtId="43" fontId="9" fillId="0" borderId="0" applyFont="0" applyFill="0" applyBorder="0" applyAlignment="0" applyProtection="0"/>
    <xf numFmtId="164" fontId="1" fillId="0" borderId="0" applyFont="0" applyFill="0" applyBorder="0" applyAlignment="0" applyProtection="0"/>
    <xf numFmtId="0" fontId="1" fillId="0" borderId="0"/>
    <xf numFmtId="0" fontId="25" fillId="0" borderId="0"/>
    <xf numFmtId="0" fontId="25" fillId="0" borderId="0"/>
    <xf numFmtId="0" fontId="4" fillId="0" borderId="0"/>
    <xf numFmtId="0" fontId="1" fillId="0" borderId="0"/>
    <xf numFmtId="0" fontId="17" fillId="0" borderId="0"/>
  </cellStyleXfs>
  <cellXfs count="669">
    <xf numFmtId="0" fontId="0" fillId="0" borderId="0" xfId="0"/>
    <xf numFmtId="0" fontId="30" fillId="0" borderId="1" xfId="0" applyFont="1" applyBorder="1" applyAlignment="1">
      <alignment horizontal="center" vertical="center"/>
    </xf>
    <xf numFmtId="0" fontId="30" fillId="0" borderId="2" xfId="0" applyFont="1" applyBorder="1" applyAlignment="1">
      <alignment vertical="center"/>
    </xf>
    <xf numFmtId="0" fontId="30" fillId="0" borderId="3" xfId="0" applyFont="1" applyBorder="1" applyAlignment="1">
      <alignment vertical="center"/>
    </xf>
    <xf numFmtId="0" fontId="30" fillId="0" borderId="0" xfId="0" applyFont="1" applyAlignment="1">
      <alignment vertical="center"/>
    </xf>
    <xf numFmtId="0" fontId="30" fillId="0" borderId="4" xfId="0" applyFont="1" applyBorder="1" applyAlignment="1">
      <alignment horizontal="center" vertical="center"/>
    </xf>
    <xf numFmtId="0" fontId="30" fillId="0" borderId="5" xfId="0" applyFont="1" applyBorder="1" applyAlignment="1">
      <alignment vertical="center"/>
    </xf>
    <xf numFmtId="0" fontId="30" fillId="0" borderId="0" xfId="0" applyFont="1" applyAlignment="1">
      <alignment horizontal="center" vertical="center"/>
    </xf>
    <xf numFmtId="0" fontId="31" fillId="0" borderId="0" xfId="0" applyFont="1" applyAlignment="1">
      <alignment horizontal="center" vertical="center"/>
    </xf>
    <xf numFmtId="0" fontId="31" fillId="0" borderId="0" xfId="0" applyFont="1" applyAlignment="1">
      <alignment horizontal="left" vertical="center"/>
    </xf>
    <xf numFmtId="0" fontId="32" fillId="0" borderId="0" xfId="0" applyFont="1" applyAlignment="1">
      <alignment horizontal="left" vertical="center"/>
    </xf>
    <xf numFmtId="0" fontId="33" fillId="0" borderId="0" xfId="0" applyFont="1" applyAlignment="1">
      <alignment horizontal="center" vertical="center"/>
    </xf>
    <xf numFmtId="0" fontId="34" fillId="0" borderId="0" xfId="0" applyFont="1" applyAlignment="1">
      <alignment horizontal="left" vertical="center"/>
    </xf>
    <xf numFmtId="0" fontId="30" fillId="0" borderId="0" xfId="0" applyFont="1" applyAlignment="1">
      <alignment horizontal="left" vertical="center"/>
    </xf>
    <xf numFmtId="0" fontId="30" fillId="0" borderId="0" xfId="4" applyFont="1"/>
    <xf numFmtId="0" fontId="30" fillId="2" borderId="0" xfId="0" applyFont="1" applyFill="1"/>
    <xf numFmtId="0" fontId="30" fillId="2" borderId="0" xfId="0" applyFont="1" applyFill="1" applyAlignment="1">
      <alignment vertical="center"/>
    </xf>
    <xf numFmtId="0" fontId="34" fillId="0" borderId="0" xfId="0" applyFont="1" applyAlignment="1">
      <alignment vertical="center"/>
    </xf>
    <xf numFmtId="0" fontId="30" fillId="2" borderId="0" xfId="0" applyFont="1" applyFill="1" applyAlignment="1">
      <alignment horizontal="center" vertical="center"/>
    </xf>
    <xf numFmtId="0" fontId="32" fillId="0" borderId="0" xfId="0" applyFont="1" applyAlignment="1">
      <alignment horizontal="center" vertical="center"/>
    </xf>
    <xf numFmtId="0" fontId="35" fillId="0" borderId="0" xfId="0" applyFont="1" applyAlignment="1">
      <alignment horizontal="left" vertical="center"/>
    </xf>
    <xf numFmtId="0" fontId="34" fillId="0" borderId="0" xfId="0" applyFont="1" applyAlignment="1">
      <alignment horizontal="center" vertical="center"/>
    </xf>
    <xf numFmtId="0" fontId="36" fillId="0" borderId="0" xfId="0" applyFont="1" applyAlignment="1">
      <alignment horizontal="left" vertical="center"/>
    </xf>
    <xf numFmtId="0" fontId="32" fillId="0" borderId="0" xfId="0" applyFont="1" applyAlignment="1">
      <alignment horizontal="left"/>
    </xf>
    <xf numFmtId="0" fontId="37" fillId="0" borderId="0" xfId="0" applyFont="1" applyAlignment="1">
      <alignment horizontal="left" vertical="center"/>
    </xf>
    <xf numFmtId="0" fontId="3" fillId="0" borderId="0" xfId="0" applyFont="1" applyAlignment="1">
      <alignment horizontal="left"/>
    </xf>
    <xf numFmtId="0" fontId="38" fillId="0" borderId="0" xfId="0" applyFont="1" applyAlignment="1">
      <alignment horizontal="center" vertical="center"/>
    </xf>
    <xf numFmtId="0" fontId="38" fillId="0" borderId="0" xfId="0" applyFont="1" applyAlignment="1">
      <alignment vertical="center"/>
    </xf>
    <xf numFmtId="0" fontId="31" fillId="4" borderId="0" xfId="0" applyFont="1" applyFill="1" applyAlignment="1">
      <alignment horizontal="center" vertical="center"/>
    </xf>
    <xf numFmtId="0" fontId="30" fillId="4" borderId="0" xfId="0" applyFont="1" applyFill="1"/>
    <xf numFmtId="0" fontId="31" fillId="4" borderId="0" xfId="0" applyFont="1" applyFill="1" applyAlignment="1">
      <alignment horizontal="left" vertical="center"/>
    </xf>
    <xf numFmtId="0" fontId="32" fillId="4" borderId="0" xfId="0" applyFont="1" applyFill="1" applyAlignment="1">
      <alignment horizontal="left" vertical="center"/>
    </xf>
    <xf numFmtId="0" fontId="30" fillId="4" borderId="0" xfId="0" applyFont="1" applyFill="1" applyAlignment="1">
      <alignment vertical="center"/>
    </xf>
    <xf numFmtId="0" fontId="30" fillId="0" borderId="0" xfId="0" applyFont="1" applyAlignment="1">
      <alignment horizontal="left" vertical="center" wrapText="1"/>
    </xf>
    <xf numFmtId="0" fontId="34" fillId="4" borderId="0" xfId="0" applyFont="1" applyFill="1" applyAlignment="1">
      <alignment horizontal="left" vertical="center"/>
    </xf>
    <xf numFmtId="0" fontId="39" fillId="0" borderId="0" xfId="0" applyFont="1" applyAlignment="1">
      <alignment horizontal="left" vertical="center"/>
    </xf>
    <xf numFmtId="0" fontId="30" fillId="0" borderId="0" xfId="0" applyFont="1" applyAlignment="1">
      <alignment horizontal="left"/>
    </xf>
    <xf numFmtId="0" fontId="30" fillId="0" borderId="0" xfId="4" applyFont="1" applyAlignment="1">
      <alignment horizontal="left" vertical="center"/>
    </xf>
    <xf numFmtId="0" fontId="31" fillId="0" borderId="0" xfId="0" applyFont="1" applyAlignment="1">
      <alignment vertical="center"/>
    </xf>
    <xf numFmtId="0" fontId="30" fillId="0" borderId="6" xfId="0" applyFont="1" applyBorder="1" applyAlignment="1">
      <alignment vertical="center"/>
    </xf>
    <xf numFmtId="0" fontId="32" fillId="0" borderId="0" xfId="0" applyFont="1" applyAlignment="1">
      <alignment vertical="center"/>
    </xf>
    <xf numFmtId="0" fontId="2" fillId="0" borderId="6" xfId="0" applyFont="1" applyBorder="1" applyAlignment="1">
      <alignment horizontal="center" vertical="center" wrapText="1"/>
    </xf>
    <xf numFmtId="0" fontId="40" fillId="0" borderId="0" xfId="0" applyFont="1" applyAlignment="1">
      <alignment horizontal="center" vertical="center"/>
    </xf>
    <xf numFmtId="0" fontId="41" fillId="0" borderId="0" xfId="0" applyFont="1" applyAlignment="1">
      <alignment horizontal="left" vertical="center"/>
    </xf>
    <xf numFmtId="0" fontId="41" fillId="0" borderId="0" xfId="0" applyFont="1" applyAlignment="1">
      <alignment vertical="center"/>
    </xf>
    <xf numFmtId="0" fontId="41" fillId="0" borderId="0" xfId="0" applyFont="1"/>
    <xf numFmtId="0" fontId="41" fillId="0" borderId="0" xfId="0" applyFont="1" applyAlignment="1">
      <alignment horizontal="center"/>
    </xf>
    <xf numFmtId="0" fontId="42" fillId="0" borderId="0" xfId="0" applyFont="1"/>
    <xf numFmtId="0" fontId="43" fillId="0" borderId="0" xfId="0" applyFont="1" applyAlignment="1">
      <alignment horizontal="left" vertical="center"/>
    </xf>
    <xf numFmtId="0" fontId="0" fillId="0" borderId="0" xfId="0" applyAlignment="1">
      <alignment vertical="center"/>
    </xf>
    <xf numFmtId="0" fontId="30" fillId="0" borderId="0" xfId="0" applyFont="1"/>
    <xf numFmtId="0" fontId="39" fillId="0" borderId="0" xfId="0" applyFont="1"/>
    <xf numFmtId="0" fontId="30" fillId="0" borderId="0" xfId="0" applyFont="1" applyAlignment="1">
      <alignment horizontal="center"/>
    </xf>
    <xf numFmtId="0" fontId="44" fillId="0" borderId="0" xfId="0" applyFont="1" applyAlignment="1">
      <alignment horizontal="center"/>
    </xf>
    <xf numFmtId="0" fontId="45" fillId="0" borderId="0" xfId="0" applyFont="1"/>
    <xf numFmtId="0" fontId="46" fillId="0" borderId="0" xfId="0" applyFont="1" applyAlignment="1">
      <alignment horizontal="left" vertical="center"/>
    </xf>
    <xf numFmtId="0" fontId="39" fillId="0" borderId="0" xfId="0" applyFont="1" applyAlignment="1">
      <alignment horizontal="left"/>
    </xf>
    <xf numFmtId="0" fontId="34" fillId="2" borderId="0" xfId="0" applyFont="1" applyFill="1" applyAlignment="1">
      <alignment horizontal="left" vertical="center"/>
    </xf>
    <xf numFmtId="0" fontId="47" fillId="0" borderId="0" xfId="0" applyFont="1"/>
    <xf numFmtId="0" fontId="48" fillId="0" borderId="0" xfId="0" applyFont="1"/>
    <xf numFmtId="0" fontId="41" fillId="0" borderId="0" xfId="0" applyFont="1" applyAlignment="1">
      <alignment horizontal="center" vertical="center"/>
    </xf>
    <xf numFmtId="0" fontId="44" fillId="0" borderId="0" xfId="0" applyFont="1" applyAlignment="1">
      <alignment vertical="center" wrapText="1"/>
    </xf>
    <xf numFmtId="0" fontId="41" fillId="0" borderId="0" xfId="0" applyFont="1" applyAlignment="1">
      <alignment horizontal="right" vertical="center"/>
    </xf>
    <xf numFmtId="0" fontId="49" fillId="0" borderId="0" xfId="0" applyFont="1"/>
    <xf numFmtId="0" fontId="41" fillId="0" borderId="0" xfId="0" applyFont="1" applyAlignment="1">
      <alignment horizontal="left"/>
    </xf>
    <xf numFmtId="0" fontId="49" fillId="0" borderId="0" xfId="0" applyFont="1" applyAlignment="1">
      <alignment horizontal="center"/>
    </xf>
    <xf numFmtId="0" fontId="30" fillId="4" borderId="0" xfId="0" applyFont="1" applyFill="1" applyAlignment="1">
      <alignment horizontal="left" vertical="center"/>
    </xf>
    <xf numFmtId="0" fontId="39" fillId="4" borderId="0" xfId="0" applyFont="1" applyFill="1" applyAlignment="1">
      <alignment horizontal="left" vertical="center"/>
    </xf>
    <xf numFmtId="0" fontId="1" fillId="0" borderId="0" xfId="0" applyFont="1" applyAlignment="1">
      <alignment horizontal="justify" vertical="center"/>
    </xf>
    <xf numFmtId="0" fontId="5" fillId="0" borderId="0" xfId="0" applyFont="1"/>
    <xf numFmtId="0" fontId="50" fillId="0" borderId="0" xfId="0" applyFont="1" applyAlignment="1">
      <alignment horizontal="left" vertical="center"/>
    </xf>
    <xf numFmtId="0" fontId="51" fillId="4" borderId="0" xfId="0" applyFont="1" applyFill="1" applyAlignment="1">
      <alignment horizontal="left"/>
    </xf>
    <xf numFmtId="0" fontId="52" fillId="4" borderId="0" xfId="0" applyFont="1" applyFill="1" applyAlignment="1">
      <alignment vertical="center"/>
    </xf>
    <xf numFmtId="0" fontId="52" fillId="4" borderId="0" xfId="0" applyFont="1" applyFill="1" applyAlignment="1">
      <alignment horizontal="left" vertical="center"/>
    </xf>
    <xf numFmtId="0" fontId="52" fillId="4" borderId="0" xfId="0" applyFont="1" applyFill="1" applyAlignment="1">
      <alignment vertical="center" wrapText="1"/>
    </xf>
    <xf numFmtId="0" fontId="30" fillId="0" borderId="0" xfId="0" applyFont="1" applyAlignment="1">
      <alignment horizontal="center" wrapText="1"/>
    </xf>
    <xf numFmtId="0" fontId="53" fillId="0" borderId="0" xfId="0" applyFont="1" applyAlignment="1">
      <alignment horizontal="center" wrapText="1"/>
    </xf>
    <xf numFmtId="0" fontId="52" fillId="4" borderId="0" xfId="0" applyFont="1" applyFill="1" applyAlignment="1">
      <alignment horizontal="center" vertical="center" wrapText="1"/>
    </xf>
    <xf numFmtId="0" fontId="30" fillId="4" borderId="0" xfId="0" applyFont="1" applyFill="1" applyAlignment="1">
      <alignment vertical="center" wrapText="1"/>
    </xf>
    <xf numFmtId="0" fontId="30" fillId="0" borderId="7" xfId="0" applyFont="1" applyBorder="1"/>
    <xf numFmtId="0" fontId="30" fillId="0" borderId="0" xfId="0" applyFont="1" applyAlignment="1">
      <alignment horizontal="right" vertical="center"/>
    </xf>
    <xf numFmtId="0" fontId="30" fillId="0" borderId="0" xfId="0" applyFont="1" applyAlignment="1">
      <alignment horizontal="left" wrapText="1"/>
    </xf>
    <xf numFmtId="0" fontId="52" fillId="4" borderId="0" xfId="0" applyFont="1" applyFill="1" applyAlignment="1">
      <alignment horizontal="center" wrapText="1"/>
    </xf>
    <xf numFmtId="0" fontId="51" fillId="4" borderId="0" xfId="0" applyFont="1" applyFill="1" applyAlignment="1">
      <alignment horizontal="center" wrapText="1"/>
    </xf>
    <xf numFmtId="0" fontId="41" fillId="0" borderId="0" xfId="0" applyFont="1" applyAlignment="1">
      <alignment horizontal="left" vertical="center" wrapText="1"/>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4" fillId="0" borderId="6" xfId="0" applyFont="1" applyBorder="1" applyAlignment="1">
      <alignment horizontal="center" vertical="center"/>
    </xf>
    <xf numFmtId="0" fontId="30" fillId="0" borderId="6" xfId="0" applyFont="1" applyBorder="1" applyAlignment="1">
      <alignment horizontal="left" vertical="center"/>
    </xf>
    <xf numFmtId="0" fontId="1" fillId="0" borderId="0" xfId="0" applyFont="1" applyAlignment="1">
      <alignment horizontal="center" vertical="center"/>
    </xf>
    <xf numFmtId="0" fontId="34" fillId="0" borderId="10" xfId="0" applyFont="1" applyBorder="1" applyAlignment="1">
      <alignment horizontal="left" vertical="center"/>
    </xf>
    <xf numFmtId="0" fontId="30" fillId="4" borderId="7" xfId="0" applyFont="1" applyFill="1" applyBorder="1" applyAlignment="1">
      <alignment vertical="center" wrapText="1"/>
    </xf>
    <xf numFmtId="0" fontId="41" fillId="0" borderId="6" xfId="0" applyFont="1" applyBorder="1" applyAlignment="1">
      <alignment horizontal="center"/>
    </xf>
    <xf numFmtId="0" fontId="42" fillId="0" borderId="6" xfId="0" applyFont="1" applyBorder="1" applyAlignment="1">
      <alignment horizontal="center"/>
    </xf>
    <xf numFmtId="0" fontId="34" fillId="0" borderId="0" xfId="0" applyFont="1" applyAlignment="1">
      <alignment horizontal="center" vertical="center" wrapText="1"/>
    </xf>
    <xf numFmtId="0" fontId="49" fillId="4" borderId="0" xfId="0" applyFont="1" applyFill="1" applyAlignment="1">
      <alignment horizontal="center"/>
    </xf>
    <xf numFmtId="0" fontId="41" fillId="4" borderId="0" xfId="0" applyFont="1" applyFill="1" applyAlignment="1">
      <alignment horizontal="center"/>
    </xf>
    <xf numFmtId="0" fontId="41" fillId="0" borderId="6" xfId="0" applyFont="1" applyBorder="1" applyAlignment="1">
      <alignment horizontal="left"/>
    </xf>
    <xf numFmtId="0" fontId="45" fillId="0" borderId="6" xfId="0" applyFont="1" applyBorder="1"/>
    <xf numFmtId="0" fontId="30" fillId="0" borderId="0" xfId="0" applyFont="1" applyAlignment="1">
      <alignment horizontal="right"/>
    </xf>
    <xf numFmtId="0" fontId="39" fillId="0" borderId="6" xfId="0" applyFont="1" applyBorder="1" applyAlignment="1">
      <alignment horizontal="center" vertical="center" wrapText="1"/>
    </xf>
    <xf numFmtId="0" fontId="39" fillId="0" borderId="0" xfId="0" applyFont="1" applyAlignment="1">
      <alignment horizontal="center" vertical="center" wrapText="1"/>
    </xf>
    <xf numFmtId="0" fontId="39" fillId="0" borderId="0" xfId="0" applyFont="1" applyAlignment="1">
      <alignment vertical="center"/>
    </xf>
    <xf numFmtId="0" fontId="39" fillId="0" borderId="0" xfId="0" applyFont="1" applyAlignment="1">
      <alignment horizontal="center" vertical="center"/>
    </xf>
    <xf numFmtId="0" fontId="30" fillId="4" borderId="0" xfId="0" applyFont="1" applyFill="1" applyAlignment="1">
      <alignment horizontal="center"/>
    </xf>
    <xf numFmtId="0" fontId="30" fillId="0" borderId="9" xfId="0" applyFont="1" applyBorder="1" applyAlignment="1">
      <alignment horizontal="center"/>
    </xf>
    <xf numFmtId="0" fontId="41" fillId="4" borderId="0" xfId="0" applyFont="1" applyFill="1" applyAlignment="1">
      <alignment vertical="center" wrapText="1"/>
    </xf>
    <xf numFmtId="0" fontId="39" fillId="0" borderId="11" xfId="0" applyFont="1" applyBorder="1" applyAlignment="1">
      <alignment vertical="center"/>
    </xf>
    <xf numFmtId="0" fontId="30" fillId="2" borderId="11" xfId="0" applyFont="1" applyFill="1" applyBorder="1" applyAlignment="1">
      <alignment vertical="center"/>
    </xf>
    <xf numFmtId="0" fontId="39" fillId="0" borderId="11" xfId="0" applyFont="1" applyBorder="1" applyAlignment="1">
      <alignment horizontal="center" vertical="center"/>
    </xf>
    <xf numFmtId="0" fontId="34" fillId="0" borderId="0" xfId="0" applyFont="1"/>
    <xf numFmtId="0" fontId="2" fillId="0" borderId="0" xfId="0" applyFont="1" applyAlignment="1">
      <alignment vertical="center" wrapText="1"/>
    </xf>
    <xf numFmtId="0" fontId="2" fillId="0" borderId="0" xfId="0" applyFont="1" applyAlignment="1">
      <alignment horizontal="center" vertical="center" wrapText="1"/>
    </xf>
    <xf numFmtId="0" fontId="39" fillId="0" borderId="0" xfId="0" applyFont="1" applyAlignment="1">
      <alignment vertical="center" wrapText="1"/>
    </xf>
    <xf numFmtId="0" fontId="32" fillId="0" borderId="6" xfId="0" applyFont="1" applyBorder="1" applyAlignment="1">
      <alignment horizontal="left"/>
    </xf>
    <xf numFmtId="0" fontId="52" fillId="0" borderId="0" xfId="0" applyFont="1" applyAlignment="1">
      <alignment horizontal="center" wrapText="1"/>
    </xf>
    <xf numFmtId="0" fontId="41" fillId="4" borderId="0" xfId="0" applyFont="1" applyFill="1"/>
    <xf numFmtId="0" fontId="49" fillId="4" borderId="0" xfId="0" applyFont="1" applyFill="1"/>
    <xf numFmtId="0" fontId="52" fillId="4" borderId="0" xfId="0" applyFont="1" applyFill="1" applyAlignment="1">
      <alignment wrapText="1"/>
    </xf>
    <xf numFmtId="0" fontId="52" fillId="0" borderId="0" xfId="0" applyFont="1" applyAlignment="1">
      <alignment wrapText="1"/>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0" fillId="0" borderId="12" xfId="0" applyFont="1" applyBorder="1" applyAlignment="1">
      <alignment horizontal="center" vertical="center"/>
    </xf>
    <xf numFmtId="0" fontId="30" fillId="4" borderId="0" xfId="0" applyFont="1" applyFill="1" applyAlignment="1">
      <alignment horizontal="right" vertical="center"/>
    </xf>
    <xf numFmtId="0" fontId="52" fillId="4" borderId="11" xfId="0" applyFont="1" applyFill="1" applyBorder="1" applyAlignment="1">
      <alignment horizontal="left" vertical="center"/>
    </xf>
    <xf numFmtId="0" fontId="54" fillId="0" borderId="6" xfId="0" applyFont="1" applyBorder="1" applyAlignment="1">
      <alignment vertical="center"/>
    </xf>
    <xf numFmtId="0" fontId="54" fillId="0" borderId="0" xfId="0" applyFont="1" applyAlignment="1">
      <alignment vertical="center"/>
    </xf>
    <xf numFmtId="0" fontId="41" fillId="2" borderId="0" xfId="0" applyFont="1" applyFill="1" applyAlignment="1">
      <alignment vertical="center"/>
    </xf>
    <xf numFmtId="0" fontId="30" fillId="0" borderId="0" xfId="0" applyFont="1" applyAlignment="1">
      <alignment vertical="center" wrapText="1"/>
    </xf>
    <xf numFmtId="0" fontId="50" fillId="0" borderId="0" xfId="0" applyFont="1" applyAlignment="1">
      <alignment vertical="center" wrapText="1"/>
    </xf>
    <xf numFmtId="0" fontId="30" fillId="0" borderId="2" xfId="0" applyFont="1" applyBorder="1" applyAlignment="1">
      <alignment horizontal="left" vertical="center"/>
    </xf>
    <xf numFmtId="0" fontId="28" fillId="0" borderId="0" xfId="0" applyFont="1" applyAlignment="1">
      <alignment horizontal="left" vertical="center" wrapText="1"/>
    </xf>
    <xf numFmtId="0" fontId="55" fillId="0" borderId="0" xfId="0" applyFont="1" applyAlignment="1">
      <alignment horizontal="center" vertical="center"/>
    </xf>
    <xf numFmtId="0" fontId="56" fillId="0" borderId="0" xfId="0" applyFont="1" applyAlignment="1">
      <alignment vertical="center"/>
    </xf>
    <xf numFmtId="0" fontId="55" fillId="0" borderId="0" xfId="4" applyFont="1" applyAlignment="1">
      <alignment vertical="center"/>
    </xf>
    <xf numFmtId="0" fontId="56" fillId="0" borderId="0" xfId="4" applyFont="1"/>
    <xf numFmtId="0" fontId="50" fillId="0" borderId="0" xfId="0" applyFont="1" applyAlignment="1">
      <alignment vertical="center"/>
    </xf>
    <xf numFmtId="0" fontId="57" fillId="0" borderId="0" xfId="0" applyFont="1" applyAlignment="1">
      <alignment horizontal="center" vertical="center" wrapText="1"/>
    </xf>
    <xf numFmtId="0" fontId="34" fillId="0" borderId="9" xfId="0" applyFont="1" applyBorder="1" applyAlignment="1">
      <alignment horizontal="center" vertical="center"/>
    </xf>
    <xf numFmtId="0" fontId="39" fillId="0" borderId="9" xfId="0" applyFont="1" applyBorder="1" applyAlignment="1">
      <alignment horizontal="center" vertical="center" wrapText="1"/>
    </xf>
    <xf numFmtId="0" fontId="54" fillId="0" borderId="6" xfId="0" applyFont="1" applyBorder="1" applyAlignment="1">
      <alignment horizontal="center" vertical="center"/>
    </xf>
    <xf numFmtId="0" fontId="30" fillId="0" borderId="0" xfId="0" applyFont="1" applyAlignment="1">
      <alignment horizontal="center" vertical="center" wrapText="1"/>
    </xf>
    <xf numFmtId="0" fontId="58" fillId="0" borderId="0" xfId="0" applyFont="1" applyAlignment="1">
      <alignment horizontal="center" vertical="center" wrapText="1"/>
    </xf>
    <xf numFmtId="0" fontId="54" fillId="0" borderId="0" xfId="0" applyFont="1" applyAlignment="1">
      <alignment horizontal="center" vertical="center"/>
    </xf>
    <xf numFmtId="0" fontId="59" fillId="0" borderId="0" xfId="0" applyFont="1"/>
    <xf numFmtId="0" fontId="30" fillId="0" borderId="7" xfId="0" applyFont="1" applyBorder="1" applyAlignment="1">
      <alignment horizontal="left"/>
    </xf>
    <xf numFmtId="0" fontId="30" fillId="0" borderId="11" xfId="0" applyFont="1" applyBorder="1" applyAlignment="1">
      <alignment vertical="center" wrapText="1"/>
    </xf>
    <xf numFmtId="0" fontId="30" fillId="0" borderId="11" xfId="0" applyFont="1" applyBorder="1"/>
    <xf numFmtId="0" fontId="30" fillId="0" borderId="13" xfId="0" applyFont="1" applyBorder="1" applyAlignment="1">
      <alignment horizontal="left"/>
    </xf>
    <xf numFmtId="0" fontId="30" fillId="0" borderId="14" xfId="0" applyFont="1" applyBorder="1" applyAlignment="1">
      <alignment horizontal="left"/>
    </xf>
    <xf numFmtId="0" fontId="30" fillId="0" borderId="15" xfId="0" applyFont="1" applyBorder="1" applyAlignment="1">
      <alignment horizontal="center"/>
    </xf>
    <xf numFmtId="0" fontId="40" fillId="0" borderId="0" xfId="0" applyFont="1" applyAlignment="1">
      <alignment vertical="center"/>
    </xf>
    <xf numFmtId="0" fontId="59" fillId="0" borderId="0" xfId="0" applyFont="1" applyAlignment="1">
      <alignment vertical="center"/>
    </xf>
    <xf numFmtId="0" fontId="59" fillId="0" borderId="0" xfId="0" applyFont="1" applyAlignment="1">
      <alignment horizontal="center" vertical="center"/>
    </xf>
    <xf numFmtId="0" fontId="30" fillId="4" borderId="0" xfId="0" applyFont="1" applyFill="1" applyAlignment="1">
      <alignment horizontal="left" vertical="center" wrapText="1"/>
    </xf>
    <xf numFmtId="0" fontId="56" fillId="0" borderId="0" xfId="4" applyFont="1" applyAlignment="1">
      <alignment horizontal="center" vertical="center" wrapText="1"/>
    </xf>
    <xf numFmtId="0" fontId="30" fillId="0" borderId="16" xfId="0" applyFont="1" applyBorder="1" applyAlignment="1">
      <alignment vertical="center"/>
    </xf>
    <xf numFmtId="0" fontId="30" fillId="0" borderId="17" xfId="0" applyFont="1" applyBorder="1" applyAlignment="1">
      <alignment vertical="center"/>
    </xf>
    <xf numFmtId="0" fontId="30" fillId="0" borderId="18" xfId="0" applyFont="1" applyBorder="1" applyAlignment="1">
      <alignment vertical="center"/>
    </xf>
    <xf numFmtId="0" fontId="30" fillId="0" borderId="19" xfId="0" applyFont="1" applyBorder="1" applyAlignment="1">
      <alignment vertical="center"/>
    </xf>
    <xf numFmtId="0" fontId="30" fillId="0" borderId="14" xfId="0" applyFont="1" applyBorder="1" applyAlignment="1">
      <alignment vertical="center"/>
    </xf>
    <xf numFmtId="0" fontId="30" fillId="0" borderId="7" xfId="0" applyFont="1" applyBorder="1" applyAlignment="1">
      <alignment vertical="center"/>
    </xf>
    <xf numFmtId="0" fontId="30" fillId="0" borderId="15" xfId="0" applyFont="1" applyBorder="1" applyAlignment="1">
      <alignment vertical="center"/>
    </xf>
    <xf numFmtId="0" fontId="2" fillId="0" borderId="0" xfId="0" applyFont="1" applyAlignment="1">
      <alignment vertical="center"/>
    </xf>
    <xf numFmtId="0" fontId="60" fillId="0" borderId="0" xfId="0" applyFont="1" applyAlignment="1">
      <alignment horizontal="center" vertical="center"/>
    </xf>
    <xf numFmtId="0" fontId="59" fillId="0" borderId="0" xfId="0" applyFont="1" applyAlignment="1">
      <alignment horizontal="left"/>
    </xf>
    <xf numFmtId="0" fontId="61" fillId="0" borderId="0" xfId="0" applyFont="1" applyAlignment="1">
      <alignment horizontal="left"/>
    </xf>
    <xf numFmtId="0" fontId="62" fillId="0" borderId="0" xfId="0" applyFont="1" applyAlignment="1">
      <alignment horizontal="left"/>
    </xf>
    <xf numFmtId="0" fontId="63" fillId="0" borderId="0" xfId="0" applyFont="1" applyAlignment="1">
      <alignment horizontal="center" vertical="center" wrapText="1"/>
    </xf>
    <xf numFmtId="0" fontId="59" fillId="0" borderId="0" xfId="0" applyFont="1" applyAlignment="1">
      <alignment horizontal="left" vertical="center"/>
    </xf>
    <xf numFmtId="0" fontId="30" fillId="0" borderId="19" xfId="0" applyFont="1" applyBorder="1" applyAlignment="1">
      <alignment horizontal="left" vertical="center"/>
    </xf>
    <xf numFmtId="0" fontId="30" fillId="0" borderId="14" xfId="0" applyFont="1" applyBorder="1" applyAlignment="1">
      <alignment horizontal="left" vertical="center"/>
    </xf>
    <xf numFmtId="0" fontId="32" fillId="0" borderId="7" xfId="0" applyFont="1" applyBorder="1" applyAlignment="1">
      <alignment horizontal="center" vertical="center"/>
    </xf>
    <xf numFmtId="0" fontId="30" fillId="0" borderId="7" xfId="0" applyFont="1" applyBorder="1" applyAlignment="1">
      <alignment horizontal="center" vertical="center"/>
    </xf>
    <xf numFmtId="0" fontId="30" fillId="0" borderId="20" xfId="0" applyFont="1" applyBorder="1" applyAlignment="1">
      <alignment horizontal="center" vertical="center"/>
    </xf>
    <xf numFmtId="0" fontId="30" fillId="0" borderId="21" xfId="0" applyFont="1" applyBorder="1" applyAlignment="1">
      <alignment horizontal="center" vertical="center"/>
    </xf>
    <xf numFmtId="0" fontId="41" fillId="4" borderId="0" xfId="4" applyFont="1" applyFill="1" applyAlignment="1">
      <alignment vertical="top"/>
    </xf>
    <xf numFmtId="0" fontId="41" fillId="4" borderId="0" xfId="4" applyFont="1" applyFill="1" applyAlignment="1">
      <alignment horizontal="left" vertical="top"/>
    </xf>
    <xf numFmtId="0" fontId="30" fillId="0" borderId="11" xfId="0" applyFont="1" applyBorder="1" applyAlignment="1">
      <alignment vertical="center"/>
    </xf>
    <xf numFmtId="0" fontId="49" fillId="0" borderId="0" xfId="0" applyFont="1" applyAlignment="1">
      <alignment vertical="center"/>
    </xf>
    <xf numFmtId="0" fontId="64" fillId="0" borderId="0" xfId="0" applyFont="1" applyAlignment="1">
      <alignment vertical="center"/>
    </xf>
    <xf numFmtId="165" fontId="64" fillId="0" borderId="0" xfId="2" applyNumberFormat="1" applyFont="1" applyAlignment="1">
      <alignment vertical="center"/>
    </xf>
    <xf numFmtId="0" fontId="64" fillId="0" borderId="0" xfId="0" applyFont="1" applyAlignment="1">
      <alignment horizontal="center" vertical="center"/>
    </xf>
    <xf numFmtId="0" fontId="65" fillId="5" borderId="6" xfId="0" applyFont="1" applyFill="1" applyBorder="1" applyAlignment="1">
      <alignment horizontal="center" vertical="center" wrapText="1"/>
    </xf>
    <xf numFmtId="0" fontId="66" fillId="0" borderId="0" xfId="0" applyFont="1" applyAlignment="1">
      <alignment vertical="center" wrapText="1"/>
    </xf>
    <xf numFmtId="0" fontId="67" fillId="0" borderId="0" xfId="0" applyFont="1" applyAlignment="1">
      <alignment vertical="center" wrapText="1"/>
    </xf>
    <xf numFmtId="0" fontId="66" fillId="0" borderId="0" xfId="0" applyFont="1" applyAlignment="1">
      <alignment vertical="center"/>
    </xf>
    <xf numFmtId="165" fontId="66" fillId="0" borderId="0" xfId="2" applyNumberFormat="1" applyFont="1" applyAlignment="1">
      <alignment vertical="center"/>
    </xf>
    <xf numFmtId="0" fontId="66" fillId="0" borderId="0" xfId="0" applyFont="1" applyAlignment="1">
      <alignment horizontal="center" vertical="center" wrapText="1"/>
    </xf>
    <xf numFmtId="0" fontId="68" fillId="6" borderId="6" xfId="0" applyFont="1" applyFill="1" applyBorder="1" applyAlignment="1">
      <alignment vertical="center" wrapText="1"/>
    </xf>
    <xf numFmtId="0" fontId="68" fillId="6" borderId="6" xfId="0" applyFont="1" applyFill="1" applyBorder="1" applyAlignment="1">
      <alignment vertical="center"/>
    </xf>
    <xf numFmtId="0" fontId="68" fillId="7" borderId="6" xfId="0" applyFont="1" applyFill="1" applyBorder="1" applyAlignment="1">
      <alignment horizontal="center" vertical="center"/>
    </xf>
    <xf numFmtId="0" fontId="67" fillId="0" borderId="0" xfId="0" applyFont="1" applyAlignment="1">
      <alignment vertical="center"/>
    </xf>
    <xf numFmtId="0" fontId="66" fillId="0" borderId="6" xfId="0" applyFont="1" applyBorder="1" applyAlignment="1">
      <alignment vertical="center"/>
    </xf>
    <xf numFmtId="0" fontId="66" fillId="0" borderId="6" xfId="0" applyFont="1" applyBorder="1" applyAlignment="1">
      <alignment horizontal="center" vertical="center"/>
    </xf>
    <xf numFmtId="0" fontId="66" fillId="8" borderId="6" xfId="0" applyFont="1" applyFill="1" applyBorder="1" applyAlignment="1">
      <alignment vertical="center"/>
    </xf>
    <xf numFmtId="0" fontId="66" fillId="8" borderId="6" xfId="0" applyFont="1" applyFill="1" applyBorder="1" applyAlignment="1">
      <alignment horizontal="center" vertical="center"/>
    </xf>
    <xf numFmtId="0" fontId="67" fillId="0" borderId="6" xfId="0" applyFont="1" applyBorder="1" applyAlignment="1">
      <alignment vertical="center"/>
    </xf>
    <xf numFmtId="0" fontId="67" fillId="8" borderId="6" xfId="0" applyFont="1" applyFill="1" applyBorder="1" applyAlignment="1">
      <alignment vertical="center"/>
    </xf>
    <xf numFmtId="0" fontId="68" fillId="6" borderId="8" xfId="0" applyFont="1" applyFill="1" applyBorder="1" applyAlignment="1">
      <alignment horizontal="center" vertical="center"/>
    </xf>
    <xf numFmtId="0" fontId="68" fillId="9" borderId="8" xfId="0" applyFont="1" applyFill="1" applyBorder="1" applyAlignment="1">
      <alignment horizontal="left" vertical="center"/>
    </xf>
    <xf numFmtId="0" fontId="68" fillId="9" borderId="12" xfId="0" applyFont="1" applyFill="1" applyBorder="1" applyAlignment="1">
      <alignment horizontal="left" vertical="center"/>
    </xf>
    <xf numFmtId="0" fontId="66" fillId="0" borderId="8" xfId="0" applyFont="1" applyBorder="1" applyAlignment="1">
      <alignment vertical="center"/>
    </xf>
    <xf numFmtId="0" fontId="66" fillId="0" borderId="12" xfId="0" applyFont="1" applyBorder="1" applyAlignment="1">
      <alignment vertical="center"/>
    </xf>
    <xf numFmtId="9" fontId="69" fillId="0" borderId="6" xfId="0" applyNumberFormat="1" applyFont="1" applyBorder="1" applyAlignment="1">
      <alignment horizontal="center" vertical="center"/>
    </xf>
    <xf numFmtId="0" fontId="66" fillId="0" borderId="0" xfId="0" applyFont="1" applyAlignment="1">
      <alignment horizontal="center" vertical="center"/>
    </xf>
    <xf numFmtId="0" fontId="70" fillId="0" borderId="0" xfId="0" applyFont="1" applyAlignment="1">
      <alignment vertical="center"/>
    </xf>
    <xf numFmtId="0" fontId="64" fillId="0" borderId="0" xfId="0" applyFont="1"/>
    <xf numFmtId="165" fontId="64" fillId="0" borderId="0" xfId="2" applyNumberFormat="1" applyFont="1"/>
    <xf numFmtId="0" fontId="64" fillId="0" borderId="0" xfId="0" applyFont="1" applyAlignment="1">
      <alignment horizontal="center"/>
    </xf>
    <xf numFmtId="0" fontId="27" fillId="10" borderId="0" xfId="1" applyFill="1" applyBorder="1" applyAlignment="1">
      <alignment horizontal="left" vertical="center" wrapText="1"/>
    </xf>
    <xf numFmtId="0" fontId="1" fillId="0" borderId="0" xfId="0" applyFont="1"/>
    <xf numFmtId="0" fontId="1" fillId="0" borderId="0" xfId="0" applyFont="1" applyAlignment="1">
      <alignment horizontal="center"/>
    </xf>
    <xf numFmtId="0" fontId="0" fillId="0" borderId="0" xfId="0" applyAlignment="1">
      <alignment horizontal="center"/>
    </xf>
    <xf numFmtId="0" fontId="71" fillId="11" borderId="0" xfId="0" applyFont="1" applyFill="1" applyAlignment="1">
      <alignment horizontal="center"/>
    </xf>
    <xf numFmtId="0" fontId="0" fillId="12" borderId="6" xfId="0" applyFill="1" applyBorder="1" applyAlignment="1">
      <alignment horizontal="center"/>
    </xf>
    <xf numFmtId="0" fontId="1" fillId="12" borderId="6" xfId="0" applyFont="1" applyFill="1" applyBorder="1" applyAlignment="1">
      <alignment wrapText="1"/>
    </xf>
    <xf numFmtId="0" fontId="1" fillId="12" borderId="6" xfId="0" applyFont="1" applyFill="1" applyBorder="1"/>
    <xf numFmtId="0" fontId="1" fillId="13" borderId="0" xfId="0" applyFont="1" applyFill="1"/>
    <xf numFmtId="2" fontId="0" fillId="0" borderId="0" xfId="0" applyNumberFormat="1"/>
    <xf numFmtId="2" fontId="30" fillId="0" borderId="0" xfId="0" applyNumberFormat="1" applyFont="1" applyAlignment="1">
      <alignment horizontal="left" vertical="center"/>
    </xf>
    <xf numFmtId="2" fontId="30" fillId="2" borderId="0" xfId="0" applyNumberFormat="1" applyFont="1" applyFill="1" applyAlignment="1">
      <alignment vertical="center"/>
    </xf>
    <xf numFmtId="43" fontId="66" fillId="0" borderId="6" xfId="2" applyFont="1" applyBorder="1" applyAlignment="1">
      <alignment vertical="center"/>
    </xf>
    <xf numFmtId="165" fontId="68" fillId="6" borderId="12" xfId="0" applyNumberFormat="1" applyFont="1" applyFill="1" applyBorder="1" applyAlignment="1">
      <alignment horizontal="center" vertical="center"/>
    </xf>
    <xf numFmtId="43" fontId="69" fillId="0" borderId="6" xfId="0" applyNumberFormat="1" applyFont="1" applyBorder="1" applyAlignment="1">
      <alignment horizontal="left" vertical="center"/>
    </xf>
    <xf numFmtId="43" fontId="66" fillId="0" borderId="0" xfId="0" applyNumberFormat="1" applyFont="1" applyAlignment="1">
      <alignment vertical="center"/>
    </xf>
    <xf numFmtId="2" fontId="1" fillId="0" borderId="0" xfId="0" applyNumberFormat="1" applyFont="1"/>
    <xf numFmtId="0" fontId="13" fillId="0" borderId="0" xfId="0" applyFont="1"/>
    <xf numFmtId="43" fontId="0" fillId="0" borderId="0" xfId="0" applyNumberFormat="1"/>
    <xf numFmtId="0" fontId="1" fillId="13" borderId="6" xfId="0" applyFont="1" applyFill="1" applyBorder="1" applyProtection="1">
      <protection locked="0"/>
    </xf>
    <xf numFmtId="0" fontId="0" fillId="0" borderId="6" xfId="0" applyBorder="1"/>
    <xf numFmtId="0" fontId="0" fillId="14" borderId="6" xfId="0" applyFill="1" applyBorder="1"/>
    <xf numFmtId="0" fontId="0" fillId="0" borderId="0" xfId="0" applyAlignment="1">
      <alignment wrapText="1"/>
    </xf>
    <xf numFmtId="0" fontId="14" fillId="15" borderId="6" xfId="0" applyFont="1" applyFill="1" applyBorder="1" applyAlignment="1">
      <alignment horizontal="center" vertical="center" wrapText="1"/>
    </xf>
    <xf numFmtId="0" fontId="14" fillId="16" borderId="6" xfId="0" applyFont="1" applyFill="1" applyBorder="1" applyAlignment="1">
      <alignment horizontal="center" vertical="center" wrapText="1"/>
    </xf>
    <xf numFmtId="0" fontId="14" fillId="17" borderId="6" xfId="0" applyFont="1" applyFill="1" applyBorder="1" applyAlignment="1">
      <alignment horizontal="center" vertical="center" wrapText="1"/>
    </xf>
    <xf numFmtId="0" fontId="14" fillId="18" borderId="6" xfId="0" applyFont="1" applyFill="1" applyBorder="1" applyAlignment="1">
      <alignment horizontal="center" vertical="center" wrapText="1"/>
    </xf>
    <xf numFmtId="0" fontId="14" fillId="19" borderId="6" xfId="0" applyFont="1" applyFill="1" applyBorder="1" applyAlignment="1">
      <alignment horizontal="center" vertical="center" wrapText="1"/>
    </xf>
    <xf numFmtId="0" fontId="72" fillId="20" borderId="6" xfId="0" applyFont="1" applyFill="1" applyBorder="1" applyAlignment="1">
      <alignment horizontal="center" vertical="center" wrapText="1"/>
    </xf>
    <xf numFmtId="0" fontId="73" fillId="20" borderId="6" xfId="0" applyFont="1" applyFill="1" applyBorder="1" applyAlignment="1">
      <alignment horizontal="center" vertical="center" wrapText="1"/>
    </xf>
    <xf numFmtId="0" fontId="74" fillId="0" borderId="6" xfId="0" applyFont="1" applyBorder="1" applyAlignment="1">
      <alignment horizontal="center" vertical="center"/>
    </xf>
    <xf numFmtId="0" fontId="74" fillId="0" borderId="6" xfId="0" applyFont="1" applyBorder="1" applyAlignment="1">
      <alignment horizontal="left" vertical="center"/>
    </xf>
    <xf numFmtId="10" fontId="74" fillId="0" borderId="6" xfId="0" applyNumberFormat="1" applyFont="1" applyBorder="1" applyAlignment="1">
      <alignment horizontal="center" vertical="center"/>
    </xf>
    <xf numFmtId="0" fontId="74" fillId="0" borderId="6" xfId="0" applyFont="1" applyBorder="1" applyAlignment="1">
      <alignment vertical="center"/>
    </xf>
    <xf numFmtId="0" fontId="74" fillId="0" borderId="6" xfId="0" applyFont="1" applyBorder="1" applyAlignment="1">
      <alignment vertical="center" wrapText="1"/>
    </xf>
    <xf numFmtId="0" fontId="74" fillId="0" borderId="6" xfId="0" applyFont="1" applyBorder="1" applyAlignment="1">
      <alignment horizontal="left"/>
    </xf>
    <xf numFmtId="0" fontId="74" fillId="0" borderId="6" xfId="0" applyFont="1" applyBorder="1" applyAlignment="1">
      <alignment horizontal="center"/>
    </xf>
    <xf numFmtId="0" fontId="74" fillId="0" borderId="6" xfId="0" applyFont="1" applyBorder="1" applyAlignment="1">
      <alignment horizontal="left" vertical="center" wrapText="1"/>
    </xf>
    <xf numFmtId="0" fontId="75" fillId="0" borderId="6" xfId="0" applyFont="1" applyBorder="1" applyAlignment="1">
      <alignment horizontal="center" vertical="center"/>
    </xf>
    <xf numFmtId="0" fontId="75" fillId="0" borderId="6" xfId="0" applyFont="1" applyBorder="1" applyAlignment="1">
      <alignment horizontal="left" vertical="center"/>
    </xf>
    <xf numFmtId="0" fontId="75" fillId="0" borderId="6" xfId="0" applyFont="1" applyBorder="1" applyAlignment="1">
      <alignment horizontal="left" vertical="center" wrapText="1"/>
    </xf>
    <xf numFmtId="10" fontId="74" fillId="0" borderId="6" xfId="0" applyNumberFormat="1" applyFont="1" applyBorder="1" applyAlignment="1">
      <alignment horizontal="left" vertical="center"/>
    </xf>
    <xf numFmtId="0" fontId="0" fillId="0" borderId="22" xfId="0" applyBorder="1"/>
    <xf numFmtId="0" fontId="15" fillId="3" borderId="0" xfId="0" applyFont="1" applyFill="1"/>
    <xf numFmtId="3" fontId="15" fillId="0" borderId="0" xfId="0" applyNumberFormat="1" applyFont="1"/>
    <xf numFmtId="0" fontId="15" fillId="0" borderId="0" xfId="0" applyFont="1"/>
    <xf numFmtId="0" fontId="28" fillId="0" borderId="0" xfId="0" applyFont="1" applyAlignment="1">
      <alignment vertical="center"/>
    </xf>
    <xf numFmtId="0" fontId="41" fillId="0" borderId="2" xfId="0" applyFont="1" applyBorder="1" applyAlignment="1">
      <alignment horizontal="left" vertical="center" wrapText="1"/>
    </xf>
    <xf numFmtId="0" fontId="76" fillId="0" borderId="0" xfId="0" applyFont="1" applyAlignment="1">
      <alignment horizontal="left" vertical="center" wrapText="1"/>
    </xf>
    <xf numFmtId="0" fontId="77" fillId="0" borderId="0" xfId="0" applyFont="1" applyAlignment="1">
      <alignment horizontal="left" vertical="center" wrapText="1"/>
    </xf>
    <xf numFmtId="0" fontId="78" fillId="4" borderId="6" xfId="0" applyFont="1" applyFill="1" applyBorder="1" applyAlignment="1">
      <alignment horizontal="left" vertical="top" wrapText="1"/>
    </xf>
    <xf numFmtId="0" fontId="78" fillId="4" borderId="23" xfId="0" applyFont="1" applyFill="1" applyBorder="1" applyAlignment="1">
      <alignment horizontal="left" vertical="top" wrapText="1"/>
    </xf>
    <xf numFmtId="0" fontId="78" fillId="4" borderId="23" xfId="0" applyFont="1" applyFill="1" applyBorder="1" applyAlignment="1">
      <alignment horizontal="left" vertical="top"/>
    </xf>
    <xf numFmtId="0" fontId="78" fillId="4" borderId="5" xfId="0" applyFont="1" applyFill="1" applyBorder="1" applyAlignment="1">
      <alignment horizontal="left" vertical="top" wrapText="1"/>
    </xf>
    <xf numFmtId="0" fontId="78" fillId="4" borderId="0" xfId="0" applyFont="1" applyFill="1" applyAlignment="1">
      <alignment horizontal="left" vertical="top" wrapText="1"/>
    </xf>
    <xf numFmtId="0" fontId="78" fillId="4" borderId="3" xfId="0" applyFont="1" applyFill="1" applyBorder="1" applyAlignment="1">
      <alignment horizontal="left" vertical="top" wrapText="1"/>
    </xf>
    <xf numFmtId="0" fontId="78" fillId="4" borderId="6" xfId="0" applyFont="1" applyFill="1" applyBorder="1" applyAlignment="1">
      <alignment vertical="top" wrapText="1"/>
    </xf>
    <xf numFmtId="0" fontId="79" fillId="21" borderId="6" xfId="0" applyFont="1" applyFill="1" applyBorder="1" applyAlignment="1">
      <alignment horizontal="left" vertical="center" wrapText="1"/>
    </xf>
    <xf numFmtId="0" fontId="0" fillId="0" borderId="0" xfId="0" applyAlignment="1">
      <alignment horizontal="left"/>
    </xf>
    <xf numFmtId="0" fontId="78" fillId="4" borderId="24" xfId="0" applyFont="1" applyFill="1" applyBorder="1" applyAlignment="1">
      <alignment horizontal="left" vertical="top" wrapText="1"/>
    </xf>
    <xf numFmtId="0" fontId="78" fillId="4" borderId="1" xfId="0" applyFont="1" applyFill="1" applyBorder="1" applyAlignment="1">
      <alignment horizontal="left" vertical="top" wrapText="1"/>
    </xf>
    <xf numFmtId="0" fontId="78" fillId="4" borderId="22" xfId="0" applyFont="1" applyFill="1" applyBorder="1" applyAlignment="1">
      <alignment horizontal="left" vertical="top" wrapText="1"/>
    </xf>
    <xf numFmtId="0" fontId="78" fillId="4" borderId="9" xfId="0" applyFont="1" applyFill="1" applyBorder="1" applyAlignment="1">
      <alignment horizontal="left" vertical="top" wrapText="1"/>
    </xf>
    <xf numFmtId="0" fontId="78" fillId="4" borderId="2" xfId="0" applyFont="1" applyFill="1" applyBorder="1" applyAlignment="1">
      <alignment horizontal="left" vertical="top" wrapText="1"/>
    </xf>
    <xf numFmtId="0" fontId="78" fillId="4" borderId="8" xfId="0" applyFont="1" applyFill="1" applyBorder="1" applyAlignment="1">
      <alignment horizontal="left" vertical="top" wrapText="1"/>
    </xf>
    <xf numFmtId="0" fontId="78" fillId="4" borderId="4" xfId="0" applyFont="1" applyFill="1" applyBorder="1" applyAlignment="1">
      <alignment horizontal="left" vertical="top" wrapText="1"/>
    </xf>
    <xf numFmtId="0" fontId="78" fillId="4" borderId="6" xfId="0" applyFont="1" applyFill="1" applyBorder="1" applyAlignment="1">
      <alignment horizontal="left" vertical="top"/>
    </xf>
    <xf numFmtId="0" fontId="78" fillId="4" borderId="25" xfId="0" applyFont="1" applyFill="1" applyBorder="1" applyAlignment="1">
      <alignment horizontal="left" vertical="top" wrapText="1"/>
    </xf>
    <xf numFmtId="0" fontId="78" fillId="4" borderId="26" xfId="0" applyFont="1" applyFill="1" applyBorder="1" applyAlignment="1">
      <alignment horizontal="left" vertical="top" wrapText="1"/>
    </xf>
    <xf numFmtId="0" fontId="78" fillId="4" borderId="12" xfId="0" applyFont="1" applyFill="1" applyBorder="1" applyAlignment="1">
      <alignment horizontal="left" vertical="top" wrapText="1"/>
    </xf>
    <xf numFmtId="0" fontId="78" fillId="4" borderId="3" xfId="0" applyFont="1" applyFill="1" applyBorder="1" applyAlignment="1">
      <alignment horizontal="left" vertical="top"/>
    </xf>
    <xf numFmtId="0" fontId="78" fillId="4" borderId="23" xfId="9" applyFont="1" applyFill="1" applyBorder="1" applyAlignment="1">
      <alignment horizontal="left" vertical="top" wrapText="1"/>
    </xf>
    <xf numFmtId="0" fontId="78" fillId="4" borderId="22" xfId="9" applyFont="1" applyFill="1" applyBorder="1" applyAlignment="1">
      <alignment horizontal="left" vertical="top" wrapText="1"/>
    </xf>
    <xf numFmtId="0" fontId="78" fillId="4" borderId="3" xfId="0" applyFont="1" applyFill="1" applyBorder="1" applyAlignment="1">
      <alignment vertical="top" wrapText="1"/>
    </xf>
    <xf numFmtId="0" fontId="1" fillId="0" borderId="3" xfId="0" applyFont="1" applyBorder="1" applyAlignment="1">
      <alignment horizontal="left"/>
    </xf>
    <xf numFmtId="0" fontId="78" fillId="4" borderId="2" xfId="0" applyFont="1" applyFill="1" applyBorder="1" applyAlignment="1">
      <alignment horizontal="left" vertical="top"/>
    </xf>
    <xf numFmtId="0" fontId="1" fillId="22" borderId="0" xfId="0" applyFont="1" applyFill="1"/>
    <xf numFmtId="0" fontId="80" fillId="0" borderId="0" xfId="0" applyFont="1" applyAlignment="1">
      <alignment horizontal="left" vertical="center"/>
    </xf>
    <xf numFmtId="0" fontId="78" fillId="0" borderId="0" xfId="0" applyFont="1" applyAlignment="1">
      <alignment vertical="center"/>
    </xf>
    <xf numFmtId="0" fontId="78" fillId="0" borderId="0" xfId="0" applyFont="1" applyAlignment="1">
      <alignment horizontal="left" vertical="center" wrapText="1"/>
    </xf>
    <xf numFmtId="0" fontId="78" fillId="0" borderId="0" xfId="0" applyFont="1" applyAlignment="1">
      <alignment horizontal="left" vertical="center"/>
    </xf>
    <xf numFmtId="0" fontId="78" fillId="4" borderId="0" xfId="0" applyFont="1" applyFill="1" applyAlignment="1">
      <alignment horizontal="left" vertical="center"/>
    </xf>
    <xf numFmtId="0" fontId="78" fillId="0" borderId="0" xfId="0" applyFont="1" applyAlignment="1">
      <alignment horizontal="left"/>
    </xf>
    <xf numFmtId="0" fontId="78" fillId="0" borderId="0" xfId="0" applyFont="1" applyAlignment="1">
      <alignment horizontal="center" vertical="center"/>
    </xf>
    <xf numFmtId="0" fontId="78" fillId="0" borderId="0" xfId="0" applyFont="1"/>
    <xf numFmtId="0" fontId="59" fillId="0" borderId="0" xfId="0" applyFont="1" applyAlignment="1">
      <alignment horizontal="center"/>
    </xf>
    <xf numFmtId="0" fontId="30" fillId="13" borderId="11" xfId="0" applyFont="1" applyFill="1" applyBorder="1" applyAlignment="1">
      <alignment vertical="center"/>
    </xf>
    <xf numFmtId="0" fontId="30" fillId="13" borderId="27" xfId="0" applyFont="1" applyFill="1" applyBorder="1" applyAlignment="1">
      <alignment vertical="center"/>
    </xf>
    <xf numFmtId="0" fontId="30" fillId="13" borderId="27" xfId="0" applyFont="1" applyFill="1" applyBorder="1" applyAlignment="1">
      <alignment horizontal="center" vertical="center"/>
    </xf>
    <xf numFmtId="14" fontId="30" fillId="0" borderId="11" xfId="0" applyNumberFormat="1" applyFont="1" applyBorder="1" applyAlignment="1">
      <alignment vertical="center"/>
    </xf>
    <xf numFmtId="0" fontId="34" fillId="0" borderId="0" xfId="0" applyFont="1" applyAlignment="1">
      <alignment wrapText="1"/>
    </xf>
    <xf numFmtId="0" fontId="81" fillId="0" borderId="0" xfId="0" applyFont="1" applyAlignment="1">
      <alignment horizontal="left" vertical="center" indent="1"/>
    </xf>
    <xf numFmtId="0" fontId="81" fillId="0" borderId="0" xfId="0" applyFont="1"/>
    <xf numFmtId="0" fontId="40" fillId="0" borderId="0" xfId="0" applyFont="1" applyAlignment="1">
      <alignment vertical="center" wrapText="1"/>
    </xf>
    <xf numFmtId="0" fontId="40" fillId="0" borderId="11" xfId="0" applyFont="1" applyBorder="1" applyAlignment="1">
      <alignment vertical="center" wrapText="1"/>
    </xf>
    <xf numFmtId="0" fontId="58" fillId="0" borderId="0" xfId="0" applyFont="1" applyAlignment="1">
      <alignment horizontal="center" wrapText="1"/>
    </xf>
    <xf numFmtId="0" fontId="1" fillId="0" borderId="0" xfId="0" applyFont="1" applyAlignment="1">
      <alignment horizontal="left"/>
    </xf>
    <xf numFmtId="0" fontId="39" fillId="0" borderId="6" xfId="0" applyFont="1" applyBorder="1" applyAlignment="1">
      <alignment horizontal="center" vertical="center"/>
    </xf>
    <xf numFmtId="0" fontId="49" fillId="0" borderId="6" xfId="0" applyFont="1" applyBorder="1" applyAlignment="1">
      <alignment horizontal="center" vertical="center" wrapText="1"/>
    </xf>
    <xf numFmtId="0" fontId="30" fillId="0" borderId="13" xfId="0" applyFont="1" applyBorder="1" applyAlignment="1">
      <alignment vertical="center"/>
    </xf>
    <xf numFmtId="0" fontId="30" fillId="0" borderId="11" xfId="0" applyFont="1" applyBorder="1" applyAlignment="1">
      <alignment horizontal="center" vertical="center"/>
    </xf>
    <xf numFmtId="0" fontId="40" fillId="0" borderId="0" xfId="0" applyFont="1" applyAlignment="1">
      <alignment horizontal="center" vertical="center" wrapText="1"/>
    </xf>
    <xf numFmtId="167" fontId="15" fillId="0" borderId="0" xfId="0" applyNumberFormat="1" applyFont="1"/>
    <xf numFmtId="49" fontId="15" fillId="0" borderId="0" xfId="0" applyNumberFormat="1" applyFont="1"/>
    <xf numFmtId="0" fontId="28" fillId="0" borderId="6" xfId="0" applyFont="1" applyBorder="1" applyAlignment="1">
      <alignment horizontal="center" vertical="center" wrapText="1"/>
    </xf>
    <xf numFmtId="0" fontId="49" fillId="0" borderId="6" xfId="0" applyFont="1" applyBorder="1" applyAlignment="1">
      <alignment vertical="center" wrapText="1"/>
    </xf>
    <xf numFmtId="0" fontId="39" fillId="0" borderId="6" xfId="0" applyFont="1" applyBorder="1" applyAlignment="1">
      <alignment vertical="center"/>
    </xf>
    <xf numFmtId="0" fontId="1" fillId="0" borderId="0" xfId="0" applyFont="1" applyAlignment="1">
      <alignment horizontal="right"/>
    </xf>
    <xf numFmtId="0" fontId="82" fillId="0" borderId="0" xfId="0" applyFont="1" applyAlignment="1">
      <alignment vertical="center"/>
    </xf>
    <xf numFmtId="0" fontId="19" fillId="0" borderId="0" xfId="0" applyFont="1" applyAlignment="1">
      <alignment horizontal="left"/>
    </xf>
    <xf numFmtId="0" fontId="50" fillId="0" borderId="0" xfId="0" applyFont="1" applyAlignment="1">
      <alignment horizontal="center" vertical="center" wrapText="1"/>
    </xf>
    <xf numFmtId="0" fontId="83" fillId="0" borderId="0" xfId="0" applyFont="1" applyAlignment="1">
      <alignment horizontal="left" vertical="center"/>
    </xf>
    <xf numFmtId="0" fontId="83" fillId="0" borderId="0" xfId="0" applyFont="1" applyAlignment="1">
      <alignment horizontal="left"/>
    </xf>
    <xf numFmtId="0" fontId="29" fillId="0" borderId="0" xfId="0" applyFont="1" applyAlignment="1">
      <alignment horizontal="left"/>
    </xf>
    <xf numFmtId="0" fontId="84" fillId="23" borderId="6" xfId="0" applyFont="1" applyFill="1" applyBorder="1" applyAlignment="1">
      <alignment horizontal="left" vertical="center" wrapText="1"/>
    </xf>
    <xf numFmtId="0" fontId="74" fillId="4" borderId="6" xfId="0" applyFont="1" applyFill="1" applyBorder="1" applyAlignment="1">
      <alignment horizontal="left" vertical="center" wrapText="1"/>
    </xf>
    <xf numFmtId="10" fontId="74" fillId="4" borderId="6" xfId="0" applyNumberFormat="1" applyFont="1" applyFill="1" applyBorder="1" applyAlignment="1">
      <alignment horizontal="left" vertical="center" wrapText="1"/>
    </xf>
    <xf numFmtId="0" fontId="83" fillId="0" borderId="0" xfId="0" applyFont="1" applyAlignment="1">
      <alignment horizontal="left" vertical="center" wrapText="1"/>
    </xf>
    <xf numFmtId="0" fontId="74" fillId="22" borderId="6" xfId="0" applyFont="1" applyFill="1" applyBorder="1" applyAlignment="1">
      <alignment horizontal="left" vertical="center" wrapText="1"/>
    </xf>
    <xf numFmtId="10" fontId="74" fillId="0" borderId="6" xfId="0" applyNumberFormat="1" applyFont="1" applyBorder="1" applyAlignment="1">
      <alignment horizontal="left" vertical="center" wrapText="1"/>
    </xf>
    <xf numFmtId="0" fontId="24" fillId="0" borderId="6" xfId="0" applyFont="1" applyBorder="1" applyAlignment="1">
      <alignment horizontal="left" vertical="center" wrapText="1"/>
    </xf>
    <xf numFmtId="10" fontId="24" fillId="0" borderId="6" xfId="0" applyNumberFormat="1" applyFont="1" applyBorder="1" applyAlignment="1">
      <alignment horizontal="left" vertical="center" wrapText="1"/>
    </xf>
    <xf numFmtId="10" fontId="74" fillId="22" borderId="6" xfId="0" applyNumberFormat="1" applyFont="1" applyFill="1" applyBorder="1" applyAlignment="1">
      <alignment horizontal="left" vertical="center" wrapText="1"/>
    </xf>
    <xf numFmtId="0" fontId="83" fillId="22" borderId="0" xfId="0" applyFont="1" applyFill="1" applyAlignment="1">
      <alignment horizontal="left" vertical="center" wrapText="1"/>
    </xf>
    <xf numFmtId="0" fontId="74" fillId="13" borderId="6" xfId="0" applyFont="1" applyFill="1" applyBorder="1" applyAlignment="1">
      <alignment horizontal="left" vertical="center" wrapText="1"/>
    </xf>
    <xf numFmtId="10" fontId="74" fillId="13" borderId="6" xfId="0" applyNumberFormat="1" applyFont="1" applyFill="1" applyBorder="1" applyAlignment="1">
      <alignment horizontal="left" vertical="center" wrapText="1"/>
    </xf>
    <xf numFmtId="0" fontId="83" fillId="0" borderId="6" xfId="0" applyFont="1" applyBorder="1" applyAlignment="1">
      <alignment horizontal="left"/>
    </xf>
    <xf numFmtId="0" fontId="20" fillId="4" borderId="6" xfId="4" applyFont="1" applyFill="1" applyBorder="1" applyAlignment="1">
      <alignment horizontal="left" vertical="center" wrapText="1"/>
    </xf>
    <xf numFmtId="10" fontId="24" fillId="4" borderId="6" xfId="0" applyNumberFormat="1" applyFont="1" applyFill="1" applyBorder="1" applyAlignment="1">
      <alignment horizontal="left" vertical="center" wrapText="1"/>
    </xf>
    <xf numFmtId="0" fontId="24" fillId="4" borderId="6" xfId="0" applyFont="1" applyFill="1" applyBorder="1" applyAlignment="1">
      <alignment horizontal="left" vertical="center" wrapText="1"/>
    </xf>
    <xf numFmtId="10" fontId="75" fillId="4" borderId="6" xfId="0" applyNumberFormat="1" applyFont="1" applyFill="1" applyBorder="1" applyAlignment="1">
      <alignment horizontal="left" vertical="center" wrapText="1"/>
    </xf>
    <xf numFmtId="49" fontId="74" fillId="22" borderId="6" xfId="0" applyNumberFormat="1" applyFont="1" applyFill="1" applyBorder="1" applyAlignment="1">
      <alignment horizontal="left" vertical="center" wrapText="1"/>
    </xf>
    <xf numFmtId="49" fontId="74" fillId="4" borderId="6" xfId="0" applyNumberFormat="1" applyFont="1" applyFill="1" applyBorder="1" applyAlignment="1">
      <alignment horizontal="left" vertical="center" wrapText="1"/>
    </xf>
    <xf numFmtId="0" fontId="75" fillId="4" borderId="6" xfId="0" applyFont="1" applyFill="1" applyBorder="1" applyAlignment="1">
      <alignment horizontal="left" vertical="center" wrapText="1"/>
    </xf>
    <xf numFmtId="10" fontId="24" fillId="22" borderId="6" xfId="0" applyNumberFormat="1" applyFont="1" applyFill="1" applyBorder="1" applyAlignment="1">
      <alignment horizontal="left" vertical="center" wrapText="1"/>
    </xf>
    <xf numFmtId="0" fontId="24" fillId="22" borderId="6" xfId="0" applyFont="1" applyFill="1" applyBorder="1" applyAlignment="1">
      <alignment horizontal="left" vertical="center" wrapText="1"/>
    </xf>
    <xf numFmtId="0" fontId="75" fillId="22" borderId="6" xfId="0" applyFont="1" applyFill="1" applyBorder="1" applyAlignment="1">
      <alignment horizontal="left" vertical="center" wrapText="1"/>
    </xf>
    <xf numFmtId="10" fontId="75" fillId="22" borderId="6" xfId="0" applyNumberFormat="1" applyFont="1" applyFill="1" applyBorder="1" applyAlignment="1">
      <alignment horizontal="left" vertical="center" wrapText="1"/>
    </xf>
    <xf numFmtId="0" fontId="34" fillId="0" borderId="0" xfId="0" applyFont="1" applyAlignment="1">
      <alignment horizontal="left" vertical="center"/>
    </xf>
    <xf numFmtId="0" fontId="78" fillId="0" borderId="0" xfId="0" applyFont="1" applyAlignment="1">
      <alignment horizontal="left" vertical="center" wrapText="1"/>
    </xf>
    <xf numFmtId="166" fontId="30" fillId="0" borderId="8" xfId="0" applyNumberFormat="1" applyFont="1" applyBorder="1" applyAlignment="1">
      <alignment horizontal="right" vertical="center"/>
    </xf>
    <xf numFmtId="166" fontId="30" fillId="0" borderId="9" xfId="0" applyNumberFormat="1" applyFont="1" applyBorder="1" applyAlignment="1">
      <alignment horizontal="right" vertical="center"/>
    </xf>
    <xf numFmtId="166" fontId="30" fillId="0" borderId="12" xfId="0" applyNumberFormat="1" applyFont="1" applyBorder="1" applyAlignment="1">
      <alignment horizontal="right" vertical="center"/>
    </xf>
    <xf numFmtId="0" fontId="30" fillId="0" borderId="6" xfId="0" applyFont="1" applyBorder="1" applyAlignment="1">
      <alignment horizontal="left"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0" fillId="0" borderId="12" xfId="0" applyFont="1" applyBorder="1" applyAlignment="1">
      <alignment horizontal="center" vertical="center"/>
    </xf>
    <xf numFmtId="0" fontId="30" fillId="0" borderId="6" xfId="0" applyFont="1" applyBorder="1" applyAlignment="1">
      <alignment horizontal="center" vertical="center" wrapText="1"/>
    </xf>
    <xf numFmtId="0" fontId="30" fillId="0" borderId="8" xfId="0" applyFont="1" applyBorder="1" applyAlignment="1">
      <alignment horizontal="left" vertical="center" wrapText="1"/>
    </xf>
    <xf numFmtId="0" fontId="30" fillId="0" borderId="12" xfId="0" applyFont="1" applyBorder="1" applyAlignment="1">
      <alignment horizontal="left" vertical="center" wrapText="1"/>
    </xf>
    <xf numFmtId="0" fontId="78" fillId="0" borderId="2" xfId="0" applyFont="1" applyBorder="1" applyAlignment="1">
      <alignment horizontal="left" vertical="center" wrapText="1"/>
    </xf>
    <xf numFmtId="0" fontId="30" fillId="0" borderId="0" xfId="0" applyFont="1" applyAlignment="1">
      <alignment horizontal="center" vertical="center"/>
    </xf>
    <xf numFmtId="0" fontId="41" fillId="0" borderId="4" xfId="0" applyFont="1" applyBorder="1" applyAlignment="1">
      <alignment horizontal="center" vertical="center" wrapText="1"/>
    </xf>
    <xf numFmtId="0" fontId="41" fillId="0" borderId="0" xfId="0" applyFont="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0" xfId="0" applyFont="1" applyAlignment="1">
      <alignment horizontal="left" vertical="center" wrapText="1"/>
    </xf>
    <xf numFmtId="0" fontId="34" fillId="0" borderId="6" xfId="0" applyFont="1" applyBorder="1" applyAlignment="1">
      <alignment horizontal="center" vertical="center"/>
    </xf>
    <xf numFmtId="0" fontId="32" fillId="0" borderId="0" xfId="0" applyFont="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4" fillId="0" borderId="29" xfId="0" applyFont="1" applyBorder="1" applyAlignment="1">
      <alignment horizontal="center" vertical="center"/>
    </xf>
    <xf numFmtId="0" fontId="34" fillId="0" borderId="27" xfId="0" applyFont="1" applyBorder="1" applyAlignment="1">
      <alignment horizontal="center" vertical="center"/>
    </xf>
    <xf numFmtId="0" fontId="34" fillId="0" borderId="30" xfId="0" applyFont="1" applyBorder="1" applyAlignment="1">
      <alignment horizontal="center" vertical="center"/>
    </xf>
    <xf numFmtId="166" fontId="30" fillId="0" borderId="6" xfId="0" applyNumberFormat="1" applyFont="1" applyBorder="1" applyAlignment="1">
      <alignment horizontal="center" vertical="center"/>
    </xf>
    <xf numFmtId="0" fontId="40" fillId="0" borderId="4" xfId="0" applyFont="1" applyBorder="1" applyAlignment="1">
      <alignment horizontal="center" vertical="center" wrapText="1"/>
    </xf>
    <xf numFmtId="0" fontId="40" fillId="0" borderId="0" xfId="0" applyFont="1" applyAlignment="1">
      <alignment horizontal="center" vertical="center" wrapText="1"/>
    </xf>
    <xf numFmtId="0" fontId="34" fillId="0" borderId="0" xfId="0" applyFont="1" applyAlignment="1">
      <alignment horizontal="center" vertical="center" wrapText="1"/>
    </xf>
    <xf numFmtId="0" fontId="30" fillId="0" borderId="2" xfId="0" applyFont="1" applyBorder="1" applyAlignment="1">
      <alignment horizontal="center" vertical="center"/>
    </xf>
    <xf numFmtId="0" fontId="50" fillId="0" borderId="0" xfId="0" applyFont="1" applyAlignment="1">
      <alignment horizontal="center" vertical="center"/>
    </xf>
    <xf numFmtId="0" fontId="59" fillId="0" borderId="4" xfId="0" applyFont="1" applyBorder="1" applyAlignment="1">
      <alignment horizontal="center" vertical="center" wrapText="1"/>
    </xf>
    <xf numFmtId="0" fontId="59" fillId="0" borderId="0" xfId="0" applyFont="1" applyAlignment="1">
      <alignment horizontal="center" vertical="center" wrapText="1"/>
    </xf>
    <xf numFmtId="0" fontId="30" fillId="2" borderId="6" xfId="0" applyFont="1" applyFill="1" applyBorder="1" applyAlignment="1">
      <alignment horizontal="center" vertical="center"/>
    </xf>
    <xf numFmtId="0" fontId="30" fillId="0" borderId="6" xfId="0" applyFont="1" applyBorder="1" applyAlignment="1">
      <alignment horizontal="center" vertical="center"/>
    </xf>
    <xf numFmtId="0" fontId="30" fillId="0" borderId="6" xfId="0" applyFont="1" applyBorder="1" applyAlignment="1">
      <alignment horizontal="left" vertical="center" wrapText="1"/>
    </xf>
    <xf numFmtId="0" fontId="50" fillId="0" borderId="2" xfId="0" applyFont="1" applyBorder="1" applyAlignment="1">
      <alignment horizontal="center" vertical="center" wrapText="1"/>
    </xf>
    <xf numFmtId="0" fontId="34" fillId="0" borderId="6" xfId="4" applyFont="1" applyBorder="1" applyAlignment="1">
      <alignment horizontal="center" vertical="center"/>
    </xf>
    <xf numFmtId="0" fontId="58" fillId="0" borderId="6" xfId="4" applyFont="1" applyBorder="1" applyAlignment="1">
      <alignment horizontal="center"/>
    </xf>
    <xf numFmtId="0" fontId="30" fillId="0" borderId="6" xfId="0" applyFont="1" applyBorder="1" applyAlignment="1">
      <alignment horizontal="righ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2" xfId="0" applyFont="1" applyBorder="1" applyAlignment="1">
      <alignment horizontal="left" vertical="center"/>
    </xf>
    <xf numFmtId="166" fontId="34" fillId="0" borderId="8" xfId="0" applyNumberFormat="1" applyFont="1" applyBorder="1" applyAlignment="1">
      <alignment horizontal="right" vertical="center"/>
    </xf>
    <xf numFmtId="166" fontId="34" fillId="0" borderId="9" xfId="0" applyNumberFormat="1" applyFont="1" applyBorder="1" applyAlignment="1">
      <alignment horizontal="right" vertical="center"/>
    </xf>
    <xf numFmtId="166" fontId="34" fillId="0" borderId="12" xfId="0" applyNumberFormat="1" applyFont="1" applyBorder="1" applyAlignment="1">
      <alignment horizontal="right" vertical="center"/>
    </xf>
    <xf numFmtId="0" fontId="30" fillId="0" borderId="0" xfId="0" applyFont="1" applyAlignment="1">
      <alignment horizontal="left" vertical="center"/>
    </xf>
    <xf numFmtId="0" fontId="34" fillId="0" borderId="8" xfId="0" applyFont="1" applyBorder="1" applyAlignment="1">
      <alignment horizontal="left" vertical="center"/>
    </xf>
    <xf numFmtId="0" fontId="34" fillId="0" borderId="9" xfId="0" applyFont="1" applyBorder="1" applyAlignment="1">
      <alignment horizontal="left" vertical="center"/>
    </xf>
    <xf numFmtId="0" fontId="34" fillId="0" borderId="12" xfId="0" applyFont="1" applyBorder="1" applyAlignment="1">
      <alignment horizontal="left" vertical="center"/>
    </xf>
    <xf numFmtId="0" fontId="85" fillId="0" borderId="6" xfId="4" applyFont="1" applyBorder="1" applyAlignment="1">
      <alignment horizontal="center" vertical="center" wrapText="1"/>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39" fillId="0" borderId="12" xfId="0" applyFont="1" applyBorder="1" applyAlignment="1">
      <alignment horizontal="center" vertical="center"/>
    </xf>
    <xf numFmtId="0" fontId="49" fillId="0" borderId="1"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5" xfId="0" applyFont="1" applyBorder="1" applyAlignment="1">
      <alignment horizontal="center" vertical="center" wrapText="1"/>
    </xf>
    <xf numFmtId="0" fontId="2" fillId="0" borderId="6" xfId="0" applyFont="1" applyBorder="1" applyAlignment="1">
      <alignment horizontal="center" vertical="center" wrapText="1"/>
    </xf>
    <xf numFmtId="0" fontId="41" fillId="0" borderId="6" xfId="4" applyFont="1" applyBorder="1" applyAlignment="1">
      <alignment horizontal="center"/>
    </xf>
    <xf numFmtId="0" fontId="59" fillId="0" borderId="0" xfId="0" applyFont="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4" fillId="0" borderId="12" xfId="0" applyFont="1" applyBorder="1" applyAlignment="1">
      <alignment horizontal="center" vertical="center"/>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29" xfId="0" applyFont="1" applyBorder="1" applyAlignment="1">
      <alignment horizontal="center" vertical="center"/>
    </xf>
    <xf numFmtId="0" fontId="30" fillId="0" borderId="27" xfId="0" applyFont="1" applyBorder="1" applyAlignment="1">
      <alignment horizontal="center" vertical="center"/>
    </xf>
    <xf numFmtId="0" fontId="30" fillId="0" borderId="30" xfId="0" applyFont="1" applyBorder="1" applyAlignment="1">
      <alignment horizontal="center" vertical="center"/>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40" fillId="0" borderId="6" xfId="0" applyFont="1" applyBorder="1" applyAlignment="1">
      <alignment horizontal="center" vertical="center"/>
    </xf>
    <xf numFmtId="0" fontId="54" fillId="0" borderId="6" xfId="0" applyFont="1" applyBorder="1" applyAlignment="1">
      <alignment horizontal="center" vertical="center"/>
    </xf>
    <xf numFmtId="0" fontId="36" fillId="0" borderId="6" xfId="4" applyFont="1" applyBorder="1" applyAlignment="1">
      <alignment horizontal="center" vertical="center"/>
    </xf>
    <xf numFmtId="0" fontId="1" fillId="0" borderId="0" xfId="0" applyFont="1" applyAlignment="1">
      <alignment horizontal="center" vertical="center"/>
    </xf>
    <xf numFmtId="0" fontId="41" fillId="0" borderId="6" xfId="4" applyFont="1" applyBorder="1" applyAlignment="1">
      <alignment horizontal="left"/>
    </xf>
    <xf numFmtId="0" fontId="30" fillId="0" borderId="8" xfId="0" applyFont="1" applyBorder="1" applyAlignment="1">
      <alignment vertical="center"/>
    </xf>
    <xf numFmtId="0" fontId="30" fillId="0" borderId="9" xfId="0" applyFont="1" applyBorder="1" applyAlignment="1">
      <alignment vertical="center"/>
    </xf>
    <xf numFmtId="0" fontId="30" fillId="0" borderId="12" xfId="0" applyFont="1" applyBorder="1" applyAlignment="1">
      <alignment vertical="center"/>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2" xfId="0" applyFont="1" applyBorder="1" applyAlignment="1">
      <alignment horizontal="center" vertical="center" wrapText="1"/>
    </xf>
    <xf numFmtId="0" fontId="39" fillId="0" borderId="6" xfId="0" applyFont="1" applyBorder="1" applyAlignment="1">
      <alignment horizontal="center" vertical="center" wrapText="1"/>
    </xf>
    <xf numFmtId="0" fontId="11" fillId="0" borderId="8" xfId="0" applyFont="1" applyBorder="1" applyAlignment="1">
      <alignment horizontal="left"/>
    </xf>
    <xf numFmtId="0" fontId="62" fillId="0" borderId="9" xfId="0" applyFont="1" applyBorder="1" applyAlignment="1">
      <alignment horizontal="left"/>
    </xf>
    <xf numFmtId="0" fontId="62" fillId="0" borderId="2" xfId="0" applyFont="1" applyBorder="1" applyAlignment="1">
      <alignment horizontal="left"/>
    </xf>
    <xf numFmtId="0" fontId="62" fillId="0" borderId="3" xfId="0" applyFont="1" applyBorder="1" applyAlignment="1">
      <alignment horizontal="left"/>
    </xf>
    <xf numFmtId="0" fontId="49" fillId="0" borderId="2" xfId="0" applyFont="1" applyBorder="1" applyAlignment="1">
      <alignment horizontal="center" vertical="center" wrapText="1"/>
    </xf>
    <xf numFmtId="0" fontId="49" fillId="0" borderId="10"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12" xfId="0" applyFont="1" applyBorder="1" applyAlignment="1">
      <alignment horizontal="center" vertical="center" wrapText="1"/>
    </xf>
    <xf numFmtId="0" fontId="49" fillId="0" borderId="0" xfId="0" applyFont="1" applyAlignment="1">
      <alignment horizontal="left"/>
    </xf>
    <xf numFmtId="0" fontId="49" fillId="0" borderId="8" xfId="0" applyFont="1" applyBorder="1" applyAlignment="1">
      <alignment horizontal="center"/>
    </xf>
    <xf numFmtId="0" fontId="49" fillId="0" borderId="9" xfId="0" applyFont="1" applyBorder="1" applyAlignment="1">
      <alignment horizontal="center"/>
    </xf>
    <xf numFmtId="0" fontId="49" fillId="0" borderId="12" xfId="0" applyFont="1" applyBorder="1" applyAlignment="1">
      <alignment horizontal="center"/>
    </xf>
    <xf numFmtId="0" fontId="49" fillId="4" borderId="8" xfId="0" applyFont="1" applyFill="1" applyBorder="1" applyAlignment="1">
      <alignment horizontal="center"/>
    </xf>
    <xf numFmtId="0" fontId="49" fillId="4" borderId="9" xfId="0" applyFont="1" applyFill="1" applyBorder="1" applyAlignment="1">
      <alignment horizontal="center"/>
    </xf>
    <xf numFmtId="0" fontId="49" fillId="4" borderId="12" xfId="0" applyFont="1" applyFill="1" applyBorder="1" applyAlignment="1">
      <alignment horizontal="center"/>
    </xf>
    <xf numFmtId="0" fontId="41" fillId="0" borderId="8" xfId="0" applyFont="1" applyBorder="1" applyAlignment="1">
      <alignment horizontal="center"/>
    </xf>
    <xf numFmtId="0" fontId="41" fillId="0" borderId="9" xfId="0" applyFont="1" applyBorder="1" applyAlignment="1">
      <alignment horizontal="center"/>
    </xf>
    <xf numFmtId="0" fontId="41" fillId="0" borderId="12" xfId="0" applyFont="1" applyBorder="1" applyAlignment="1">
      <alignment horizontal="center"/>
    </xf>
    <xf numFmtId="0" fontId="59" fillId="0" borderId="0" xfId="0" applyFont="1" applyAlignment="1">
      <alignment horizontal="left"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26" xfId="0" applyFont="1" applyBorder="1" applyAlignment="1">
      <alignment horizontal="center" vertical="center"/>
    </xf>
    <xf numFmtId="0" fontId="34" fillId="0" borderId="10" xfId="0" applyFont="1" applyBorder="1" applyAlignment="1">
      <alignment horizontal="center" vertical="center"/>
    </xf>
    <xf numFmtId="0" fontId="34" fillId="0" borderId="25" xfId="0" applyFont="1" applyBorder="1" applyAlignment="1">
      <alignment horizontal="center" vertical="center"/>
    </xf>
    <xf numFmtId="0" fontId="52" fillId="0" borderId="29" xfId="0" applyFont="1" applyBorder="1" applyAlignment="1">
      <alignment horizontal="center" wrapText="1"/>
    </xf>
    <xf numFmtId="0" fontId="52" fillId="0" borderId="30" xfId="0" applyFont="1" applyBorder="1" applyAlignment="1">
      <alignment horizontal="center" wrapText="1"/>
    </xf>
    <xf numFmtId="0" fontId="49" fillId="0" borderId="0" xfId="0" applyFont="1" applyAlignment="1">
      <alignment horizontal="center"/>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2" xfId="0" applyFont="1" applyBorder="1" applyAlignment="1">
      <alignment horizontal="center" vertical="center" wrapText="1"/>
    </xf>
    <xf numFmtId="0" fontId="30" fillId="4" borderId="6" xfId="0" applyFont="1" applyFill="1" applyBorder="1" applyAlignment="1">
      <alignment horizontal="center"/>
    </xf>
    <xf numFmtId="0" fontId="30" fillId="0" borderId="8" xfId="0" applyFont="1" applyBorder="1" applyAlignment="1">
      <alignment horizontal="center"/>
    </xf>
    <xf numFmtId="0" fontId="30" fillId="0" borderId="9" xfId="0" applyFont="1" applyBorder="1" applyAlignment="1">
      <alignment horizontal="center"/>
    </xf>
    <xf numFmtId="0" fontId="30" fillId="0" borderId="12" xfId="0" applyFont="1" applyBorder="1" applyAlignment="1">
      <alignment horizontal="center"/>
    </xf>
    <xf numFmtId="0" fontId="34" fillId="0" borderId="6" xfId="0" applyFont="1" applyBorder="1" applyAlignment="1">
      <alignment horizontal="center"/>
    </xf>
    <xf numFmtId="0" fontId="30" fillId="0" borderId="6" xfId="0" applyFont="1" applyBorder="1" applyAlignment="1">
      <alignment horizontal="center"/>
    </xf>
    <xf numFmtId="0" fontId="58" fillId="0" borderId="0" xfId="0" applyFont="1" applyAlignment="1">
      <alignment horizontal="center" vertical="center" wrapText="1"/>
    </xf>
    <xf numFmtId="0" fontId="34" fillId="0" borderId="0" xfId="0" applyFont="1" applyAlignment="1">
      <alignment horizontal="left" vertical="center" wrapText="1"/>
    </xf>
    <xf numFmtId="0" fontId="30" fillId="0" borderId="29" xfId="0" applyFont="1" applyBorder="1" applyAlignment="1">
      <alignment horizontal="center"/>
    </xf>
    <xf numFmtId="0" fontId="30" fillId="0" borderId="27" xfId="0" applyFont="1" applyBorder="1" applyAlignment="1">
      <alignment horizontal="center"/>
    </xf>
    <xf numFmtId="0" fontId="30" fillId="0" borderId="30" xfId="0" applyFont="1" applyBorder="1" applyAlignment="1">
      <alignment horizontal="center"/>
    </xf>
    <xf numFmtId="0" fontId="52" fillId="4" borderId="0" xfId="0" applyFont="1" applyFill="1" applyAlignment="1">
      <alignment horizontal="center" wrapText="1"/>
    </xf>
    <xf numFmtId="0" fontId="39" fillId="0" borderId="6" xfId="0" applyFont="1" applyBorder="1" applyAlignment="1">
      <alignment horizontal="left" vertical="center"/>
    </xf>
    <xf numFmtId="0" fontId="30" fillId="4" borderId="6" xfId="0" applyFont="1" applyFill="1" applyBorder="1" applyAlignment="1">
      <alignment vertical="center"/>
    </xf>
    <xf numFmtId="0" fontId="30" fillId="4" borderId="8" xfId="0" applyFont="1" applyFill="1" applyBorder="1" applyAlignment="1">
      <alignment vertical="center"/>
    </xf>
    <xf numFmtId="0" fontId="62" fillId="0" borderId="6" xfId="0" applyFont="1" applyBorder="1" applyAlignment="1">
      <alignment horizontal="left" vertical="center"/>
    </xf>
    <xf numFmtId="0" fontId="41" fillId="0" borderId="6" xfId="0" applyFont="1" applyBorder="1" applyAlignment="1">
      <alignment horizontal="center" vertical="center"/>
    </xf>
    <xf numFmtId="0" fontId="30" fillId="4" borderId="6" xfId="0" applyFont="1" applyFill="1" applyBorder="1" applyAlignment="1">
      <alignment horizontal="center" vertical="center"/>
    </xf>
    <xf numFmtId="0" fontId="30" fillId="4" borderId="8" xfId="0" applyFont="1" applyFill="1" applyBorder="1" applyAlignment="1">
      <alignment horizontal="center" vertical="center"/>
    </xf>
    <xf numFmtId="0" fontId="30" fillId="4" borderId="9" xfId="0" applyFont="1" applyFill="1" applyBorder="1" applyAlignment="1">
      <alignment horizontal="center" vertical="center"/>
    </xf>
    <xf numFmtId="0" fontId="30" fillId="4" borderId="12" xfId="0" applyFont="1" applyFill="1" applyBorder="1" applyAlignment="1">
      <alignment horizontal="center" vertical="center"/>
    </xf>
    <xf numFmtId="0" fontId="30" fillId="4" borderId="8" xfId="0" applyFont="1" applyFill="1" applyBorder="1" applyAlignment="1">
      <alignment horizontal="center"/>
    </xf>
    <xf numFmtId="0" fontId="30" fillId="4" borderId="9" xfId="0" applyFont="1" applyFill="1" applyBorder="1" applyAlignment="1">
      <alignment horizontal="center"/>
    </xf>
    <xf numFmtId="0" fontId="30" fillId="4" borderId="12" xfId="0" applyFont="1" applyFill="1" applyBorder="1" applyAlignment="1">
      <alignment horizontal="center"/>
    </xf>
    <xf numFmtId="0" fontId="30" fillId="0" borderId="6" xfId="0" applyFont="1" applyBorder="1" applyAlignment="1">
      <alignment horizontal="left"/>
    </xf>
    <xf numFmtId="0" fontId="30" fillId="0" borderId="10" xfId="0" applyFont="1" applyBorder="1" applyAlignment="1">
      <alignment horizontal="left"/>
    </xf>
    <xf numFmtId="0" fontId="30" fillId="0" borderId="8" xfId="0" applyFont="1" applyBorder="1" applyAlignment="1">
      <alignment horizontal="left"/>
    </xf>
    <xf numFmtId="0" fontId="30" fillId="0" borderId="9" xfId="0" applyFont="1" applyBorder="1" applyAlignment="1">
      <alignment horizontal="left"/>
    </xf>
    <xf numFmtId="0" fontId="30" fillId="0" borderId="12" xfId="0" applyFont="1" applyBorder="1" applyAlignment="1">
      <alignment horizontal="left"/>
    </xf>
    <xf numFmtId="0" fontId="30" fillId="4" borderId="6" xfId="0" applyFont="1" applyFill="1" applyBorder="1"/>
    <xf numFmtId="0" fontId="50" fillId="4" borderId="8" xfId="0" applyFont="1" applyFill="1" applyBorder="1" applyAlignment="1">
      <alignment horizontal="center" vertical="center"/>
    </xf>
    <xf numFmtId="0" fontId="50" fillId="4" borderId="9" xfId="0" applyFont="1" applyFill="1" applyBorder="1" applyAlignment="1">
      <alignment horizontal="center" vertical="center"/>
    </xf>
    <xf numFmtId="0" fontId="50" fillId="4" borderId="12" xfId="0" applyFont="1" applyFill="1" applyBorder="1" applyAlignment="1">
      <alignment horizontal="center" vertical="center"/>
    </xf>
    <xf numFmtId="0" fontId="39" fillId="0" borderId="0" xfId="0" applyFont="1" applyAlignment="1">
      <alignment horizontal="center" vertical="center"/>
    </xf>
    <xf numFmtId="0" fontId="39" fillId="0" borderId="13" xfId="0" applyFont="1" applyBorder="1" applyAlignment="1">
      <alignment horizontal="center" vertical="center"/>
    </xf>
    <xf numFmtId="0" fontId="39" fillId="0" borderId="6" xfId="0" applyFont="1" applyBorder="1" applyAlignment="1">
      <alignment horizontal="center" vertical="center"/>
    </xf>
    <xf numFmtId="0" fontId="62" fillId="0" borderId="8" xfId="0" applyFont="1" applyBorder="1" applyAlignment="1">
      <alignment horizontal="left"/>
    </xf>
    <xf numFmtId="0" fontId="62" fillId="0" borderId="12" xfId="0" applyFont="1" applyBorder="1" applyAlignment="1">
      <alignment horizontal="left"/>
    </xf>
    <xf numFmtId="0" fontId="34" fillId="0" borderId="8" xfId="0" applyFont="1" applyBorder="1" applyAlignment="1">
      <alignment horizontal="center"/>
    </xf>
    <xf numFmtId="0" fontId="34" fillId="0" borderId="9" xfId="0" applyFont="1" applyBorder="1" applyAlignment="1">
      <alignment horizontal="center"/>
    </xf>
    <xf numFmtId="14" fontId="39" fillId="0" borderId="6" xfId="0" applyNumberFormat="1" applyFont="1" applyBorder="1" applyAlignment="1">
      <alignment horizontal="center" vertical="center"/>
    </xf>
    <xf numFmtId="0" fontId="86" fillId="0" borderId="0" xfId="0" applyFont="1" applyAlignment="1">
      <alignment horizontal="center" vertical="center"/>
    </xf>
    <xf numFmtId="0" fontId="39" fillId="0" borderId="29" xfId="0" applyFont="1" applyBorder="1" applyAlignment="1">
      <alignment horizontal="center" vertical="center"/>
    </xf>
    <xf numFmtId="0" fontId="39" fillId="0" borderId="30" xfId="0" applyFont="1" applyBorder="1" applyAlignment="1">
      <alignment horizontal="center" vertical="center"/>
    </xf>
    <xf numFmtId="0" fontId="39" fillId="0" borderId="19" xfId="0" applyFont="1" applyBorder="1" applyAlignment="1">
      <alignment horizontal="center" vertical="center"/>
    </xf>
    <xf numFmtId="0" fontId="28" fillId="0" borderId="6" xfId="0" applyFont="1" applyBorder="1" applyAlignment="1">
      <alignment horizontal="center" vertical="center"/>
    </xf>
    <xf numFmtId="0" fontId="28" fillId="0" borderId="6" xfId="0" applyFont="1" applyBorder="1" applyAlignment="1">
      <alignment horizontal="left" vertical="center"/>
    </xf>
    <xf numFmtId="0" fontId="56" fillId="0" borderId="6" xfId="4" applyFont="1" applyBorder="1" applyAlignment="1">
      <alignment horizontal="center" vertical="center" wrapText="1"/>
    </xf>
    <xf numFmtId="0" fontId="49" fillId="0" borderId="6" xfId="0" applyFont="1" applyBorder="1" applyAlignment="1">
      <alignment horizontal="center"/>
    </xf>
    <xf numFmtId="0" fontId="49" fillId="0" borderId="8"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6" xfId="0" applyFont="1" applyBorder="1" applyAlignment="1">
      <alignment horizontal="center" vertical="center" wrapText="1"/>
    </xf>
    <xf numFmtId="0" fontId="30" fillId="0" borderId="4" xfId="0" applyFont="1" applyBorder="1" applyAlignment="1">
      <alignment horizontal="left" vertical="top" wrapText="1"/>
    </xf>
    <xf numFmtId="0" fontId="30" fillId="0" borderId="0" xfId="0" applyFont="1" applyAlignment="1">
      <alignment horizontal="left" vertical="top" wrapText="1"/>
    </xf>
    <xf numFmtId="0" fontId="30" fillId="0" borderId="5" xfId="0" applyFont="1" applyBorder="1" applyAlignment="1">
      <alignment horizontal="left" vertical="top" wrapText="1"/>
    </xf>
    <xf numFmtId="0" fontId="30" fillId="0" borderId="26" xfId="0" applyFont="1" applyBorder="1" applyAlignment="1">
      <alignment horizontal="left" vertical="top" wrapText="1"/>
    </xf>
    <xf numFmtId="0" fontId="30" fillId="0" borderId="10" xfId="0" applyFont="1" applyBorder="1" applyAlignment="1">
      <alignment horizontal="left" vertical="top" wrapText="1"/>
    </xf>
    <xf numFmtId="0" fontId="30" fillId="0" borderId="25" xfId="0" applyFont="1" applyBorder="1" applyAlignment="1">
      <alignment horizontal="left" vertical="top" wrapText="1"/>
    </xf>
    <xf numFmtId="0" fontId="34" fillId="0" borderId="4" xfId="0" applyFont="1" applyBorder="1" applyAlignment="1">
      <alignment horizontal="center" vertical="top" wrapText="1"/>
    </xf>
    <xf numFmtId="0" fontId="34" fillId="0" borderId="0" xfId="0" applyFont="1" applyAlignment="1">
      <alignment horizontal="center" vertical="top" wrapText="1"/>
    </xf>
    <xf numFmtId="0" fontId="34" fillId="0" borderId="5" xfId="0" applyFont="1" applyBorder="1" applyAlignment="1">
      <alignment horizontal="center" vertical="top" wrapText="1"/>
    </xf>
    <xf numFmtId="0" fontId="87" fillId="24" borderId="1" xfId="0" applyFont="1" applyFill="1" applyBorder="1" applyAlignment="1">
      <alignment horizontal="center" vertical="center" wrapText="1"/>
    </xf>
    <xf numFmtId="0" fontId="87" fillId="24" borderId="2" xfId="0" applyFont="1" applyFill="1" applyBorder="1" applyAlignment="1">
      <alignment horizontal="center" vertical="center" wrapText="1"/>
    </xf>
    <xf numFmtId="0" fontId="87" fillId="24" borderId="3" xfId="0" applyFont="1" applyFill="1" applyBorder="1" applyAlignment="1">
      <alignment horizontal="center" vertical="center" wrapText="1"/>
    </xf>
    <xf numFmtId="0" fontId="87" fillId="24" borderId="4" xfId="0" applyFont="1" applyFill="1" applyBorder="1" applyAlignment="1">
      <alignment horizontal="center" vertical="center" wrapText="1"/>
    </xf>
    <xf numFmtId="0" fontId="87" fillId="24" borderId="0" xfId="0" applyFont="1" applyFill="1" applyAlignment="1">
      <alignment horizontal="center" vertical="center" wrapText="1"/>
    </xf>
    <xf numFmtId="0" fontId="87" fillId="24" borderId="5" xfId="0" applyFont="1" applyFill="1" applyBorder="1" applyAlignment="1">
      <alignment horizontal="center" vertical="center" wrapText="1"/>
    </xf>
    <xf numFmtId="22" fontId="30" fillId="0" borderId="6" xfId="0" applyNumberFormat="1" applyFont="1" applyBorder="1" applyAlignment="1">
      <alignment horizontal="center" vertical="center"/>
    </xf>
    <xf numFmtId="0" fontId="40" fillId="0" borderId="0" xfId="0" applyFont="1" applyAlignment="1">
      <alignment horizontal="center" vertical="center"/>
    </xf>
    <xf numFmtId="0" fontId="89" fillId="25" borderId="0" xfId="0" applyFont="1" applyFill="1" applyAlignment="1">
      <alignment horizontal="left" vertical="center"/>
    </xf>
    <xf numFmtId="0" fontId="49" fillId="26" borderId="6" xfId="0" applyFont="1" applyFill="1" applyBorder="1" applyAlignment="1">
      <alignment horizontal="center" vertical="center"/>
    </xf>
    <xf numFmtId="0" fontId="0" fillId="0" borderId="0" xfId="0"/>
    <xf numFmtId="0" fontId="50" fillId="0" borderId="0" xfId="0" applyFont="1" applyAlignment="1">
      <alignment horizontal="center" vertical="center" wrapText="1"/>
    </xf>
    <xf numFmtId="0" fontId="50" fillId="0" borderId="5" xfId="0" applyFont="1" applyBorder="1" applyAlignment="1">
      <alignment horizontal="center" vertical="center" wrapText="1"/>
    </xf>
    <xf numFmtId="0" fontId="76" fillId="0" borderId="0" xfId="0" applyFont="1" applyAlignment="1">
      <alignment horizontal="left" vertical="center" wrapText="1"/>
    </xf>
    <xf numFmtId="0" fontId="49" fillId="0" borderId="0" xfId="0" applyFont="1" applyAlignment="1">
      <alignment horizontal="center" vertical="center" wrapText="1"/>
    </xf>
    <xf numFmtId="166" fontId="39" fillId="0" borderId="29" xfId="0" applyNumberFormat="1" applyFont="1" applyBorder="1" applyAlignment="1">
      <alignment horizontal="center" vertical="center"/>
    </xf>
    <xf numFmtId="166" fontId="39" fillId="0" borderId="27" xfId="0" applyNumberFormat="1" applyFont="1" applyBorder="1" applyAlignment="1">
      <alignment horizontal="center" vertical="center"/>
    </xf>
    <xf numFmtId="166" fontId="39" fillId="0" borderId="30" xfId="0" applyNumberFormat="1" applyFont="1" applyBorder="1" applyAlignment="1">
      <alignment horizontal="center" vertical="center"/>
    </xf>
    <xf numFmtId="0" fontId="30" fillId="0" borderId="29" xfId="0" applyFont="1" applyBorder="1" applyAlignment="1">
      <alignment horizontal="left" vertical="center"/>
    </xf>
    <xf numFmtId="0" fontId="30" fillId="0" borderId="27" xfId="0" applyFont="1" applyBorder="1" applyAlignment="1">
      <alignment horizontal="left" vertical="center"/>
    </xf>
    <xf numFmtId="0" fontId="30" fillId="0" borderId="30" xfId="0" applyFont="1" applyBorder="1" applyAlignment="1">
      <alignment horizontal="left" vertical="center"/>
    </xf>
    <xf numFmtId="0" fontId="88" fillId="0" borderId="1" xfId="0" applyFont="1" applyBorder="1" applyAlignment="1">
      <alignment horizontal="center" vertical="center"/>
    </xf>
    <xf numFmtId="0" fontId="88" fillId="0" borderId="2" xfId="0" applyFont="1" applyBorder="1" applyAlignment="1">
      <alignment horizontal="center" vertical="center"/>
    </xf>
    <xf numFmtId="0" fontId="88" fillId="0" borderId="2" xfId="0" applyFont="1" applyBorder="1" applyAlignment="1">
      <alignment vertical="center"/>
    </xf>
    <xf numFmtId="0" fontId="88" fillId="0" borderId="3" xfId="0" applyFont="1" applyBorder="1" applyAlignment="1">
      <alignment vertical="center"/>
    </xf>
    <xf numFmtId="0" fontId="88" fillId="0" borderId="4" xfId="0" applyFont="1" applyBorder="1" applyAlignment="1">
      <alignment horizontal="center" vertical="center" wrapText="1"/>
    </xf>
    <xf numFmtId="0" fontId="88" fillId="0" borderId="0" xfId="0" applyFont="1" applyAlignment="1">
      <alignment horizontal="center" vertical="center" wrapText="1"/>
    </xf>
    <xf numFmtId="0" fontId="88" fillId="0" borderId="5" xfId="0" applyFont="1" applyBorder="1" applyAlignment="1">
      <alignment horizontal="center" vertical="center" wrapText="1"/>
    </xf>
    <xf numFmtId="0" fontId="30" fillId="0" borderId="2" xfId="0" applyFont="1" applyBorder="1" applyAlignment="1">
      <alignment vertical="center"/>
    </xf>
    <xf numFmtId="0" fontId="34" fillId="0" borderId="0" xfId="0" applyFont="1" applyAlignment="1">
      <alignment horizontal="center" vertical="center"/>
    </xf>
    <xf numFmtId="0" fontId="30" fillId="0" borderId="6" xfId="0" applyFont="1" applyBorder="1" applyAlignment="1">
      <alignment vertical="center"/>
    </xf>
    <xf numFmtId="0" fontId="1" fillId="0" borderId="0" xfId="0" applyFont="1" applyAlignment="1">
      <alignment horizontal="justify" vertical="center"/>
    </xf>
    <xf numFmtId="0" fontId="30" fillId="4" borderId="0" xfId="0" applyFont="1" applyFill="1" applyAlignment="1">
      <alignment horizontal="center" vertical="center" wrapText="1"/>
    </xf>
    <xf numFmtId="0" fontId="51" fillId="4" borderId="0" xfId="0" applyFont="1" applyFill="1" applyAlignment="1">
      <alignment horizontal="center" wrapText="1"/>
    </xf>
    <xf numFmtId="0" fontId="51" fillId="4" borderId="10" xfId="0" applyFont="1" applyFill="1" applyBorder="1" applyAlignment="1">
      <alignment horizontal="center" wrapText="1"/>
    </xf>
    <xf numFmtId="0" fontId="26" fillId="4" borderId="0" xfId="0" applyFont="1" applyFill="1" applyAlignment="1">
      <alignment horizontal="center" wrapText="1"/>
    </xf>
    <xf numFmtId="14" fontId="30" fillId="0" borderId="29" xfId="0" applyNumberFormat="1" applyFont="1" applyBorder="1" applyAlignment="1">
      <alignment horizontal="center" vertical="center"/>
    </xf>
    <xf numFmtId="14" fontId="30" fillId="0" borderId="30" xfId="0" applyNumberFormat="1" applyFont="1" applyBorder="1" applyAlignment="1">
      <alignment horizontal="center" vertical="center"/>
    </xf>
    <xf numFmtId="0" fontId="34" fillId="0" borderId="0" xfId="0" applyFont="1" applyAlignment="1">
      <alignment horizontal="left"/>
    </xf>
    <xf numFmtId="0" fontId="60" fillId="0" borderId="0" xfId="0" applyFont="1" applyAlignment="1">
      <alignment horizontal="center" vertical="center"/>
    </xf>
    <xf numFmtId="0" fontId="30" fillId="0" borderId="19" xfId="0" applyFont="1" applyBorder="1" applyAlignment="1">
      <alignment horizontal="right" vertical="center" wrapText="1"/>
    </xf>
    <xf numFmtId="0" fontId="30" fillId="0" borderId="0" xfId="0" applyFont="1" applyAlignment="1">
      <alignment horizontal="right" vertical="center" wrapText="1"/>
    </xf>
    <xf numFmtId="0" fontId="41" fillId="0" borderId="4" xfId="0" applyFont="1" applyBorder="1" applyAlignment="1">
      <alignment horizontal="center"/>
    </xf>
    <xf numFmtId="0" fontId="41" fillId="0" borderId="0" xfId="0" applyFont="1" applyAlignment="1">
      <alignment horizontal="center"/>
    </xf>
    <xf numFmtId="0" fontId="34" fillId="0" borderId="0" xfId="0" applyFont="1" applyAlignment="1">
      <alignment horizontal="left" wrapText="1"/>
    </xf>
    <xf numFmtId="0" fontId="30" fillId="0" borderId="4" xfId="0" applyFont="1" applyBorder="1" applyAlignment="1">
      <alignment horizontal="center"/>
    </xf>
    <xf numFmtId="0" fontId="30" fillId="0" borderId="0" xfId="0" applyFont="1" applyAlignment="1">
      <alignment horizontal="center"/>
    </xf>
    <xf numFmtId="0" fontId="30" fillId="0" borderId="5" xfId="0" applyFont="1" applyBorder="1" applyAlignment="1">
      <alignment horizontal="center"/>
    </xf>
    <xf numFmtId="0" fontId="41" fillId="0" borderId="5" xfId="0" applyFont="1" applyBorder="1" applyAlignment="1">
      <alignment horizontal="center"/>
    </xf>
    <xf numFmtId="0" fontId="57" fillId="0" borderId="4" xfId="0" applyFont="1" applyBorder="1" applyAlignment="1">
      <alignment horizontal="center" vertical="center" wrapText="1"/>
    </xf>
    <xf numFmtId="0" fontId="57" fillId="0" borderId="0" xfId="0" applyFont="1" applyAlignment="1">
      <alignment horizontal="center" vertical="center" wrapText="1"/>
    </xf>
    <xf numFmtId="0" fontId="30" fillId="0" borderId="19" xfId="0" applyFont="1" applyBorder="1" applyAlignment="1">
      <alignment horizontal="center"/>
    </xf>
    <xf numFmtId="0" fontId="41" fillId="0" borderId="6"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19" xfId="0" applyFont="1" applyBorder="1" applyAlignment="1">
      <alignment horizontal="left" vertical="center" wrapText="1"/>
    </xf>
    <xf numFmtId="0" fontId="30" fillId="0" borderId="16" xfId="0" applyFont="1" applyBorder="1" applyAlignment="1">
      <alignment horizontal="center"/>
    </xf>
    <xf numFmtId="0" fontId="30" fillId="0" borderId="17" xfId="0" applyFont="1" applyBorder="1" applyAlignment="1">
      <alignment horizontal="center"/>
    </xf>
    <xf numFmtId="0" fontId="30" fillId="0" borderId="18" xfId="0" applyFont="1" applyBorder="1" applyAlignment="1">
      <alignment horizontal="center"/>
    </xf>
    <xf numFmtId="0" fontId="41" fillId="0" borderId="6" xfId="0" applyFont="1" applyBorder="1" applyAlignment="1">
      <alignment horizontal="left" vertical="center"/>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86" fillId="0" borderId="2" xfId="0" applyFont="1" applyBorder="1" applyAlignment="1">
      <alignment horizontal="center" vertical="center"/>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12" xfId="0" applyFont="1" applyBorder="1" applyAlignment="1">
      <alignment horizontal="center" vertical="center" wrapText="1"/>
    </xf>
    <xf numFmtId="0" fontId="41" fillId="4" borderId="0" xfId="0" applyFont="1" applyFill="1" applyAlignment="1">
      <alignment horizontal="center"/>
    </xf>
    <xf numFmtId="0" fontId="49" fillId="4" borderId="0" xfId="0" applyFont="1" applyFill="1" applyAlignment="1">
      <alignment horizontal="center"/>
    </xf>
    <xf numFmtId="0" fontId="30" fillId="0" borderId="0" xfId="0" applyFont="1" applyAlignment="1">
      <alignment horizontal="right" wrapText="1"/>
    </xf>
    <xf numFmtId="0" fontId="60" fillId="0" borderId="0" xfId="0" applyFont="1" applyAlignment="1">
      <alignment horizontal="center" wrapText="1"/>
    </xf>
    <xf numFmtId="0" fontId="30" fillId="0" borderId="4" xfId="0" applyFont="1" applyBorder="1" applyAlignment="1">
      <alignment horizontal="left" vertical="center" wrapText="1"/>
    </xf>
    <xf numFmtId="0" fontId="30" fillId="0" borderId="19" xfId="0" applyFont="1" applyBorder="1" applyAlignment="1">
      <alignment horizontal="right"/>
    </xf>
    <xf numFmtId="0" fontId="30" fillId="0" borderId="0" xfId="0" applyFont="1" applyAlignment="1">
      <alignment horizontal="right"/>
    </xf>
    <xf numFmtId="0" fontId="30" fillId="0" borderId="13" xfId="0" applyFont="1" applyBorder="1" applyAlignment="1">
      <alignment horizontal="center"/>
    </xf>
    <xf numFmtId="0" fontId="30" fillId="0" borderId="31" xfId="0" applyFont="1" applyBorder="1" applyAlignment="1">
      <alignment horizontal="center" vertical="center"/>
    </xf>
    <xf numFmtId="0" fontId="30" fillId="0" borderId="32" xfId="0" applyFont="1" applyBorder="1" applyAlignment="1">
      <alignment horizontal="center" vertical="center"/>
    </xf>
    <xf numFmtId="0" fontId="52" fillId="4" borderId="0" xfId="0" applyFont="1" applyFill="1" applyAlignment="1">
      <alignment horizontal="center" vertical="center" wrapText="1"/>
    </xf>
    <xf numFmtId="0" fontId="41" fillId="0" borderId="6" xfId="0" applyFont="1" applyBorder="1" applyAlignment="1">
      <alignment horizontal="left" vertical="center" wrapText="1"/>
    </xf>
    <xf numFmtId="0" fontId="58" fillId="0" borderId="9" xfId="0" applyFont="1" applyBorder="1" applyAlignment="1">
      <alignment horizontal="center" vertical="center" wrapText="1"/>
    </xf>
    <xf numFmtId="0" fontId="58" fillId="0" borderId="12" xfId="0" applyFont="1" applyBorder="1" applyAlignment="1">
      <alignment horizontal="center" vertical="center"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12" xfId="0" applyFont="1" applyFill="1" applyBorder="1" applyAlignment="1">
      <alignment horizontal="left" vertical="center"/>
    </xf>
    <xf numFmtId="166" fontId="34" fillId="0" borderId="8" xfId="2" applyNumberFormat="1" applyFont="1" applyFill="1" applyBorder="1" applyAlignment="1">
      <alignment horizontal="right" vertical="center"/>
    </xf>
    <xf numFmtId="166" fontId="34" fillId="0" borderId="9" xfId="2" applyNumberFormat="1" applyFont="1" applyFill="1" applyBorder="1" applyAlignment="1">
      <alignment horizontal="right" vertical="center"/>
    </xf>
    <xf numFmtId="166" fontId="34" fillId="0" borderId="12" xfId="2" applyNumberFormat="1" applyFont="1" applyFill="1" applyBorder="1" applyAlignment="1">
      <alignment horizontal="right" vertical="center"/>
    </xf>
    <xf numFmtId="0" fontId="34" fillId="0" borderId="8" xfId="0" applyFont="1" applyBorder="1" applyAlignment="1">
      <alignment vertical="center"/>
    </xf>
    <xf numFmtId="0" fontId="34" fillId="0" borderId="9" xfId="0" applyFont="1" applyBorder="1" applyAlignment="1">
      <alignment vertical="center"/>
    </xf>
    <xf numFmtId="0" fontId="34" fillId="0" borderId="12" xfId="0" applyFont="1" applyBorder="1" applyAlignment="1">
      <alignment vertical="center"/>
    </xf>
    <xf numFmtId="0" fontId="30" fillId="0" borderId="19" xfId="0" applyFont="1" applyBorder="1" applyAlignment="1">
      <alignment horizontal="center" vertical="center"/>
    </xf>
    <xf numFmtId="0" fontId="34" fillId="0" borderId="28" xfId="0" applyFont="1" applyBorder="1" applyAlignment="1">
      <alignment horizontal="center" vertical="center"/>
    </xf>
    <xf numFmtId="0" fontId="50" fillId="0" borderId="6" xfId="0" applyFont="1" applyBorder="1" applyAlignment="1">
      <alignment horizontal="left" vertical="center" wrapText="1"/>
    </xf>
    <xf numFmtId="0" fontId="50" fillId="0" borderId="8" xfId="0" applyFont="1" applyBorder="1" applyAlignment="1">
      <alignment horizontal="center" vertical="center"/>
    </xf>
    <xf numFmtId="0" fontId="50" fillId="0" borderId="9" xfId="0" applyFont="1" applyBorder="1" applyAlignment="1">
      <alignment horizontal="center" vertical="center"/>
    </xf>
    <xf numFmtId="0" fontId="50" fillId="0" borderId="12" xfId="0" applyFont="1" applyBorder="1" applyAlignment="1">
      <alignment horizontal="center" vertical="center"/>
    </xf>
    <xf numFmtId="0" fontId="82" fillId="25" borderId="0" xfId="0" applyFont="1" applyFill="1" applyAlignment="1">
      <alignment horizontal="left" vertical="center"/>
    </xf>
    <xf numFmtId="0" fontId="49" fillId="13" borderId="29" xfId="0" applyFont="1" applyFill="1" applyBorder="1" applyAlignment="1">
      <alignment horizontal="center" vertical="center"/>
    </xf>
    <xf numFmtId="0" fontId="49" fillId="13" borderId="27" xfId="0" applyFont="1" applyFill="1" applyBorder="1" applyAlignment="1">
      <alignment horizontal="center" vertical="center"/>
    </xf>
    <xf numFmtId="0" fontId="49" fillId="13" borderId="24" xfId="0" applyFont="1" applyFill="1" applyBorder="1" applyAlignment="1">
      <alignment horizontal="center" vertical="center"/>
    </xf>
    <xf numFmtId="0" fontId="41" fillId="4" borderId="6" xfId="0" applyFont="1" applyFill="1" applyBorder="1" applyAlignment="1">
      <alignment horizontal="center"/>
    </xf>
    <xf numFmtId="0" fontId="41" fillId="4" borderId="0" xfId="4" applyFont="1" applyFill="1" applyAlignment="1">
      <alignment horizontal="left" vertical="top"/>
    </xf>
    <xf numFmtId="0" fontId="77" fillId="0" borderId="0" xfId="0" applyFont="1" applyAlignment="1">
      <alignment horizontal="left" vertical="center" wrapText="1"/>
    </xf>
    <xf numFmtId="0" fontId="49" fillId="13" borderId="4" xfId="4" applyFont="1" applyFill="1" applyBorder="1" applyAlignment="1">
      <alignment horizontal="center" vertical="center"/>
    </xf>
    <xf numFmtId="0" fontId="49" fillId="13" borderId="0" xfId="4" applyFont="1" applyFill="1" applyAlignment="1">
      <alignment horizontal="center" vertical="center"/>
    </xf>
    <xf numFmtId="0" fontId="84" fillId="23" borderId="6"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90" fillId="0" borderId="2" xfId="0" applyFont="1" applyBorder="1" applyAlignment="1">
      <alignment horizontal="left" vertical="center"/>
    </xf>
    <xf numFmtId="0" fontId="90" fillId="0" borderId="3" xfId="0" applyFont="1" applyBorder="1" applyAlignment="1">
      <alignment horizontal="left" vertical="center"/>
    </xf>
    <xf numFmtId="0" fontId="90" fillId="0" borderId="26" xfId="0" applyFont="1" applyBorder="1" applyAlignment="1">
      <alignment horizontal="left" vertical="center"/>
    </xf>
    <xf numFmtId="0" fontId="90" fillId="0" borderId="10" xfId="0" applyFont="1" applyBorder="1" applyAlignment="1">
      <alignment horizontal="left" vertical="center"/>
    </xf>
    <xf numFmtId="0" fontId="90" fillId="0" borderId="25" xfId="0" applyFont="1" applyBorder="1" applyAlignment="1">
      <alignment horizontal="left" vertical="center"/>
    </xf>
    <xf numFmtId="0" fontId="91" fillId="0" borderId="0" xfId="0" applyFont="1" applyAlignment="1">
      <alignment horizontal="left"/>
    </xf>
    <xf numFmtId="0" fontId="92" fillId="0" borderId="0" xfId="0" applyFont="1" applyAlignment="1">
      <alignment horizontal="left" vertical="center" wrapText="1"/>
    </xf>
    <xf numFmtId="0" fontId="92" fillId="0" borderId="0" xfId="0" applyFont="1" applyAlignment="1">
      <alignment horizontal="left" vertical="center"/>
    </xf>
    <xf numFmtId="0" fontId="84" fillId="23" borderId="8" xfId="0" applyFont="1" applyFill="1" applyBorder="1" applyAlignment="1">
      <alignment horizontal="left" vertical="center" wrapText="1"/>
    </xf>
    <xf numFmtId="0" fontId="84" fillId="23" borderId="12" xfId="0" applyFont="1" applyFill="1" applyBorder="1" applyAlignment="1">
      <alignment horizontal="left" vertical="center" wrapText="1"/>
    </xf>
    <xf numFmtId="0" fontId="1" fillId="0" borderId="0" xfId="0" applyFont="1" applyAlignment="1">
      <alignment horizontal="center"/>
    </xf>
    <xf numFmtId="0" fontId="0" fillId="0" borderId="0" xfId="0" applyAlignment="1">
      <alignment horizontal="center"/>
    </xf>
    <xf numFmtId="0" fontId="13" fillId="14" borderId="2" xfId="0" applyFont="1" applyFill="1" applyBorder="1" applyAlignment="1">
      <alignment horizontal="center"/>
    </xf>
    <xf numFmtId="43" fontId="13" fillId="0" borderId="29" xfId="2" applyFont="1" applyBorder="1" applyAlignment="1">
      <alignment horizontal="center"/>
    </xf>
    <xf numFmtId="43" fontId="13" fillId="0" borderId="30" xfId="2" applyFont="1" applyBorder="1" applyAlignment="1">
      <alignment horizontal="center"/>
    </xf>
    <xf numFmtId="43" fontId="0" fillId="0" borderId="0" xfId="0" applyNumberFormat="1" applyAlignment="1">
      <alignment horizontal="center"/>
    </xf>
    <xf numFmtId="43" fontId="68" fillId="9" borderId="8" xfId="2" applyFont="1" applyFill="1" applyBorder="1" applyAlignment="1">
      <alignment horizontal="center" vertical="center"/>
    </xf>
    <xf numFmtId="43" fontId="68" fillId="9" borderId="12" xfId="2" applyFont="1" applyFill="1" applyBorder="1" applyAlignment="1">
      <alignment horizontal="center" vertical="center"/>
    </xf>
    <xf numFmtId="43" fontId="68" fillId="9" borderId="8" xfId="2" applyFont="1" applyFill="1" applyBorder="1" applyAlignment="1">
      <alignment horizontal="right" vertical="center"/>
    </xf>
    <xf numFmtId="43" fontId="68" fillId="9" borderId="12" xfId="2" applyFont="1" applyFill="1" applyBorder="1" applyAlignment="1">
      <alignment horizontal="right" vertical="center"/>
    </xf>
    <xf numFmtId="165" fontId="66" fillId="0" borderId="6" xfId="2" applyNumberFormat="1" applyFont="1" applyBorder="1" applyAlignment="1">
      <alignment horizontal="center" vertical="center"/>
    </xf>
    <xf numFmtId="165" fontId="68" fillId="6" borderId="8" xfId="0" applyNumberFormat="1" applyFont="1" applyFill="1" applyBorder="1" applyAlignment="1">
      <alignment horizontal="center" vertical="center"/>
    </xf>
    <xf numFmtId="0" fontId="68" fillId="6" borderId="12" xfId="0" applyFont="1" applyFill="1" applyBorder="1" applyAlignment="1">
      <alignment horizontal="center" vertical="center"/>
    </xf>
    <xf numFmtId="165" fontId="68" fillId="6" borderId="6" xfId="2" applyNumberFormat="1" applyFont="1" applyFill="1" applyBorder="1" applyAlignment="1">
      <alignment horizontal="center" vertical="center"/>
    </xf>
    <xf numFmtId="0" fontId="93" fillId="0" borderId="0" xfId="0" applyFont="1" applyAlignment="1">
      <alignment horizontal="center" vertical="center" wrapText="1"/>
    </xf>
    <xf numFmtId="165" fontId="65" fillId="5" borderId="8" xfId="2" applyNumberFormat="1" applyFont="1" applyFill="1" applyBorder="1" applyAlignment="1">
      <alignment horizontal="center" vertical="center" wrapText="1"/>
    </xf>
    <xf numFmtId="165" fontId="65" fillId="5" borderId="12" xfId="2" applyNumberFormat="1" applyFont="1" applyFill="1" applyBorder="1" applyAlignment="1">
      <alignment horizontal="center" vertical="center" wrapText="1"/>
    </xf>
    <xf numFmtId="0" fontId="12" fillId="7" borderId="0" xfId="0" applyFont="1" applyFill="1" applyAlignment="1">
      <alignment horizontal="center" vertical="center" wrapText="1"/>
    </xf>
    <xf numFmtId="165" fontId="68" fillId="6" borderId="8" xfId="2" applyNumberFormat="1" applyFont="1" applyFill="1" applyBorder="1" applyAlignment="1">
      <alignment horizontal="center" vertical="center"/>
    </xf>
    <xf numFmtId="165" fontId="68" fillId="6" borderId="12" xfId="2" applyNumberFormat="1" applyFont="1" applyFill="1" applyBorder="1" applyAlignment="1">
      <alignment horizontal="center" vertical="center"/>
    </xf>
    <xf numFmtId="0" fontId="74" fillId="0" borderId="23" xfId="0" applyFont="1" applyBorder="1" applyAlignment="1">
      <alignment horizontal="center" vertical="center" wrapText="1"/>
    </xf>
    <xf numFmtId="0" fontId="74" fillId="0" borderId="24" xfId="0" applyFont="1" applyBorder="1" applyAlignment="1">
      <alignment horizontal="center" vertical="center" wrapText="1"/>
    </xf>
    <xf numFmtId="0" fontId="74" fillId="0" borderId="6" xfId="0" applyFont="1" applyBorder="1" applyAlignment="1">
      <alignment horizontal="center" vertical="center" wrapText="1"/>
    </xf>
    <xf numFmtId="0" fontId="74" fillId="0" borderId="22" xfId="0" applyFont="1" applyBorder="1" applyAlignment="1">
      <alignment horizontal="center" vertical="center" wrapText="1"/>
    </xf>
    <xf numFmtId="0" fontId="29" fillId="0" borderId="0" xfId="0" applyFont="1" applyAlignment="1">
      <alignment horizontal="center" vertical="center"/>
    </xf>
    <xf numFmtId="0" fontId="74" fillId="27" borderId="6" xfId="0" applyFont="1" applyFill="1" applyBorder="1" applyAlignment="1">
      <alignment horizontal="left" vertical="center" wrapText="1"/>
    </xf>
  </cellXfs>
  <cellStyles count="10">
    <cellStyle name="Hipervínculo" xfId="1" builtinId="8"/>
    <cellStyle name="Millares" xfId="2" builtinId="3"/>
    <cellStyle name="Millares 2" xfId="3" xr:uid="{00000000-0005-0000-0000-000002000000}"/>
    <cellStyle name="Normal" xfId="0" builtinId="0"/>
    <cellStyle name="Normal 2" xfId="4" xr:uid="{00000000-0005-0000-0000-000004000000}"/>
    <cellStyle name="Normal 3" xfId="5" xr:uid="{00000000-0005-0000-0000-000005000000}"/>
    <cellStyle name="Normal 3 2" xfId="6" xr:uid="{00000000-0005-0000-0000-000006000000}"/>
    <cellStyle name="Normal 4" xfId="7" xr:uid="{00000000-0005-0000-0000-000007000000}"/>
    <cellStyle name="Normal 4 2" xfId="8" xr:uid="{00000000-0005-0000-0000-000008000000}"/>
    <cellStyle name="Normal_ASIGNACIONES ORDINARIAS 2001 - 2002 - 2003"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4</xdr:col>
      <xdr:colOff>857250</xdr:colOff>
      <xdr:row>182</xdr:row>
      <xdr:rowOff>228600</xdr:rowOff>
    </xdr:from>
    <xdr:to>
      <xdr:col>5</xdr:col>
      <xdr:colOff>24765</xdr:colOff>
      <xdr:row>183</xdr:row>
      <xdr:rowOff>213360</xdr:rowOff>
    </xdr:to>
    <xdr:pic>
      <xdr:nvPicPr>
        <xdr:cNvPr id="18121" name="Imagen 12">
          <a:extLst>
            <a:ext uri="{FF2B5EF4-FFF2-40B4-BE49-F238E27FC236}">
              <a16:creationId xmlns:a16="http://schemas.microsoft.com/office/drawing/2014/main" id="{00000000-0008-0000-0000-0000C94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76700" y="40519350"/>
          <a:ext cx="2190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1522268</xdr:colOff>
      <xdr:row>278</xdr:row>
      <xdr:rowOff>49530</xdr:rowOff>
    </xdr:from>
    <xdr:to>
      <xdr:col>2</xdr:col>
      <xdr:colOff>38273</xdr:colOff>
      <xdr:row>278</xdr:row>
      <xdr:rowOff>285750</xdr:rowOff>
    </xdr:to>
    <xdr:pic>
      <xdr:nvPicPr>
        <xdr:cNvPr id="18122" name="Imagen 17">
          <a:extLst>
            <a:ext uri="{FF2B5EF4-FFF2-40B4-BE49-F238E27FC236}">
              <a16:creationId xmlns:a16="http://schemas.microsoft.com/office/drawing/2014/main" id="{00000000-0008-0000-0000-0000CA4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1313" y="64767575"/>
          <a:ext cx="213187"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657225</xdr:colOff>
      <xdr:row>192</xdr:row>
      <xdr:rowOff>0</xdr:rowOff>
    </xdr:from>
    <xdr:to>
      <xdr:col>37</xdr:col>
      <xdr:colOff>0</xdr:colOff>
      <xdr:row>192</xdr:row>
      <xdr:rowOff>177165</xdr:rowOff>
    </xdr:to>
    <xdr:pic>
      <xdr:nvPicPr>
        <xdr:cNvPr id="18123" name="Imagen 12">
          <a:extLst>
            <a:ext uri="{FF2B5EF4-FFF2-40B4-BE49-F238E27FC236}">
              <a16:creationId xmlns:a16="http://schemas.microsoft.com/office/drawing/2014/main" id="{00000000-0008-0000-0000-0000CB4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07575" y="43710225"/>
          <a:ext cx="2571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1076325</xdr:colOff>
          <xdr:row>28</xdr:row>
          <xdr:rowOff>38100</xdr:rowOff>
        </xdr:from>
        <xdr:to>
          <xdr:col>2</xdr:col>
          <xdr:colOff>1360</xdr:colOff>
          <xdr:row>29</xdr:row>
          <xdr:rowOff>133350</xdr:rowOff>
        </xdr:to>
        <xdr:sp macro="" textlink="">
          <xdr:nvSpPr>
            <xdr:cNvPr id="8450" name="OptionButton1" hidden="1">
              <a:extLst>
                <a:ext uri="{63B3BB69-23CF-44E3-9099-C40C66FF867C}">
                  <a14:compatExt spid="_x0000_s8450"/>
                </a:ext>
                <a:ext uri="{FF2B5EF4-FFF2-40B4-BE49-F238E27FC236}">
                  <a16:creationId xmlns:a16="http://schemas.microsoft.com/office/drawing/2014/main" id="{00000000-0008-0000-0000-00000221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47625</xdr:rowOff>
        </xdr:from>
        <xdr:to>
          <xdr:col>2</xdr:col>
          <xdr:colOff>600075</xdr:colOff>
          <xdr:row>29</xdr:row>
          <xdr:rowOff>142875</xdr:rowOff>
        </xdr:to>
        <xdr:sp macro="" textlink="">
          <xdr:nvSpPr>
            <xdr:cNvPr id="8451" name="OptionButton2" hidden="1">
              <a:extLst>
                <a:ext uri="{63B3BB69-23CF-44E3-9099-C40C66FF867C}">
                  <a14:compatExt spid="_x0000_s8451"/>
                </a:ext>
                <a:ext uri="{FF2B5EF4-FFF2-40B4-BE49-F238E27FC236}">
                  <a16:creationId xmlns:a16="http://schemas.microsoft.com/office/drawing/2014/main" id="{00000000-0008-0000-0000-00000321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495300</xdr:colOff>
          <xdr:row>6</xdr:row>
          <xdr:rowOff>0</xdr:rowOff>
        </xdr:from>
        <xdr:to>
          <xdr:col>22</xdr:col>
          <xdr:colOff>114300</xdr:colOff>
          <xdr:row>7</xdr:row>
          <xdr:rowOff>66675</xdr:rowOff>
        </xdr:to>
        <xdr:sp macro="" textlink="">
          <xdr:nvSpPr>
            <xdr:cNvPr id="9871" name="OptionButton5" hidden="1">
              <a:extLst>
                <a:ext uri="{63B3BB69-23CF-44E3-9099-C40C66FF867C}">
                  <a14:compatExt spid="_x0000_s9871"/>
                </a:ext>
                <a:ext uri="{FF2B5EF4-FFF2-40B4-BE49-F238E27FC236}">
                  <a16:creationId xmlns:a16="http://schemas.microsoft.com/office/drawing/2014/main" id="{00000000-0008-0000-0000-00008F26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xdr:row>
          <xdr:rowOff>76200</xdr:rowOff>
        </xdr:from>
        <xdr:to>
          <xdr:col>27</xdr:col>
          <xdr:colOff>38100</xdr:colOff>
          <xdr:row>7</xdr:row>
          <xdr:rowOff>142875</xdr:rowOff>
        </xdr:to>
        <xdr:sp macro="" textlink="">
          <xdr:nvSpPr>
            <xdr:cNvPr id="9872" name="OptionButton6" hidden="1">
              <a:extLst>
                <a:ext uri="{63B3BB69-23CF-44E3-9099-C40C66FF867C}">
                  <a14:compatExt spid="_x0000_s9872"/>
                </a:ext>
                <a:ext uri="{FF2B5EF4-FFF2-40B4-BE49-F238E27FC236}">
                  <a16:creationId xmlns:a16="http://schemas.microsoft.com/office/drawing/2014/main" id="{00000000-0008-0000-0000-00009026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180975</xdr:colOff>
      <xdr:row>126</xdr:row>
      <xdr:rowOff>95250</xdr:rowOff>
    </xdr:from>
    <xdr:to>
      <xdr:col>3</xdr:col>
      <xdr:colOff>1767840</xdr:colOff>
      <xdr:row>133</xdr:row>
      <xdr:rowOff>87630</xdr:rowOff>
    </xdr:to>
    <xdr:pic>
      <xdr:nvPicPr>
        <xdr:cNvPr id="20614" name="Imagen 6">
          <a:extLst>
            <a:ext uri="{FF2B5EF4-FFF2-40B4-BE49-F238E27FC236}">
              <a16:creationId xmlns:a16="http://schemas.microsoft.com/office/drawing/2014/main" id="{00000000-0008-0000-0500-0000865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6905625"/>
          <a:ext cx="24860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1943100</xdr:colOff>
      <xdr:row>126</xdr:row>
      <xdr:rowOff>47625</xdr:rowOff>
    </xdr:from>
    <xdr:to>
      <xdr:col>4</xdr:col>
      <xdr:colOff>1524000</xdr:colOff>
      <xdr:row>134</xdr:row>
      <xdr:rowOff>87630</xdr:rowOff>
    </xdr:to>
    <xdr:pic>
      <xdr:nvPicPr>
        <xdr:cNvPr id="20615" name="Imagen 7">
          <a:extLst>
            <a:ext uri="{FF2B5EF4-FFF2-40B4-BE49-F238E27FC236}">
              <a16:creationId xmlns:a16="http://schemas.microsoft.com/office/drawing/2014/main" id="{00000000-0008-0000-0500-0000875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5450" y="6858000"/>
          <a:ext cx="344805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1390650</xdr:colOff>
      <xdr:row>119</xdr:row>
      <xdr:rowOff>123825</xdr:rowOff>
    </xdr:from>
    <xdr:to>
      <xdr:col>7</xdr:col>
      <xdr:colOff>739140</xdr:colOff>
      <xdr:row>133</xdr:row>
      <xdr:rowOff>140970</xdr:rowOff>
    </xdr:to>
    <xdr:pic>
      <xdr:nvPicPr>
        <xdr:cNvPr id="20616" name="Imagen 7">
          <a:extLst>
            <a:ext uri="{FF2B5EF4-FFF2-40B4-BE49-F238E27FC236}">
              <a16:creationId xmlns:a16="http://schemas.microsoft.com/office/drawing/2014/main" id="{00000000-0008-0000-0500-0000885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r="5334"/>
        <a:stretch>
          <a:fillRect/>
        </a:stretch>
      </xdr:blipFill>
      <xdr:spPr bwMode="auto">
        <a:xfrm>
          <a:off x="8820150" y="5800725"/>
          <a:ext cx="4191000"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115</xdr:row>
      <xdr:rowOff>123266</xdr:rowOff>
    </xdr:from>
    <xdr:to>
      <xdr:col>3</xdr:col>
      <xdr:colOff>3901690</xdr:colOff>
      <xdr:row>125</xdr:row>
      <xdr:rowOff>93233</xdr:rowOff>
    </xdr:to>
    <xdr:pic>
      <xdr:nvPicPr>
        <xdr:cNvPr id="3" name="Imagen 2">
          <a:extLst>
            <a:ext uri="{FF2B5EF4-FFF2-40B4-BE49-F238E27FC236}">
              <a16:creationId xmlns:a16="http://schemas.microsoft.com/office/drawing/2014/main" id="{8A5BF17F-68FC-D65B-68E9-51E805850E96}"/>
            </a:ext>
          </a:extLst>
        </xdr:cNvPr>
        <xdr:cNvPicPr>
          <a:picLocks noChangeAspect="1"/>
        </xdr:cNvPicPr>
      </xdr:nvPicPr>
      <xdr:blipFill rotWithShape="1">
        <a:blip xmlns:r="http://schemas.openxmlformats.org/officeDocument/2006/relationships" r:embed="rId4"/>
        <a:srcRect l="37910" t="38636" r="29480" b="36649"/>
        <a:stretch/>
      </xdr:blipFill>
      <xdr:spPr bwMode="auto">
        <a:xfrm>
          <a:off x="3664324" y="5334001"/>
          <a:ext cx="3905500" cy="165466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X412"/>
  <sheetViews>
    <sheetView showGridLines="0" tabSelected="1" view="pageBreakPreview" zoomScale="85" zoomScaleNormal="70" zoomScaleSheetLayoutView="85" zoomScalePageLayoutView="44" workbookViewId="0">
      <selection activeCell="K115" sqref="K115:X115"/>
    </sheetView>
  </sheetViews>
  <sheetFormatPr baseColWidth="10" defaultColWidth="11.42578125" defaultRowHeight="18.75" x14ac:dyDescent="0.2"/>
  <cols>
    <col min="1" max="1" width="4.7109375" style="7" customWidth="1"/>
    <col min="2" max="2" width="24.7109375" style="4" customWidth="1"/>
    <col min="3" max="3" width="13.28515625" style="4" customWidth="1"/>
    <col min="4" max="4" width="5.5703125" style="4" customWidth="1"/>
    <col min="5" max="5" width="15.7109375" style="4" customWidth="1"/>
    <col min="6" max="6" width="5.5703125" style="4" customWidth="1"/>
    <col min="7" max="7" width="20.7109375" style="4" customWidth="1"/>
    <col min="8" max="8" width="5.5703125" style="4" customWidth="1"/>
    <col min="9" max="9" width="12.140625" style="4" customWidth="1"/>
    <col min="10" max="10" width="24.28515625" style="4" customWidth="1"/>
    <col min="11" max="11" width="13.7109375" style="4" customWidth="1"/>
    <col min="12" max="12" width="3.5703125" style="4" customWidth="1"/>
    <col min="13" max="13" width="5.5703125" style="4" customWidth="1"/>
    <col min="14" max="14" width="9.42578125" style="4" customWidth="1"/>
    <col min="15" max="16" width="5.5703125" style="4" customWidth="1"/>
    <col min="17" max="17" width="4.5703125" style="4" customWidth="1"/>
    <col min="18" max="18" width="13.7109375" style="4" customWidth="1"/>
    <col min="19" max="25" width="5.5703125" style="4" customWidth="1"/>
    <col min="26" max="26" width="6" style="4" customWidth="1"/>
    <col min="27" max="27" width="29.7109375" style="4" customWidth="1"/>
    <col min="28" max="29" width="10" style="4" customWidth="1"/>
    <col min="30" max="36" width="5.5703125" style="4" customWidth="1"/>
    <col min="37" max="37" width="13.7109375" style="4" customWidth="1"/>
    <col min="38" max="38" width="62.7109375" style="4" customWidth="1"/>
    <col min="39" max="39" width="15" style="4" customWidth="1"/>
    <col min="40" max="40" width="24.7109375" style="4" customWidth="1"/>
    <col min="41" max="41" width="23.7109375" style="4" customWidth="1"/>
    <col min="42" max="42" width="14.42578125" style="4" customWidth="1"/>
    <col min="43" max="43" width="9.28515625" style="4" customWidth="1"/>
    <col min="44" max="16384" width="11.42578125" style="4"/>
  </cols>
  <sheetData>
    <row r="1" spans="1:41" ht="7.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3"/>
    </row>
    <row r="2" spans="1:41" ht="7.5" customHeight="1" x14ac:dyDescent="0.2">
      <c r="A2" s="5"/>
      <c r="AO2" s="6"/>
    </row>
    <row r="3" spans="1:41" ht="21" x14ac:dyDescent="0.2">
      <c r="A3" s="548" t="s">
        <v>0</v>
      </c>
      <c r="B3" s="549"/>
      <c r="C3" s="549"/>
      <c r="D3" s="549"/>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F3" s="550"/>
      <c r="AG3" s="550"/>
      <c r="AH3" s="550"/>
      <c r="AI3" s="550"/>
      <c r="AJ3" s="550"/>
      <c r="AK3" s="550"/>
      <c r="AL3" s="550"/>
      <c r="AM3" s="550"/>
      <c r="AN3" s="550"/>
      <c r="AO3" s="551"/>
    </row>
    <row r="4" spans="1:41" ht="17.25" customHeight="1" x14ac:dyDescent="0.2">
      <c r="A4" s="552" t="s">
        <v>1</v>
      </c>
      <c r="B4" s="553"/>
      <c r="C4" s="553"/>
      <c r="D4" s="553"/>
      <c r="E4" s="553"/>
      <c r="F4" s="553"/>
      <c r="G4" s="553"/>
      <c r="H4" s="553"/>
      <c r="I4" s="553"/>
      <c r="J4" s="553"/>
      <c r="K4" s="553"/>
      <c r="L4" s="553"/>
      <c r="M4" s="553"/>
      <c r="N4" s="553"/>
      <c r="O4" s="553"/>
      <c r="P4" s="553"/>
      <c r="Q4" s="553"/>
      <c r="R4" s="553"/>
      <c r="S4" s="553"/>
      <c r="T4" s="553"/>
      <c r="U4" s="553"/>
      <c r="V4" s="553"/>
      <c r="W4" s="553"/>
      <c r="X4" s="553"/>
      <c r="Y4" s="553"/>
      <c r="Z4" s="553"/>
      <c r="AA4" s="553"/>
      <c r="AB4" s="553"/>
      <c r="AC4" s="553"/>
      <c r="AD4" s="553"/>
      <c r="AE4" s="553"/>
      <c r="AF4" s="553"/>
      <c r="AG4" s="553"/>
      <c r="AH4" s="553"/>
      <c r="AI4" s="553"/>
      <c r="AJ4" s="553"/>
      <c r="AK4" s="553"/>
      <c r="AL4" s="553"/>
      <c r="AM4" s="553"/>
      <c r="AN4" s="553"/>
      <c r="AO4" s="554"/>
    </row>
    <row r="5" spans="1:41" ht="12" customHeight="1" x14ac:dyDescent="0.2">
      <c r="A5" s="552"/>
      <c r="B5" s="553"/>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c r="AH5" s="553"/>
      <c r="AI5" s="553"/>
      <c r="AJ5" s="553"/>
      <c r="AK5" s="553"/>
      <c r="AL5" s="553"/>
      <c r="AM5" s="553"/>
      <c r="AN5" s="553"/>
      <c r="AO5" s="554"/>
    </row>
    <row r="6" spans="1:41" ht="21.75" customHeight="1" x14ac:dyDescent="0.2">
      <c r="A6" s="380" t="s">
        <v>2</v>
      </c>
      <c r="B6" s="380"/>
      <c r="C6" s="380"/>
      <c r="D6" s="380"/>
      <c r="E6" s="555"/>
      <c r="F6" s="555"/>
      <c r="G6" s="555"/>
      <c r="H6" s="555"/>
      <c r="I6" s="555"/>
      <c r="J6" s="555"/>
      <c r="K6" s="555"/>
      <c r="L6" s="555"/>
      <c r="M6" s="555"/>
      <c r="N6" s="555"/>
      <c r="O6" s="555"/>
      <c r="P6" s="555"/>
      <c r="Q6" s="555"/>
      <c r="R6" s="555"/>
      <c r="S6" s="555"/>
      <c r="T6" s="555"/>
      <c r="U6" s="555"/>
      <c r="V6" s="555"/>
      <c r="W6" s="555"/>
      <c r="X6" s="555"/>
      <c r="Y6" s="555"/>
      <c r="Z6" s="555"/>
      <c r="AA6" s="555"/>
      <c r="AB6" s="555"/>
      <c r="AC6" s="555"/>
      <c r="AD6" s="555"/>
      <c r="AE6" s="555"/>
      <c r="AF6" s="555"/>
      <c r="AG6" s="555"/>
      <c r="AH6" s="555"/>
      <c r="AI6" s="555"/>
      <c r="AJ6" s="555"/>
      <c r="AK6" s="555"/>
      <c r="AL6" s="555"/>
      <c r="AM6" s="555"/>
      <c r="AN6" s="555"/>
      <c r="AO6" s="555"/>
    </row>
    <row r="7" spans="1:41" ht="21.75" customHeight="1" x14ac:dyDescent="0.2">
      <c r="B7" s="7"/>
      <c r="C7" s="7"/>
      <c r="D7" s="7"/>
      <c r="F7" s="151"/>
      <c r="G7" s="152"/>
      <c r="H7" s="152"/>
      <c r="I7" s="152"/>
      <c r="J7" s="152"/>
      <c r="K7" s="152"/>
      <c r="L7" s="152"/>
      <c r="M7" s="152"/>
      <c r="N7" s="152"/>
      <c r="O7" s="152"/>
      <c r="P7" s="152"/>
      <c r="Q7" s="152"/>
      <c r="R7" s="152"/>
    </row>
    <row r="8" spans="1:41" ht="21.75" customHeight="1" x14ac:dyDescent="0.2">
      <c r="A8" s="21"/>
      <c r="B8" s="163"/>
      <c r="C8" s="17"/>
      <c r="D8" s="17"/>
      <c r="E8" s="17"/>
      <c r="F8" s="17"/>
      <c r="M8" s="411"/>
      <c r="N8" s="411"/>
      <c r="O8" s="411"/>
      <c r="P8" s="411"/>
      <c r="Q8" s="411"/>
      <c r="R8" s="411"/>
      <c r="S8" s="411"/>
      <c r="T8" s="411"/>
      <c r="U8" s="411"/>
      <c r="V8" s="411"/>
      <c r="W8" s="411"/>
      <c r="X8" s="153"/>
      <c r="Y8" s="153"/>
    </row>
    <row r="9" spans="1:41" ht="11.65" customHeight="1" thickBot="1" x14ac:dyDescent="0.25">
      <c r="B9" s="12"/>
      <c r="C9" s="12"/>
      <c r="D9" s="12"/>
      <c r="E9" s="12"/>
      <c r="F9" s="12"/>
    </row>
    <row r="10" spans="1:41" ht="15" customHeight="1" thickBot="1" x14ac:dyDescent="0.25">
      <c r="B10" s="348" t="s">
        <v>3</v>
      </c>
      <c r="C10" s="348"/>
      <c r="D10" s="348"/>
      <c r="E10" s="348"/>
      <c r="F10" s="348"/>
      <c r="G10" s="348"/>
      <c r="H10" s="12"/>
      <c r="I10" s="12"/>
      <c r="J10" s="545"/>
      <c r="K10" s="546"/>
      <c r="L10" s="546"/>
      <c r="M10" s="546"/>
      <c r="N10" s="546"/>
      <c r="O10" s="546"/>
      <c r="P10" s="546"/>
      <c r="Q10" s="546"/>
      <c r="R10" s="546"/>
      <c r="S10" s="546"/>
      <c r="T10" s="546"/>
      <c r="U10" s="546"/>
      <c r="V10" s="546"/>
      <c r="W10" s="546"/>
      <c r="X10" s="546"/>
      <c r="Y10" s="546"/>
      <c r="Z10" s="546"/>
      <c r="AA10" s="546"/>
      <c r="AB10" s="546"/>
      <c r="AC10" s="546"/>
      <c r="AD10" s="546"/>
      <c r="AE10" s="546"/>
      <c r="AF10" s="546"/>
      <c r="AG10" s="546"/>
      <c r="AH10" s="546"/>
      <c r="AI10" s="546"/>
      <c r="AJ10" s="546"/>
      <c r="AK10" s="546"/>
      <c r="AL10" s="547"/>
    </row>
    <row r="11" spans="1:41" ht="15" customHeight="1" thickBot="1" x14ac:dyDescent="0.25">
      <c r="B11" s="12"/>
      <c r="C11" s="12"/>
      <c r="D11" s="12"/>
      <c r="E11" s="12"/>
      <c r="F11" s="12"/>
      <c r="G11" s="12"/>
      <c r="H11" s="12"/>
      <c r="I11" s="12"/>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row>
    <row r="12" spans="1:41" ht="16.149999999999999" customHeight="1" thickBot="1" x14ac:dyDescent="0.25">
      <c r="B12" s="348" t="s">
        <v>4</v>
      </c>
      <c r="C12" s="348"/>
      <c r="D12" s="348"/>
      <c r="E12" s="348"/>
      <c r="F12" s="348"/>
      <c r="G12" s="348"/>
      <c r="J12" s="417"/>
      <c r="K12" s="418"/>
      <c r="L12" s="418"/>
      <c r="M12" s="419"/>
    </row>
    <row r="13" spans="1:41" ht="16.149999999999999" customHeight="1" x14ac:dyDescent="0.2">
      <c r="B13" s="13"/>
      <c r="C13" s="13"/>
      <c r="D13" s="13"/>
      <c r="O13" s="7"/>
      <c r="P13" s="7"/>
      <c r="Q13" s="7"/>
      <c r="R13" s="7"/>
    </row>
    <row r="14" spans="1:41" ht="16.149999999999999" customHeight="1" x14ac:dyDescent="0.2">
      <c r="B14" s="290" t="s">
        <v>5</v>
      </c>
      <c r="E14" s="13"/>
      <c r="AK14" s="68"/>
      <c r="AL14" s="558"/>
      <c r="AM14" s="558"/>
      <c r="AN14" s="558"/>
    </row>
    <row r="15" spans="1:41" ht="16.149999999999999" customHeight="1" x14ac:dyDescent="0.2">
      <c r="A15" s="535" t="s">
        <v>6</v>
      </c>
      <c r="B15" s="535"/>
      <c r="C15" s="535"/>
      <c r="D15" s="535"/>
      <c r="E15" s="535"/>
      <c r="F15" s="535"/>
      <c r="G15" s="535"/>
      <c r="H15" s="535"/>
      <c r="I15" s="535"/>
      <c r="J15" s="535"/>
      <c r="K15" s="535"/>
      <c r="L15" s="535"/>
      <c r="M15" s="535"/>
      <c r="N15" s="535"/>
      <c r="O15" s="535"/>
      <c r="P15" s="535"/>
      <c r="Q15" s="535"/>
      <c r="R15" s="535"/>
      <c r="S15" s="535"/>
      <c r="T15" s="535"/>
      <c r="U15" s="535"/>
      <c r="V15" s="535"/>
      <c r="W15" s="535"/>
      <c r="X15" s="535"/>
      <c r="Y15" s="535"/>
      <c r="Z15" s="535"/>
      <c r="AA15" s="535"/>
      <c r="AB15" s="535"/>
      <c r="AC15" s="535"/>
      <c r="AD15" s="535"/>
      <c r="AE15" s="535"/>
      <c r="AF15" s="535"/>
      <c r="AG15" s="535"/>
      <c r="AH15" s="535"/>
      <c r="AI15" s="535"/>
      <c r="AJ15" s="535"/>
      <c r="AK15" s="535"/>
      <c r="AL15" s="535"/>
      <c r="AM15" s="535"/>
      <c r="AN15" s="535"/>
      <c r="AO15" s="535"/>
    </row>
    <row r="16" spans="1:41" ht="16.149999999999999" customHeight="1" x14ac:dyDescent="0.25">
      <c r="B16" s="13"/>
      <c r="C16" s="13"/>
      <c r="D16" s="13"/>
      <c r="AK16" s="68"/>
      <c r="AL16" s="68"/>
      <c r="AM16" s="68"/>
      <c r="AN16" s="69"/>
    </row>
    <row r="17" spans="1:40" ht="16.149999999999999" customHeight="1" x14ac:dyDescent="0.25">
      <c r="A17" s="21">
        <v>1</v>
      </c>
      <c r="B17" s="348" t="s">
        <v>7</v>
      </c>
      <c r="C17" s="348"/>
      <c r="D17" s="348"/>
      <c r="E17" s="348"/>
      <c r="F17" s="348"/>
      <c r="G17" s="348"/>
      <c r="AK17" s="68"/>
      <c r="AL17" s="68"/>
      <c r="AM17" s="68"/>
      <c r="AN17" s="69"/>
    </row>
    <row r="18" spans="1:40" ht="16.149999999999999" customHeight="1" x14ac:dyDescent="0.25">
      <c r="B18" s="12"/>
      <c r="C18" s="12"/>
      <c r="D18" s="12"/>
      <c r="E18" s="12"/>
      <c r="F18" s="12"/>
      <c r="G18" s="12"/>
      <c r="AK18" s="68"/>
      <c r="AL18" s="68"/>
      <c r="AM18" s="68"/>
      <c r="AN18" s="69"/>
    </row>
    <row r="19" spans="1:40" ht="16.149999999999999" customHeight="1" x14ac:dyDescent="0.25">
      <c r="B19" s="348" t="s">
        <v>8</v>
      </c>
      <c r="C19" s="348"/>
      <c r="D19" s="348"/>
      <c r="E19" s="348"/>
      <c r="F19" s="348"/>
      <c r="G19" s="348"/>
      <c r="H19" s="348"/>
      <c r="I19" s="348"/>
      <c r="J19" s="348"/>
      <c r="M19" s="151"/>
      <c r="N19" s="152"/>
      <c r="O19" s="152"/>
      <c r="P19" s="152"/>
      <c r="Q19" s="152"/>
      <c r="R19" s="152"/>
      <c r="S19" s="152"/>
      <c r="T19" s="152"/>
      <c r="U19" s="152"/>
      <c r="AD19" s="136"/>
      <c r="AK19" s="68"/>
      <c r="AL19" s="68"/>
      <c r="AM19" s="68"/>
      <c r="AN19" s="69"/>
    </row>
    <row r="20" spans="1:40" ht="16.149999999999999" customHeight="1" x14ac:dyDescent="0.25">
      <c r="B20" s="13"/>
      <c r="C20" s="13"/>
      <c r="D20" s="13"/>
      <c r="Q20" s="151"/>
      <c r="R20" s="152"/>
      <c r="S20" s="152"/>
      <c r="T20" s="152"/>
      <c r="AD20" s="136"/>
      <c r="AK20" s="68"/>
      <c r="AL20" s="68"/>
      <c r="AM20" s="68"/>
      <c r="AN20" s="69"/>
    </row>
    <row r="21" spans="1:40" ht="16.149999999999999" customHeight="1" x14ac:dyDescent="0.25">
      <c r="B21" s="566"/>
      <c r="C21" s="164"/>
      <c r="D21" s="45"/>
      <c r="E21" s="45" t="s">
        <v>9</v>
      </c>
      <c r="F21" s="45"/>
      <c r="G21" s="45"/>
      <c r="H21" s="45"/>
      <c r="I21" s="45"/>
      <c r="J21" s="45"/>
      <c r="K21" s="46" t="s">
        <v>10</v>
      </c>
      <c r="L21" s="46"/>
      <c r="M21" s="92"/>
      <c r="N21" s="46" t="s">
        <v>11</v>
      </c>
      <c r="O21" s="92"/>
      <c r="P21" s="569" t="s">
        <v>12</v>
      </c>
      <c r="Q21" s="570"/>
      <c r="R21" s="570"/>
      <c r="S21" s="570"/>
      <c r="T21" s="570"/>
      <c r="U21" s="570"/>
      <c r="V21" s="575"/>
      <c r="W21" s="92"/>
      <c r="X21" s="46" t="s">
        <v>11</v>
      </c>
      <c r="Y21" s="92"/>
      <c r="Z21" s="569" t="s">
        <v>13</v>
      </c>
      <c r="AA21" s="570"/>
      <c r="AB21" s="570"/>
      <c r="AC21" s="570"/>
      <c r="AD21" s="570"/>
      <c r="AE21" s="64" t="s">
        <v>10</v>
      </c>
      <c r="AF21" s="97"/>
      <c r="AG21" s="64" t="s">
        <v>11</v>
      </c>
      <c r="AH21" s="97"/>
      <c r="AI21" s="64"/>
      <c r="AJ21" s="64"/>
      <c r="AL21" s="68"/>
      <c r="AM21" s="68"/>
      <c r="AN21" s="69"/>
    </row>
    <row r="22" spans="1:40" ht="16.149999999999999" customHeight="1" x14ac:dyDescent="0.25">
      <c r="B22" s="566"/>
      <c r="C22" s="164"/>
      <c r="D22" s="45"/>
      <c r="E22" s="45" t="s">
        <v>14</v>
      </c>
      <c r="F22" s="45"/>
      <c r="G22" s="45"/>
      <c r="H22" s="45"/>
      <c r="I22" s="45"/>
      <c r="J22" s="45"/>
      <c r="K22" s="46" t="s">
        <v>10</v>
      </c>
      <c r="L22" s="46"/>
      <c r="M22" s="92"/>
      <c r="N22" s="46" t="s">
        <v>11</v>
      </c>
      <c r="O22" s="92"/>
      <c r="P22" s="46"/>
      <c r="Q22" s="46"/>
      <c r="R22" s="45"/>
      <c r="S22" s="45"/>
      <c r="T22" s="45"/>
      <c r="U22" s="45"/>
      <c r="V22" s="45"/>
      <c r="W22" s="45"/>
      <c r="X22" s="45"/>
      <c r="Y22" s="45"/>
      <c r="Z22" s="45"/>
      <c r="AA22" s="45"/>
      <c r="AB22" s="45"/>
      <c r="AC22" s="45"/>
      <c r="AD22" s="45"/>
      <c r="AE22" s="45"/>
      <c r="AF22" s="45"/>
      <c r="AG22" s="45"/>
      <c r="AH22" s="45"/>
      <c r="AI22" s="45"/>
      <c r="AJ22" s="45"/>
      <c r="AK22" s="45"/>
      <c r="AL22" s="68"/>
      <c r="AM22" s="68"/>
      <c r="AN22" s="69"/>
    </row>
    <row r="23" spans="1:40" ht="16.149999999999999" customHeight="1" x14ac:dyDescent="0.25">
      <c r="B23" s="566"/>
      <c r="C23" s="164"/>
      <c r="D23" s="45"/>
      <c r="E23" s="45" t="s">
        <v>15</v>
      </c>
      <c r="F23" s="47"/>
      <c r="G23" s="47"/>
      <c r="H23" s="47"/>
      <c r="I23" s="47"/>
      <c r="J23" s="47"/>
      <c r="K23" s="46" t="s">
        <v>10</v>
      </c>
      <c r="L23" s="46"/>
      <c r="M23" s="93"/>
      <c r="N23" s="46" t="s">
        <v>11</v>
      </c>
      <c r="O23" s="92"/>
      <c r="P23" s="46"/>
      <c r="Q23" s="46"/>
      <c r="R23" s="47"/>
      <c r="S23" s="47"/>
      <c r="T23" s="47"/>
      <c r="U23" s="47"/>
      <c r="V23" s="47"/>
      <c r="W23" s="47"/>
      <c r="X23" s="47"/>
      <c r="Y23" s="47"/>
      <c r="Z23" s="47"/>
      <c r="AA23" s="47"/>
      <c r="AB23" s="47"/>
      <c r="AC23" s="47"/>
      <c r="AD23" s="47"/>
      <c r="AE23" s="47"/>
      <c r="AF23" s="47"/>
      <c r="AG23" s="47"/>
      <c r="AH23" s="47"/>
      <c r="AI23" s="47"/>
      <c r="AJ23" s="47"/>
      <c r="AK23" s="47"/>
      <c r="AL23" s="68"/>
      <c r="AM23" s="68"/>
      <c r="AN23" s="69"/>
    </row>
    <row r="24" spans="1:40" ht="16.149999999999999" customHeight="1" x14ac:dyDescent="0.25">
      <c r="B24" s="566"/>
      <c r="C24" s="164"/>
      <c r="D24" s="45"/>
      <c r="E24" s="45" t="s">
        <v>16</v>
      </c>
      <c r="F24" s="45"/>
      <c r="G24" s="45"/>
      <c r="H24" s="45"/>
      <c r="I24" s="45"/>
      <c r="J24" s="45"/>
      <c r="K24" s="46" t="s">
        <v>10</v>
      </c>
      <c r="L24" s="46"/>
      <c r="M24" s="92"/>
      <c r="N24" s="46" t="s">
        <v>11</v>
      </c>
      <c r="O24" s="92"/>
      <c r="P24" s="46"/>
      <c r="Q24" s="46"/>
      <c r="R24" s="45"/>
      <c r="S24" s="45"/>
      <c r="T24" s="45"/>
      <c r="U24" s="45"/>
      <c r="V24" s="45"/>
      <c r="W24" s="45"/>
      <c r="X24" s="45"/>
      <c r="Y24" s="45"/>
      <c r="Z24" s="45"/>
      <c r="AA24" s="45"/>
      <c r="AB24" s="45"/>
      <c r="AC24" s="45"/>
      <c r="AD24" s="45"/>
      <c r="AE24" s="45"/>
      <c r="AF24" s="45"/>
      <c r="AG24" s="45"/>
      <c r="AH24" s="45"/>
      <c r="AI24" s="45"/>
      <c r="AJ24" s="45"/>
      <c r="AK24" s="45"/>
      <c r="AL24" s="68"/>
      <c r="AM24" s="68"/>
      <c r="AN24" s="69"/>
    </row>
    <row r="25" spans="1:40" ht="16.149999999999999" hidden="1" customHeight="1" x14ac:dyDescent="0.25">
      <c r="B25" s="13"/>
      <c r="C25" s="13"/>
      <c r="D25" s="13"/>
      <c r="AK25" s="68"/>
      <c r="AL25" s="68"/>
      <c r="AM25" s="68"/>
      <c r="AN25" s="69"/>
    </row>
    <row r="26" spans="1:40" ht="16.149999999999999" hidden="1" customHeight="1" x14ac:dyDescent="0.3">
      <c r="B26" s="348" t="s">
        <v>17</v>
      </c>
      <c r="C26" s="348"/>
      <c r="D26" s="348"/>
      <c r="E26" s="348"/>
      <c r="F26" s="348"/>
      <c r="G26" s="12"/>
      <c r="H26" s="12"/>
      <c r="I26" s="12"/>
      <c r="J26" s="52"/>
      <c r="K26" s="52"/>
      <c r="L26" s="52"/>
      <c r="M26" s="52"/>
      <c r="N26" s="52"/>
      <c r="O26" s="52"/>
      <c r="P26" s="52"/>
      <c r="Q26" s="52"/>
      <c r="R26" s="52"/>
      <c r="S26" s="52"/>
      <c r="T26" s="52"/>
      <c r="U26" s="52"/>
      <c r="V26" s="52"/>
      <c r="W26" s="52"/>
      <c r="X26" s="52"/>
      <c r="Y26" s="52"/>
      <c r="AK26" s="68"/>
      <c r="AL26" s="558"/>
      <c r="AM26" s="558"/>
      <c r="AN26" s="69"/>
    </row>
    <row r="27" spans="1:40" ht="16.149999999999999" customHeight="1" x14ac:dyDescent="0.3">
      <c r="B27" s="290" t="s">
        <v>18</v>
      </c>
      <c r="C27" s="12"/>
      <c r="D27" s="12"/>
      <c r="E27" s="12"/>
      <c r="F27" s="12"/>
      <c r="G27" s="12"/>
      <c r="H27" s="12"/>
      <c r="I27" s="12"/>
      <c r="J27" s="52"/>
      <c r="K27" s="52"/>
      <c r="L27" s="52"/>
      <c r="M27" s="52"/>
      <c r="N27" s="52"/>
      <c r="O27" s="52"/>
      <c r="P27" s="52"/>
      <c r="Q27" s="52"/>
      <c r="R27" s="52"/>
      <c r="S27" s="52"/>
      <c r="T27" s="52"/>
      <c r="U27" s="52"/>
      <c r="V27" s="52"/>
      <c r="W27" s="52"/>
      <c r="X27" s="52"/>
      <c r="Y27" s="52"/>
      <c r="AK27" s="68"/>
      <c r="AL27" s="68"/>
      <c r="AM27" s="68"/>
      <c r="AN27" s="69"/>
    </row>
    <row r="28" spans="1:40" s="50" customFormat="1" ht="19.149999999999999" customHeight="1" x14ac:dyDescent="0.3">
      <c r="A28" s="52"/>
      <c r="B28" s="565" t="s">
        <v>19</v>
      </c>
      <c r="C28" s="565"/>
      <c r="D28" s="565"/>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68"/>
      <c r="AL28" s="558"/>
      <c r="AM28" s="558"/>
      <c r="AN28" s="558"/>
    </row>
    <row r="29" spans="1:40" s="50" customFormat="1" ht="20.65" customHeight="1" x14ac:dyDescent="0.3">
      <c r="A29" s="52"/>
      <c r="B29" s="36"/>
      <c r="C29" s="36"/>
      <c r="D29" s="36"/>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row>
    <row r="30" spans="1:40" s="50" customFormat="1" ht="12.6" customHeight="1" thickBot="1" x14ac:dyDescent="0.35">
      <c r="A30" s="52"/>
      <c r="B30" s="78"/>
      <c r="C30" s="78"/>
      <c r="D30" s="78"/>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L30" s="52"/>
      <c r="AM30" s="52"/>
    </row>
    <row r="31" spans="1:40" s="50" customFormat="1" ht="19.5" thickBot="1" x14ac:dyDescent="0.35">
      <c r="A31" s="52"/>
      <c r="B31" s="582" t="s">
        <v>20</v>
      </c>
      <c r="C31" s="583"/>
      <c r="D31" s="583"/>
      <c r="E31" s="583"/>
      <c r="F31" s="583"/>
      <c r="G31" s="583"/>
      <c r="H31" s="583"/>
      <c r="I31" s="583"/>
      <c r="J31" s="584"/>
      <c r="K31" s="144"/>
      <c r="L31" s="144"/>
      <c r="M31" s="144"/>
      <c r="N31" s="52"/>
      <c r="O31" s="52"/>
      <c r="P31" s="52"/>
      <c r="Q31" s="52"/>
      <c r="R31" s="52"/>
      <c r="S31" s="52"/>
      <c r="T31" s="52"/>
      <c r="U31" s="52"/>
      <c r="V31" s="52"/>
      <c r="W31" s="52"/>
      <c r="X31" s="52"/>
      <c r="Y31" s="52"/>
      <c r="Z31" s="36"/>
      <c r="AA31" s="36"/>
      <c r="AB31" s="36"/>
      <c r="AC31" s="36"/>
      <c r="AD31" s="36"/>
      <c r="AE31" s="36"/>
      <c r="AF31" s="36"/>
      <c r="AG31" s="36"/>
      <c r="AH31" s="36"/>
      <c r="AI31" s="36"/>
      <c r="AJ31" s="36"/>
      <c r="AK31" s="52"/>
      <c r="AL31" s="52"/>
      <c r="AM31" s="52"/>
    </row>
    <row r="32" spans="1:40" s="50" customFormat="1" ht="19.5" thickBot="1" x14ac:dyDescent="0.35">
      <c r="A32" s="52"/>
      <c r="B32" s="567" t="s">
        <v>21</v>
      </c>
      <c r="C32" s="568"/>
      <c r="D32" s="146"/>
      <c r="E32" s="52" t="s">
        <v>22</v>
      </c>
      <c r="F32" s="147"/>
      <c r="G32" s="50" t="s">
        <v>23</v>
      </c>
      <c r="H32" s="147"/>
      <c r="I32" s="36"/>
      <c r="J32" s="148"/>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52"/>
      <c r="AL32" s="75"/>
      <c r="AM32" s="52"/>
    </row>
    <row r="33" spans="1:41" s="50" customFormat="1" ht="18" customHeight="1" thickBot="1" x14ac:dyDescent="0.35">
      <c r="A33" s="52"/>
      <c r="B33" s="149"/>
      <c r="C33" s="145"/>
      <c r="D33" s="145"/>
      <c r="E33" s="79"/>
      <c r="F33" s="79"/>
      <c r="G33" s="79"/>
      <c r="H33" s="79"/>
      <c r="I33" s="145"/>
      <c r="J33" s="150"/>
      <c r="K33" s="52"/>
      <c r="L33" s="52"/>
      <c r="M33" s="52"/>
      <c r="N33" s="52"/>
      <c r="O33" s="52"/>
      <c r="P33" s="52"/>
      <c r="Q33" s="52"/>
      <c r="R33" s="36"/>
      <c r="S33" s="36"/>
      <c r="T33" s="36"/>
      <c r="U33" s="36"/>
      <c r="V33" s="36"/>
      <c r="W33" s="36"/>
      <c r="X33" s="36"/>
      <c r="Y33" s="36"/>
      <c r="Z33" s="562"/>
      <c r="AA33" s="562"/>
      <c r="AB33" s="562"/>
      <c r="AC33" s="562"/>
      <c r="AD33" s="562"/>
      <c r="AE33" s="562"/>
      <c r="AF33" s="562"/>
      <c r="AG33" s="562"/>
      <c r="AH33" s="562"/>
      <c r="AI33" s="562"/>
      <c r="AJ33" s="562"/>
      <c r="AK33" s="562"/>
      <c r="AL33" s="52"/>
      <c r="AM33" s="52"/>
    </row>
    <row r="34" spans="1:41" s="50" customFormat="1" ht="18" customHeight="1" x14ac:dyDescent="0.3">
      <c r="A34" s="52"/>
      <c r="B34" s="36"/>
      <c r="C34" s="36"/>
      <c r="D34" s="36"/>
      <c r="I34" s="36"/>
      <c r="J34" s="52"/>
      <c r="K34" s="52"/>
      <c r="L34" s="52"/>
      <c r="M34" s="52"/>
      <c r="N34" s="52"/>
      <c r="O34" s="52"/>
      <c r="P34" s="52"/>
      <c r="Q34" s="52"/>
      <c r="R34" s="36"/>
      <c r="S34" s="36"/>
      <c r="T34" s="36"/>
      <c r="U34" s="36"/>
      <c r="V34" s="36"/>
      <c r="W34" s="36"/>
      <c r="X34" s="36"/>
      <c r="Y34" s="36"/>
      <c r="Z34" s="562"/>
      <c r="AA34" s="562"/>
      <c r="AB34" s="562"/>
      <c r="AC34" s="562"/>
      <c r="AD34" s="562"/>
      <c r="AE34" s="562"/>
      <c r="AF34" s="562"/>
      <c r="AG34" s="562"/>
      <c r="AH34" s="562"/>
      <c r="AI34" s="562"/>
      <c r="AJ34" s="562"/>
      <c r="AK34" s="562"/>
      <c r="AL34" s="52"/>
      <c r="AM34" s="52"/>
    </row>
    <row r="35" spans="1:41" s="50" customFormat="1" ht="18" customHeight="1" x14ac:dyDescent="0.3">
      <c r="A35" s="52"/>
      <c r="B35" s="290" t="s">
        <v>24</v>
      </c>
      <c r="C35" s="36"/>
      <c r="D35" s="36"/>
      <c r="I35" s="36"/>
      <c r="J35" s="52"/>
      <c r="K35" s="52"/>
      <c r="L35" s="52"/>
      <c r="M35" s="52"/>
      <c r="N35" s="52"/>
      <c r="O35" s="52"/>
      <c r="P35" s="52"/>
      <c r="Q35" s="52"/>
      <c r="R35" s="36"/>
      <c r="S35" s="36"/>
      <c r="T35" s="36"/>
      <c r="U35" s="36"/>
      <c r="V35" s="36"/>
      <c r="W35" s="36"/>
      <c r="X35" s="36"/>
      <c r="Y35" s="36"/>
      <c r="Z35" s="562"/>
      <c r="AA35" s="562"/>
      <c r="AB35" s="562"/>
      <c r="AC35" s="562"/>
      <c r="AD35" s="562"/>
      <c r="AE35" s="562"/>
      <c r="AF35" s="562"/>
      <c r="AG35" s="562"/>
      <c r="AH35" s="562"/>
      <c r="AI35" s="562"/>
      <c r="AJ35" s="562"/>
      <c r="AK35" s="562"/>
      <c r="AL35" s="52"/>
      <c r="AM35" s="52"/>
    </row>
    <row r="36" spans="1:41" s="50" customFormat="1" ht="18" customHeight="1" thickBot="1" x14ac:dyDescent="0.35">
      <c r="A36" s="52"/>
      <c r="B36" s="565" t="s">
        <v>25</v>
      </c>
      <c r="C36" s="565"/>
      <c r="D36" s="565"/>
      <c r="E36" s="565"/>
      <c r="F36" s="4"/>
      <c r="G36" s="4"/>
      <c r="H36" s="4"/>
      <c r="I36" s="4"/>
      <c r="J36" s="36"/>
      <c r="K36" s="36"/>
      <c r="L36" s="36"/>
      <c r="M36" s="36"/>
      <c r="N36" s="36"/>
      <c r="O36" s="36"/>
      <c r="P36" s="36"/>
      <c r="Q36" s="36"/>
      <c r="R36" s="53"/>
      <c r="S36" s="53"/>
      <c r="T36" s="53"/>
      <c r="U36" s="53"/>
      <c r="V36" s="53"/>
      <c r="W36" s="53"/>
      <c r="X36" s="53"/>
      <c r="Y36" s="53"/>
      <c r="Z36" s="562"/>
      <c r="AA36" s="562"/>
      <c r="AB36" s="562"/>
      <c r="AC36" s="562"/>
      <c r="AD36" s="562"/>
      <c r="AE36" s="562"/>
      <c r="AF36" s="562"/>
      <c r="AG36" s="562"/>
      <c r="AH36" s="562"/>
      <c r="AI36" s="562"/>
      <c r="AJ36" s="562"/>
      <c r="AK36" s="562"/>
      <c r="AL36" s="52"/>
      <c r="AM36" s="52"/>
    </row>
    <row r="37" spans="1:41" s="50" customFormat="1" ht="19.5" thickBot="1" x14ac:dyDescent="0.35">
      <c r="A37" s="52"/>
      <c r="C37" s="99" t="s">
        <v>26</v>
      </c>
      <c r="D37" s="98"/>
      <c r="E37" s="572" t="s">
        <v>27</v>
      </c>
      <c r="F37" s="573"/>
      <c r="G37" s="573"/>
      <c r="H37" s="573"/>
      <c r="I37" s="574"/>
      <c r="J37" s="39"/>
      <c r="K37" s="572" t="s">
        <v>28</v>
      </c>
      <c r="L37" s="573"/>
      <c r="M37" s="573"/>
      <c r="N37" s="573"/>
      <c r="O37" s="573"/>
      <c r="P37" s="573"/>
      <c r="Q37" s="599"/>
      <c r="R37" s="304"/>
      <c r="S37" s="303"/>
      <c r="T37" s="303"/>
      <c r="U37" s="303"/>
      <c r="V37" s="303"/>
      <c r="W37" s="303"/>
      <c r="X37" s="303"/>
      <c r="Y37" s="303"/>
      <c r="Z37" s="562"/>
      <c r="AA37" s="562"/>
      <c r="AB37" s="562"/>
      <c r="AC37" s="562"/>
      <c r="AD37" s="562"/>
      <c r="AE37" s="562"/>
      <c r="AF37" s="562"/>
      <c r="AG37" s="562"/>
      <c r="AH37" s="562"/>
      <c r="AI37" s="562"/>
      <c r="AJ37" s="562"/>
      <c r="AK37" s="562"/>
      <c r="AL37" s="52"/>
      <c r="AM37" s="52"/>
    </row>
    <row r="38" spans="1:41" s="50" customFormat="1" x14ac:dyDescent="0.3">
      <c r="A38" s="52"/>
      <c r="B38" s="54"/>
      <c r="C38" s="54"/>
      <c r="D38" s="54"/>
      <c r="F38" s="4"/>
      <c r="G38" s="4"/>
      <c r="H38" s="4"/>
      <c r="I38" s="4"/>
      <c r="J38" s="36"/>
      <c r="K38" s="36"/>
      <c r="L38" s="36"/>
      <c r="M38" s="36"/>
      <c r="N38" s="36"/>
      <c r="O38" s="36"/>
      <c r="P38" s="36"/>
      <c r="Q38" s="36"/>
      <c r="R38" s="53"/>
      <c r="S38" s="53"/>
      <c r="T38" s="53"/>
      <c r="U38" s="53"/>
      <c r="V38" s="53"/>
      <c r="W38" s="53"/>
      <c r="X38" s="53"/>
      <c r="Y38" s="53"/>
      <c r="Z38" s="562"/>
      <c r="AA38" s="562"/>
      <c r="AB38" s="562"/>
      <c r="AC38" s="562"/>
      <c r="AD38" s="562"/>
      <c r="AE38" s="562"/>
      <c r="AF38" s="562"/>
      <c r="AG38" s="562"/>
      <c r="AH38" s="562"/>
      <c r="AI38" s="562"/>
      <c r="AJ38" s="562"/>
      <c r="AK38" s="562"/>
      <c r="AL38" s="52"/>
      <c r="AM38" s="52"/>
    </row>
    <row r="39" spans="1:41" ht="18" customHeight="1" x14ac:dyDescent="0.25">
      <c r="B39" s="80" t="s">
        <v>29</v>
      </c>
      <c r="C39" s="80"/>
      <c r="D39" s="385" t="s">
        <v>30</v>
      </c>
      <c r="E39" s="385"/>
      <c r="F39" s="385"/>
      <c r="G39" s="385"/>
      <c r="H39" s="385"/>
      <c r="I39" s="385"/>
      <c r="J39" s="385"/>
      <c r="K39" s="385"/>
      <c r="L39" s="385"/>
      <c r="M39" s="385"/>
      <c r="N39" s="385"/>
      <c r="O39" s="385"/>
      <c r="P39" s="385"/>
      <c r="Q39" s="385"/>
      <c r="R39" s="385"/>
      <c r="S39" s="576"/>
      <c r="T39" s="577"/>
      <c r="U39" s="577"/>
      <c r="V39" s="577"/>
      <c r="W39" s="577"/>
      <c r="X39" s="137"/>
      <c r="Y39" s="137"/>
      <c r="Z39" s="595"/>
      <c r="AA39" s="595"/>
      <c r="AB39" s="64"/>
      <c r="AC39" s="64"/>
      <c r="AD39" s="64"/>
      <c r="AE39" s="64"/>
      <c r="AF39" s="64"/>
      <c r="AG39" s="64"/>
      <c r="AH39" s="64"/>
      <c r="AI39" s="64"/>
      <c r="AJ39" s="64"/>
    </row>
    <row r="40" spans="1:41" ht="18" customHeight="1" x14ac:dyDescent="0.25">
      <c r="B40" s="80"/>
      <c r="C40" s="80"/>
      <c r="D40" s="7"/>
      <c r="E40" s="7"/>
      <c r="F40" s="7"/>
      <c r="G40" s="7"/>
      <c r="H40" s="7"/>
      <c r="I40" s="7"/>
      <c r="J40" s="7"/>
      <c r="K40" s="7"/>
      <c r="L40" s="7"/>
      <c r="M40" s="7"/>
      <c r="N40" s="7"/>
      <c r="O40" s="7"/>
      <c r="P40" s="7"/>
      <c r="Q40" s="7"/>
      <c r="R40" s="7"/>
      <c r="S40" s="137"/>
      <c r="T40" s="137"/>
      <c r="U40" s="137"/>
      <c r="V40" s="137"/>
      <c r="W40" s="137"/>
      <c r="X40" s="137"/>
      <c r="Y40" s="137"/>
      <c r="Z40" s="595"/>
      <c r="AA40" s="595"/>
      <c r="AB40" s="64"/>
      <c r="AC40" s="64"/>
      <c r="AD40" s="64"/>
      <c r="AE40" s="64"/>
      <c r="AF40" s="64"/>
      <c r="AG40" s="64"/>
      <c r="AH40" s="64"/>
      <c r="AI40" s="64"/>
      <c r="AJ40" s="64"/>
    </row>
    <row r="41" spans="1:41" x14ac:dyDescent="0.25">
      <c r="B41" s="290" t="s">
        <v>31</v>
      </c>
      <c r="C41" s="43"/>
      <c r="D41" s="7"/>
      <c r="E41" s="7"/>
      <c r="F41" s="7"/>
      <c r="G41" s="7"/>
      <c r="H41" s="7"/>
      <c r="I41" s="7"/>
      <c r="J41" s="7"/>
      <c r="K41" s="7"/>
      <c r="L41" s="7"/>
      <c r="M41" s="7"/>
      <c r="N41" s="7"/>
      <c r="O41" s="7"/>
      <c r="P41" s="7"/>
      <c r="Q41" s="7"/>
      <c r="R41" s="7"/>
      <c r="S41" s="45"/>
      <c r="T41" s="45"/>
      <c r="U41" s="45"/>
      <c r="V41" s="45"/>
      <c r="W41" s="45"/>
      <c r="X41" s="45"/>
      <c r="Y41" s="45"/>
      <c r="Z41" s="595"/>
      <c r="AA41" s="595"/>
      <c r="AB41" s="64"/>
      <c r="AC41" s="64"/>
      <c r="AD41" s="64"/>
      <c r="AE41" s="64"/>
      <c r="AF41" s="64"/>
      <c r="AG41" s="64"/>
      <c r="AH41" s="64"/>
      <c r="AI41" s="64"/>
      <c r="AJ41" s="64"/>
    </row>
    <row r="42" spans="1:41" ht="18.399999999999999" customHeight="1" x14ac:dyDescent="0.3">
      <c r="B42" s="571" t="s">
        <v>32</v>
      </c>
      <c r="C42" s="571"/>
      <c r="D42" s="571"/>
      <c r="E42" s="571"/>
      <c r="F42" s="571"/>
      <c r="G42" s="571"/>
      <c r="H42" s="571"/>
      <c r="I42" s="571"/>
      <c r="J42" s="300"/>
      <c r="K42" s="300"/>
      <c r="L42" s="300"/>
      <c r="M42" s="300"/>
      <c r="R42" s="33"/>
      <c r="S42" s="33"/>
      <c r="T42" s="33"/>
      <c r="U42" s="33"/>
      <c r="V42" s="33"/>
      <c r="W42" s="33"/>
      <c r="X42" s="33"/>
      <c r="Y42" s="33"/>
    </row>
    <row r="43" spans="1:41" ht="33" customHeight="1" thickBot="1" x14ac:dyDescent="0.25">
      <c r="B43" s="378"/>
      <c r="C43" s="378"/>
      <c r="D43" s="378"/>
      <c r="E43" s="378"/>
      <c r="R43" s="33"/>
      <c r="S43" s="33"/>
      <c r="T43" s="33"/>
      <c r="U43" s="33"/>
      <c r="V43" s="33"/>
      <c r="W43" s="33"/>
      <c r="X43" s="33"/>
      <c r="Y43" s="33"/>
      <c r="Z43" s="78"/>
      <c r="AA43" s="78"/>
      <c r="AB43" s="78"/>
      <c r="AC43" s="78"/>
      <c r="AD43" s="78"/>
      <c r="AE43" s="78"/>
      <c r="AF43" s="78"/>
      <c r="AG43" s="78"/>
      <c r="AH43" s="78"/>
      <c r="AI43" s="78"/>
      <c r="AJ43" s="78"/>
      <c r="AL43" s="602" t="s">
        <v>33</v>
      </c>
    </row>
    <row r="44" spans="1:41" ht="18.399999999999999" customHeight="1" thickBot="1" x14ac:dyDescent="0.25">
      <c r="B44" s="420" t="s">
        <v>34</v>
      </c>
      <c r="C44" s="420"/>
      <c r="D44" s="415"/>
      <c r="E44" s="416"/>
      <c r="F44" s="421" t="s">
        <v>35</v>
      </c>
      <c r="G44" s="420"/>
      <c r="H44" s="415"/>
      <c r="I44" s="416"/>
      <c r="J44" s="420" t="s">
        <v>36</v>
      </c>
      <c r="K44" s="420"/>
      <c r="L44" s="141"/>
      <c r="M44" s="563"/>
      <c r="N44" s="564"/>
      <c r="O44" s="101"/>
      <c r="P44" s="101"/>
      <c r="Q44" s="101"/>
      <c r="R44" s="33"/>
      <c r="S44" s="33"/>
      <c r="T44" s="33"/>
      <c r="U44" s="33"/>
      <c r="V44" s="33"/>
      <c r="W44" s="33"/>
      <c r="X44" s="33"/>
      <c r="Y44" s="33"/>
      <c r="Z44" s="78"/>
      <c r="AA44" s="78"/>
      <c r="AB44" s="78"/>
      <c r="AC44" s="78"/>
      <c r="AD44" s="78"/>
      <c r="AE44" s="78"/>
      <c r="AF44" s="78"/>
      <c r="AG44" s="78"/>
      <c r="AH44" s="78"/>
      <c r="AI44" s="78"/>
      <c r="AJ44" s="78"/>
      <c r="AL44" s="602"/>
    </row>
    <row r="45" spans="1:41" ht="18.75" customHeight="1" x14ac:dyDescent="0.2">
      <c r="B45" s="290" t="s">
        <v>37</v>
      </c>
      <c r="C45" s="43"/>
      <c r="D45" s="43"/>
      <c r="E45" s="33"/>
      <c r="F45" s="33"/>
      <c r="G45" s="33"/>
      <c r="H45" s="33"/>
      <c r="I45" s="33"/>
      <c r="J45" s="33"/>
      <c r="K45" s="33"/>
      <c r="L45" s="33"/>
      <c r="M45" s="33"/>
      <c r="N45" s="33"/>
      <c r="O45" s="33"/>
      <c r="AD45" s="78"/>
      <c r="AE45" s="78"/>
      <c r="AF45" s="78"/>
      <c r="AG45" s="78"/>
      <c r="AH45" s="78"/>
      <c r="AI45" s="78"/>
      <c r="AJ45" s="78"/>
      <c r="AL45" s="602"/>
    </row>
    <row r="46" spans="1:41" ht="23.25" customHeight="1" x14ac:dyDescent="0.2">
      <c r="B46" s="13"/>
      <c r="C46" s="13"/>
      <c r="D46" s="13"/>
      <c r="K46" s="383"/>
      <c r="L46" s="383"/>
      <c r="M46" s="383"/>
      <c r="N46" s="383"/>
      <c r="O46" s="383"/>
      <c r="P46" s="383"/>
      <c r="Q46" s="383"/>
      <c r="R46" s="383"/>
      <c r="S46" s="383"/>
      <c r="T46" s="383"/>
      <c r="U46" s="383"/>
      <c r="V46" s="383"/>
      <c r="W46" s="136"/>
      <c r="AD46" s="128"/>
      <c r="AE46" s="128"/>
      <c r="AF46" s="128"/>
      <c r="AG46" s="78"/>
      <c r="AH46" s="78"/>
      <c r="AI46" s="78"/>
      <c r="AJ46" s="78"/>
      <c r="AL46" s="602"/>
    </row>
    <row r="47" spans="1:41" ht="40.15" customHeight="1" thickBot="1" x14ac:dyDescent="0.35">
      <c r="B47" s="571" t="s">
        <v>38</v>
      </c>
      <c r="C47" s="571"/>
      <c r="D47" s="571"/>
      <c r="E47" s="571"/>
      <c r="F47" s="571"/>
      <c r="G47" s="81"/>
      <c r="H47" s="81"/>
      <c r="I47" s="81"/>
      <c r="K47" s="383"/>
      <c r="L47" s="383"/>
      <c r="M47" s="383"/>
      <c r="N47" s="383"/>
      <c r="O47" s="383"/>
      <c r="P47" s="383"/>
      <c r="Q47" s="383"/>
      <c r="R47" s="383"/>
      <c r="S47" s="383"/>
      <c r="T47" s="383"/>
      <c r="U47" s="383"/>
      <c r="V47" s="383"/>
      <c r="Z47" s="128"/>
      <c r="AA47" s="128"/>
      <c r="AB47" s="128"/>
      <c r="AC47" s="128"/>
      <c r="AD47" s="128"/>
      <c r="AE47" s="128"/>
      <c r="AF47" s="128"/>
      <c r="AG47" s="78"/>
      <c r="AH47" s="78"/>
      <c r="AI47" s="78"/>
      <c r="AJ47" s="78"/>
      <c r="AL47" s="77"/>
    </row>
    <row r="48" spans="1:41" ht="19.5" thickBot="1" x14ac:dyDescent="0.35">
      <c r="B48" s="81"/>
      <c r="C48" s="81"/>
      <c r="D48" s="81"/>
      <c r="E48" s="81"/>
      <c r="F48" s="81"/>
      <c r="G48" s="81"/>
      <c r="H48" s="81"/>
      <c r="I48" s="81"/>
      <c r="M48" s="156"/>
      <c r="N48" s="371" t="s">
        <v>39</v>
      </c>
      <c r="O48" s="371"/>
      <c r="P48" s="371"/>
      <c r="Q48" s="371"/>
      <c r="R48" s="371"/>
      <c r="S48" s="371"/>
      <c r="T48" s="371"/>
      <c r="U48" s="371"/>
      <c r="V48" s="371"/>
      <c r="W48" s="371"/>
      <c r="X48" s="371"/>
      <c r="Y48" s="371"/>
      <c r="Z48" s="371"/>
      <c r="AA48" s="371"/>
      <c r="AB48" s="371"/>
      <c r="AC48" s="371"/>
      <c r="AD48" s="371"/>
      <c r="AE48" s="371"/>
      <c r="AF48" s="371"/>
      <c r="AG48" s="371"/>
      <c r="AH48" s="371"/>
      <c r="AI48" s="371"/>
      <c r="AJ48" s="371"/>
      <c r="AK48" s="371"/>
      <c r="AL48" s="371"/>
      <c r="AM48" s="157"/>
      <c r="AN48" s="157"/>
      <c r="AO48" s="158"/>
    </row>
    <row r="49" spans="1:41" ht="19.5" thickBot="1" x14ac:dyDescent="0.35">
      <c r="B49" s="81"/>
      <c r="C49" s="81"/>
      <c r="D49" s="81"/>
      <c r="E49" s="81"/>
      <c r="F49" s="81"/>
      <c r="G49" s="81"/>
      <c r="H49" s="81"/>
      <c r="I49" s="81"/>
      <c r="M49" s="597" t="s">
        <v>26</v>
      </c>
      <c r="N49" s="598"/>
      <c r="O49" s="598"/>
      <c r="P49" s="598"/>
      <c r="Q49" s="598"/>
      <c r="R49" s="310"/>
      <c r="S49" s="7"/>
      <c r="T49" s="573" t="s">
        <v>27</v>
      </c>
      <c r="U49" s="573"/>
      <c r="V49" s="573"/>
      <c r="W49" s="573"/>
      <c r="X49" s="573"/>
      <c r="Y49" s="573"/>
      <c r="Z49" s="573"/>
      <c r="AA49" s="573"/>
      <c r="AB49" s="310"/>
      <c r="AC49" s="578" t="s">
        <v>28</v>
      </c>
      <c r="AD49" s="573"/>
      <c r="AE49" s="573"/>
      <c r="AF49" s="573"/>
      <c r="AG49" s="573"/>
      <c r="AH49" s="573"/>
      <c r="AI49" s="573"/>
      <c r="AJ49" s="573"/>
      <c r="AK49" s="147"/>
      <c r="AL49" s="7"/>
    </row>
    <row r="50" spans="1:41" ht="19.5" thickBot="1" x14ac:dyDescent="0.25">
      <c r="B50" s="128" t="s">
        <v>40</v>
      </c>
      <c r="C50" s="100"/>
      <c r="D50" s="596" t="s">
        <v>41</v>
      </c>
      <c r="E50" s="367"/>
      <c r="F50" s="545"/>
      <c r="G50" s="546"/>
      <c r="H50" s="546"/>
      <c r="I50" s="547"/>
      <c r="J50" s="128" t="s">
        <v>42</v>
      </c>
      <c r="K50" s="299"/>
      <c r="M50" s="159"/>
      <c r="N50" s="7"/>
      <c r="O50" s="7"/>
      <c r="P50" s="7"/>
      <c r="Q50" s="7"/>
      <c r="R50" s="7"/>
      <c r="S50" s="7"/>
      <c r="T50" s="7"/>
      <c r="U50" s="7"/>
      <c r="V50" s="7"/>
      <c r="W50" s="7"/>
      <c r="X50" s="7"/>
      <c r="Y50" s="7"/>
      <c r="Z50" s="7"/>
      <c r="AA50" s="7"/>
      <c r="AB50" s="7"/>
      <c r="AC50" s="7"/>
      <c r="AD50" s="7"/>
      <c r="AE50" s="7"/>
      <c r="AF50" s="7"/>
      <c r="AG50" s="7"/>
      <c r="AH50" s="7"/>
      <c r="AI50" s="7"/>
      <c r="AJ50" s="7"/>
      <c r="AK50" s="7"/>
      <c r="AL50" s="7"/>
    </row>
    <row r="51" spans="1:41" ht="19.5" thickBot="1" x14ac:dyDescent="0.35">
      <c r="B51" s="81"/>
      <c r="C51" s="81"/>
      <c r="D51" s="81"/>
      <c r="E51" s="81"/>
      <c r="F51" s="81"/>
      <c r="G51" s="81"/>
      <c r="H51" s="81"/>
      <c r="I51" s="81"/>
      <c r="M51" s="159"/>
      <c r="O51" s="80" t="s">
        <v>29</v>
      </c>
      <c r="P51" s="545"/>
      <c r="Q51" s="546"/>
      <c r="R51" s="546"/>
      <c r="S51" s="546"/>
      <c r="T51" s="546"/>
      <c r="U51" s="546"/>
      <c r="V51" s="546"/>
      <c r="W51" s="546"/>
      <c r="X51" s="546"/>
      <c r="Y51" s="546"/>
      <c r="Z51" s="546"/>
      <c r="AA51" s="547"/>
      <c r="AB51" s="7"/>
      <c r="AC51" s="7"/>
      <c r="AD51" s="7"/>
      <c r="AE51" s="7"/>
      <c r="AF51" s="7"/>
      <c r="AG51" s="7"/>
      <c r="AH51" s="7"/>
      <c r="AI51" s="7"/>
      <c r="AJ51" s="7"/>
      <c r="AK51" s="7"/>
      <c r="AL51" s="7"/>
    </row>
    <row r="52" spans="1:41" ht="19.5" thickBot="1" x14ac:dyDescent="0.35">
      <c r="B52" s="81"/>
      <c r="C52" s="81"/>
      <c r="D52" s="81"/>
      <c r="E52" s="81"/>
      <c r="F52" s="81"/>
      <c r="G52" s="81"/>
      <c r="H52" s="81"/>
      <c r="I52" s="81"/>
      <c r="M52" s="159"/>
      <c r="N52" s="7"/>
      <c r="O52" s="7"/>
      <c r="P52" s="7"/>
      <c r="Q52" s="7"/>
      <c r="R52" s="7"/>
      <c r="S52" s="7"/>
      <c r="T52" s="7"/>
      <c r="U52" s="7"/>
      <c r="V52" s="7"/>
      <c r="W52" s="7"/>
      <c r="X52" s="7"/>
      <c r="Y52" s="7"/>
      <c r="Z52" s="7"/>
      <c r="AA52" s="7"/>
      <c r="AB52" s="7"/>
      <c r="AC52" s="7"/>
      <c r="AD52" s="7"/>
      <c r="AE52" s="7"/>
      <c r="AF52" s="7"/>
      <c r="AG52" s="7"/>
      <c r="AH52" s="7"/>
      <c r="AI52" s="7"/>
      <c r="AJ52" s="7"/>
      <c r="AK52" s="7"/>
      <c r="AL52" s="7"/>
      <c r="AO52" s="309"/>
    </row>
    <row r="53" spans="1:41" ht="18.600000000000001" customHeight="1" thickBot="1" x14ac:dyDescent="0.25">
      <c r="M53" s="421" t="s">
        <v>43</v>
      </c>
      <c r="N53" s="420"/>
      <c r="O53" s="420"/>
      <c r="P53" s="415" t="s">
        <v>363</v>
      </c>
      <c r="Q53" s="580"/>
      <c r="R53" s="580"/>
      <c r="S53" s="580"/>
      <c r="T53" s="580"/>
      <c r="U53" s="580"/>
      <c r="V53" s="416"/>
      <c r="W53" s="581" t="s">
        <v>45</v>
      </c>
      <c r="X53" s="367"/>
      <c r="Y53" s="367"/>
      <c r="Z53" s="367"/>
      <c r="AA53" s="146" t="s">
        <v>365</v>
      </c>
      <c r="AB53" s="421" t="s">
        <v>47</v>
      </c>
      <c r="AC53" s="420"/>
      <c r="AD53" s="420"/>
      <c r="AE53" s="415" t="s">
        <v>378</v>
      </c>
      <c r="AF53" s="580"/>
      <c r="AG53" s="580"/>
      <c r="AH53" s="580"/>
      <c r="AI53" s="580"/>
      <c r="AJ53" s="416"/>
      <c r="AK53" s="154" t="s">
        <v>48</v>
      </c>
      <c r="AL53" s="178"/>
      <c r="AM53" s="4" t="s">
        <v>49</v>
      </c>
      <c r="AN53" s="600"/>
      <c r="AO53" s="601"/>
    </row>
    <row r="54" spans="1:41" ht="10.15" customHeight="1" thickBot="1" x14ac:dyDescent="0.25">
      <c r="B54" s="13"/>
      <c r="C54" s="13"/>
      <c r="D54" s="13"/>
      <c r="M54" s="160"/>
      <c r="N54" s="161"/>
      <c r="O54" s="161"/>
      <c r="P54" s="161"/>
      <c r="Q54" s="161"/>
      <c r="R54" s="161"/>
      <c r="S54" s="161"/>
      <c r="T54" s="161"/>
      <c r="U54" s="161"/>
      <c r="V54" s="161"/>
      <c r="W54" s="161"/>
      <c r="X54" s="161"/>
      <c r="Y54" s="161"/>
      <c r="Z54" s="91"/>
      <c r="AA54" s="91"/>
      <c r="AB54" s="91"/>
      <c r="AC54" s="91"/>
      <c r="AD54" s="91"/>
      <c r="AE54" s="91"/>
      <c r="AF54" s="91"/>
      <c r="AG54" s="91"/>
      <c r="AH54" s="91"/>
      <c r="AI54" s="91"/>
      <c r="AJ54" s="91"/>
      <c r="AK54" s="161"/>
      <c r="AL54" s="161"/>
      <c r="AM54" s="161"/>
      <c r="AN54" s="161"/>
      <c r="AO54" s="162"/>
    </row>
    <row r="55" spans="1:41" x14ac:dyDescent="0.2">
      <c r="B55" s="290" t="s">
        <v>50</v>
      </c>
      <c r="C55" s="43"/>
      <c r="D55" s="13"/>
      <c r="Z55" s="78"/>
      <c r="AA55" s="78"/>
      <c r="AB55" s="78"/>
      <c r="AC55" s="78"/>
      <c r="AD55" s="78"/>
      <c r="AE55" s="78"/>
      <c r="AF55" s="78"/>
      <c r="AG55" s="78"/>
      <c r="AH55" s="78"/>
      <c r="AI55" s="78"/>
      <c r="AJ55" s="78"/>
    </row>
    <row r="56" spans="1:41" s="16" customFormat="1" x14ac:dyDescent="0.2">
      <c r="A56" s="21">
        <v>2</v>
      </c>
      <c r="B56" s="348" t="s">
        <v>51</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row>
    <row r="57" spans="1:41" s="16" customFormat="1" x14ac:dyDescent="0.2">
      <c r="A57" s="28"/>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row>
    <row r="58" spans="1:41" s="16" customFormat="1" x14ac:dyDescent="0.3">
      <c r="A58" s="28"/>
      <c r="B58" s="36" t="s">
        <v>52</v>
      </c>
      <c r="C58" s="36"/>
      <c r="D58" s="36"/>
      <c r="E58" s="29"/>
      <c r="F58" s="29"/>
      <c r="G58" s="29"/>
      <c r="H58" s="29"/>
      <c r="I58" s="29"/>
      <c r="J58" s="29"/>
      <c r="K58" s="29"/>
      <c r="L58" s="29"/>
      <c r="M58" s="29"/>
      <c r="N58" s="29"/>
      <c r="O58" s="29"/>
      <c r="P58" s="29"/>
      <c r="Q58" s="50"/>
      <c r="R58" s="50"/>
      <c r="S58" s="50"/>
      <c r="T58" s="50"/>
      <c r="U58" s="50"/>
      <c r="V58" s="50"/>
      <c r="W58" s="50"/>
      <c r="X58" s="50"/>
      <c r="Y58" s="50"/>
      <c r="Z58" s="50"/>
      <c r="AA58" s="50"/>
      <c r="AB58" s="50"/>
      <c r="AC58" s="50"/>
      <c r="AD58" s="50"/>
      <c r="AE58" s="50"/>
      <c r="AF58" s="50"/>
      <c r="AG58" s="50"/>
      <c r="AH58" s="50"/>
      <c r="AI58" s="50"/>
      <c r="AJ58" s="50"/>
      <c r="AK58" s="50"/>
      <c r="AL58" s="50"/>
      <c r="AM58" s="50"/>
      <c r="AN58" s="12"/>
      <c r="AO58" s="34"/>
    </row>
    <row r="59" spans="1:41" s="16" customFormat="1" x14ac:dyDescent="0.2">
      <c r="A59" s="28"/>
      <c r="B59" s="479" t="s">
        <v>53</v>
      </c>
      <c r="C59" s="479"/>
      <c r="D59" s="479"/>
      <c r="E59" s="479"/>
      <c r="F59" s="479"/>
      <c r="G59" s="479"/>
      <c r="H59" s="479"/>
      <c r="I59" s="479"/>
      <c r="J59" s="478"/>
      <c r="K59" s="478"/>
      <c r="L59" s="478"/>
      <c r="M59" s="478"/>
      <c r="N59" s="478"/>
      <c r="O59" s="478"/>
      <c r="P59" s="478"/>
      <c r="Q59" s="478"/>
      <c r="R59" s="478"/>
      <c r="S59" s="478"/>
      <c r="T59" s="478"/>
      <c r="U59" s="478"/>
      <c r="V59" s="478"/>
      <c r="W59" s="478"/>
      <c r="X59" s="478"/>
      <c r="Y59" s="478"/>
      <c r="Z59" s="478"/>
      <c r="AA59" s="478"/>
      <c r="AB59" s="478"/>
      <c r="AC59" s="478"/>
      <c r="AD59" s="478"/>
      <c r="AE59" s="478"/>
      <c r="AF59" s="478"/>
      <c r="AG59" s="478"/>
      <c r="AH59" s="478"/>
      <c r="AI59" s="478"/>
      <c r="AJ59" s="478"/>
      <c r="AK59" s="478"/>
      <c r="AL59" s="102"/>
      <c r="AM59" s="102"/>
      <c r="AN59" s="12"/>
      <c r="AO59" s="12"/>
    </row>
    <row r="60" spans="1:41" s="16" customFormat="1" x14ac:dyDescent="0.2">
      <c r="A60" s="28"/>
      <c r="B60" s="479" t="s">
        <v>54</v>
      </c>
      <c r="C60" s="479"/>
      <c r="D60" s="479"/>
      <c r="E60" s="479"/>
      <c r="F60" s="479"/>
      <c r="G60" s="479"/>
      <c r="H60" s="479"/>
      <c r="I60" s="479"/>
      <c r="J60" s="478"/>
      <c r="K60" s="478"/>
      <c r="L60" s="478"/>
      <c r="M60" s="478"/>
      <c r="N60" s="478"/>
      <c r="O60" s="478"/>
      <c r="P60" s="478"/>
      <c r="Q60" s="478"/>
      <c r="R60" s="478"/>
      <c r="S60" s="478"/>
      <c r="T60" s="478"/>
      <c r="U60" s="478"/>
      <c r="V60" s="478"/>
      <c r="W60" s="478"/>
      <c r="X60" s="478"/>
      <c r="Y60" s="478"/>
      <c r="Z60" s="478"/>
      <c r="AA60" s="478"/>
      <c r="AB60" s="478"/>
      <c r="AC60" s="478"/>
      <c r="AD60" s="478"/>
      <c r="AE60" s="478"/>
      <c r="AF60" s="478"/>
      <c r="AG60" s="478"/>
      <c r="AH60" s="478"/>
      <c r="AI60" s="478"/>
      <c r="AJ60" s="478"/>
      <c r="AK60" s="478"/>
      <c r="AL60" s="102"/>
      <c r="AM60" s="102"/>
      <c r="AN60" s="12"/>
      <c r="AO60" s="12"/>
    </row>
    <row r="61" spans="1:41" s="16" customFormat="1" x14ac:dyDescent="0.2">
      <c r="A61" s="28"/>
      <c r="B61" s="479" t="s">
        <v>55</v>
      </c>
      <c r="C61" s="479"/>
      <c r="D61" s="479"/>
      <c r="E61" s="479"/>
      <c r="F61" s="479"/>
      <c r="G61" s="479"/>
      <c r="H61" s="479"/>
      <c r="I61" s="479"/>
      <c r="J61" s="478"/>
      <c r="K61" s="478"/>
      <c r="L61" s="478"/>
      <c r="M61" s="478"/>
      <c r="N61" s="478"/>
      <c r="O61" s="478"/>
      <c r="P61" s="478"/>
      <c r="Q61" s="478"/>
      <c r="R61" s="478" t="s">
        <v>56</v>
      </c>
      <c r="S61" s="478"/>
      <c r="T61" s="478"/>
      <c r="U61" s="478"/>
      <c r="V61" s="478"/>
      <c r="W61" s="478"/>
      <c r="X61" s="478"/>
      <c r="Y61" s="478"/>
      <c r="Z61" s="478"/>
      <c r="AA61" s="478"/>
      <c r="AB61" s="478"/>
      <c r="AC61" s="478"/>
      <c r="AD61" s="478"/>
      <c r="AE61" s="478"/>
      <c r="AF61" s="478"/>
      <c r="AG61" s="478"/>
      <c r="AH61" s="478"/>
      <c r="AI61" s="478"/>
      <c r="AJ61" s="478"/>
      <c r="AK61" s="478"/>
      <c r="AL61" s="102"/>
      <c r="AM61" s="102"/>
      <c r="AN61" s="12"/>
      <c r="AO61" s="12"/>
    </row>
    <row r="62" spans="1:41" s="16" customFormat="1" x14ac:dyDescent="0.3">
      <c r="A62" s="28"/>
      <c r="B62" s="495" t="s">
        <v>57</v>
      </c>
      <c r="C62" s="495"/>
      <c r="D62" s="495"/>
      <c r="E62" s="495"/>
      <c r="F62" s="495"/>
      <c r="G62" s="495"/>
      <c r="H62" s="495"/>
      <c r="I62" s="495"/>
      <c r="J62" s="478"/>
      <c r="K62" s="478"/>
      <c r="L62" s="478"/>
      <c r="M62" s="478"/>
      <c r="N62" s="478"/>
      <c r="O62" s="478"/>
      <c r="P62" s="478"/>
      <c r="Q62" s="478"/>
      <c r="R62" s="478" t="s">
        <v>56</v>
      </c>
      <c r="S62" s="478"/>
      <c r="T62" s="478"/>
      <c r="U62" s="478"/>
      <c r="V62" s="478"/>
      <c r="W62" s="478"/>
      <c r="X62" s="478"/>
      <c r="Y62" s="478"/>
      <c r="Z62" s="478"/>
      <c r="AA62" s="478"/>
      <c r="AB62" s="478"/>
      <c r="AC62" s="478"/>
      <c r="AD62" s="478"/>
      <c r="AE62" s="478"/>
      <c r="AF62" s="478"/>
      <c r="AG62" s="478"/>
      <c r="AH62" s="478"/>
      <c r="AI62" s="478"/>
      <c r="AJ62" s="478"/>
      <c r="AK62" s="478"/>
      <c r="AL62" s="102"/>
      <c r="AM62" s="102"/>
      <c r="AN62" s="12"/>
      <c r="AO62" s="12"/>
    </row>
    <row r="63" spans="1:41" s="16" customFormat="1" ht="15" customHeight="1" x14ac:dyDescent="0.3">
      <c r="A63" s="28"/>
      <c r="B63" s="495" t="s">
        <v>58</v>
      </c>
      <c r="C63" s="495"/>
      <c r="D63" s="495"/>
      <c r="E63" s="495"/>
      <c r="F63" s="495"/>
      <c r="G63" s="495"/>
      <c r="H63" s="495"/>
      <c r="I63" s="495"/>
      <c r="J63" s="478"/>
      <c r="K63" s="478"/>
      <c r="L63" s="478"/>
      <c r="M63" s="478"/>
      <c r="N63" s="478"/>
      <c r="O63" s="478"/>
      <c r="P63" s="478"/>
      <c r="Q63" s="478"/>
      <c r="R63" s="478" t="s">
        <v>56</v>
      </c>
      <c r="S63" s="478"/>
      <c r="T63" s="478"/>
      <c r="U63" s="478"/>
      <c r="V63" s="478"/>
      <c r="W63" s="478"/>
      <c r="X63" s="478"/>
      <c r="Y63" s="478"/>
      <c r="Z63" s="478"/>
      <c r="AA63" s="478"/>
      <c r="AB63" s="478"/>
      <c r="AC63" s="478"/>
      <c r="AD63" s="478"/>
      <c r="AE63" s="478"/>
      <c r="AF63" s="478"/>
      <c r="AG63" s="478"/>
      <c r="AH63" s="478"/>
      <c r="AI63" s="478"/>
      <c r="AJ63" s="478"/>
      <c r="AK63" s="478"/>
      <c r="AL63" s="102"/>
      <c r="AM63" s="102"/>
      <c r="AN63" s="12"/>
      <c r="AO63" s="34"/>
    </row>
    <row r="64" spans="1:41" s="16" customFormat="1" ht="15" customHeight="1" x14ac:dyDescent="0.2">
      <c r="A64" s="28"/>
      <c r="B64" s="30"/>
      <c r="C64" s="30"/>
      <c r="D64" s="30"/>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4"/>
      <c r="AO64" s="34"/>
    </row>
    <row r="65" spans="1:41" s="16" customFormat="1" ht="15" customHeight="1" x14ac:dyDescent="0.3">
      <c r="A65" s="28"/>
      <c r="B65" s="491" t="s">
        <v>59</v>
      </c>
      <c r="C65" s="491"/>
      <c r="D65" s="36"/>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50"/>
      <c r="AM65" s="50"/>
      <c r="AN65" s="12"/>
      <c r="AO65" s="34"/>
    </row>
    <row r="66" spans="1:41" s="16" customFormat="1" ht="15" customHeight="1" x14ac:dyDescent="0.2">
      <c r="A66" s="28"/>
      <c r="B66" s="479" t="s">
        <v>60</v>
      </c>
      <c r="C66" s="479"/>
      <c r="D66" s="479"/>
      <c r="E66" s="479"/>
      <c r="F66" s="479"/>
      <c r="G66" s="479"/>
      <c r="H66" s="480"/>
      <c r="I66" s="480"/>
      <c r="J66" s="478"/>
      <c r="K66" s="478"/>
      <c r="L66" s="478"/>
      <c r="M66" s="478"/>
      <c r="N66" s="478"/>
      <c r="O66" s="478"/>
      <c r="P66" s="478"/>
      <c r="Q66" s="478"/>
      <c r="R66" s="478" t="s">
        <v>56</v>
      </c>
      <c r="S66" s="478"/>
      <c r="T66" s="478"/>
      <c r="U66" s="478"/>
      <c r="V66" s="478"/>
      <c r="W66" s="478"/>
      <c r="X66" s="478"/>
      <c r="Y66" s="478"/>
      <c r="Z66" s="478"/>
      <c r="AA66" s="478"/>
      <c r="AB66" s="478"/>
      <c r="AC66" s="478"/>
      <c r="AD66" s="478"/>
      <c r="AE66" s="478"/>
      <c r="AF66" s="478"/>
      <c r="AG66" s="478"/>
      <c r="AH66" s="478"/>
      <c r="AI66" s="478"/>
      <c r="AJ66" s="478"/>
      <c r="AK66" s="478"/>
      <c r="AL66" s="102"/>
      <c r="AM66" s="102"/>
      <c r="AN66" s="12"/>
      <c r="AO66" s="34"/>
    </row>
    <row r="67" spans="1:41" s="16" customFormat="1" ht="15" customHeight="1" x14ac:dyDescent="0.2">
      <c r="A67" s="28"/>
      <c r="B67" s="479" t="s">
        <v>61</v>
      </c>
      <c r="C67" s="479"/>
      <c r="D67" s="479"/>
      <c r="E67" s="479"/>
      <c r="F67" s="479"/>
      <c r="G67" s="479"/>
      <c r="H67" s="480"/>
      <c r="I67" s="480"/>
      <c r="J67" s="478"/>
      <c r="K67" s="478"/>
      <c r="L67" s="478"/>
      <c r="M67" s="478"/>
      <c r="N67" s="478"/>
      <c r="O67" s="478"/>
      <c r="P67" s="478"/>
      <c r="Q67" s="478"/>
      <c r="R67" s="478"/>
      <c r="S67" s="478"/>
      <c r="T67" s="478"/>
      <c r="U67" s="478"/>
      <c r="V67" s="478"/>
      <c r="W67" s="478"/>
      <c r="X67" s="478"/>
      <c r="Y67" s="478"/>
      <c r="Z67" s="478"/>
      <c r="AA67" s="478"/>
      <c r="AB67" s="478"/>
      <c r="AC67" s="478"/>
      <c r="AD67" s="478"/>
      <c r="AE67" s="478"/>
      <c r="AF67" s="478"/>
      <c r="AG67" s="478"/>
      <c r="AH67" s="478"/>
      <c r="AI67" s="478"/>
      <c r="AJ67" s="478"/>
      <c r="AK67" s="478"/>
      <c r="AL67" s="102"/>
      <c r="AM67" s="102"/>
      <c r="AN67" s="12"/>
      <c r="AO67" s="34"/>
    </row>
    <row r="68" spans="1:41" s="16" customFormat="1" ht="15" customHeight="1" x14ac:dyDescent="0.2">
      <c r="A68" s="28"/>
      <c r="B68" s="479" t="s">
        <v>62</v>
      </c>
      <c r="C68" s="479"/>
      <c r="D68" s="479"/>
      <c r="E68" s="479"/>
      <c r="F68" s="479"/>
      <c r="G68" s="479"/>
      <c r="H68" s="480"/>
      <c r="I68" s="480"/>
      <c r="J68" s="478"/>
      <c r="K68" s="478"/>
      <c r="L68" s="478"/>
      <c r="M68" s="478"/>
      <c r="N68" s="478"/>
      <c r="O68" s="478"/>
      <c r="P68" s="478"/>
      <c r="Q68" s="478"/>
      <c r="R68" s="478" t="s">
        <v>56</v>
      </c>
      <c r="S68" s="478"/>
      <c r="T68" s="478"/>
      <c r="U68" s="478"/>
      <c r="V68" s="478"/>
      <c r="W68" s="478"/>
      <c r="X68" s="478"/>
      <c r="Y68" s="478"/>
      <c r="Z68" s="478"/>
      <c r="AA68" s="478"/>
      <c r="AB68" s="478"/>
      <c r="AC68" s="478"/>
      <c r="AD68" s="478"/>
      <c r="AE68" s="478"/>
      <c r="AF68" s="478"/>
      <c r="AG68" s="478"/>
      <c r="AH68" s="478"/>
      <c r="AI68" s="478"/>
      <c r="AJ68" s="478"/>
      <c r="AK68" s="478"/>
      <c r="AL68" s="102"/>
      <c r="AM68" s="102"/>
      <c r="AN68" s="12"/>
      <c r="AO68" s="34"/>
    </row>
    <row r="69" spans="1:41" s="16" customFormat="1" ht="15" customHeight="1" x14ac:dyDescent="0.2">
      <c r="A69" s="28"/>
      <c r="B69" s="479" t="s">
        <v>63</v>
      </c>
      <c r="C69" s="479"/>
      <c r="D69" s="479"/>
      <c r="E69" s="479"/>
      <c r="F69" s="479"/>
      <c r="G69" s="479"/>
      <c r="H69" s="480"/>
      <c r="I69" s="480"/>
      <c r="J69" s="478"/>
      <c r="K69" s="478"/>
      <c r="L69" s="478"/>
      <c r="M69" s="478"/>
      <c r="N69" s="478"/>
      <c r="O69" s="478"/>
      <c r="P69" s="478"/>
      <c r="Q69" s="478"/>
      <c r="R69" s="478" t="s">
        <v>56</v>
      </c>
      <c r="S69" s="478"/>
      <c r="T69" s="478"/>
      <c r="U69" s="478"/>
      <c r="V69" s="478"/>
      <c r="W69" s="478"/>
      <c r="X69" s="478"/>
      <c r="Y69" s="478"/>
      <c r="Z69" s="478"/>
      <c r="AA69" s="478"/>
      <c r="AB69" s="478"/>
      <c r="AC69" s="478"/>
      <c r="AD69" s="478"/>
      <c r="AE69" s="478"/>
      <c r="AF69" s="478"/>
      <c r="AG69" s="478"/>
      <c r="AH69" s="478"/>
      <c r="AI69" s="478"/>
      <c r="AJ69" s="478"/>
      <c r="AK69" s="478"/>
      <c r="AL69" s="102"/>
      <c r="AM69" s="102"/>
      <c r="AN69" s="12"/>
      <c r="AO69" s="34"/>
    </row>
    <row r="70" spans="1:41" s="16" customFormat="1" ht="15" customHeight="1" x14ac:dyDescent="0.2">
      <c r="A70" s="28"/>
      <c r="B70" s="479" t="s">
        <v>64</v>
      </c>
      <c r="C70" s="479"/>
      <c r="D70" s="479"/>
      <c r="E70" s="479"/>
      <c r="F70" s="479"/>
      <c r="G70" s="479"/>
      <c r="H70" s="480"/>
      <c r="I70" s="480"/>
      <c r="J70" s="478"/>
      <c r="K70" s="478"/>
      <c r="L70" s="478"/>
      <c r="M70" s="478"/>
      <c r="N70" s="478"/>
      <c r="O70" s="478"/>
      <c r="P70" s="478"/>
      <c r="Q70" s="478"/>
      <c r="R70" s="478" t="s">
        <v>56</v>
      </c>
      <c r="S70" s="478"/>
      <c r="T70" s="478"/>
      <c r="U70" s="478"/>
      <c r="V70" s="478"/>
      <c r="W70" s="478"/>
      <c r="X70" s="478"/>
      <c r="Y70" s="478"/>
      <c r="Z70" s="478"/>
      <c r="AA70" s="478"/>
      <c r="AB70" s="478"/>
      <c r="AC70" s="478"/>
      <c r="AD70" s="478"/>
      <c r="AE70" s="478"/>
      <c r="AF70" s="478"/>
      <c r="AG70" s="478"/>
      <c r="AH70" s="478"/>
      <c r="AI70" s="478"/>
      <c r="AJ70" s="478"/>
      <c r="AK70" s="478"/>
      <c r="AL70" s="102"/>
      <c r="AM70" s="102"/>
      <c r="AN70" s="12"/>
      <c r="AO70" s="34"/>
    </row>
    <row r="71" spans="1:41" s="16" customFormat="1" ht="15" customHeight="1" x14ac:dyDescent="0.3">
      <c r="A71" s="28"/>
      <c r="B71" s="490" t="s">
        <v>65</v>
      </c>
      <c r="C71" s="490"/>
      <c r="D71" s="490"/>
      <c r="E71" s="490"/>
      <c r="F71" s="490"/>
      <c r="G71" s="490"/>
      <c r="H71" s="490"/>
      <c r="I71" s="490"/>
      <c r="J71" s="490"/>
      <c r="K71" s="490"/>
      <c r="L71" s="490"/>
      <c r="M71" s="490"/>
      <c r="N71" s="490"/>
      <c r="O71" s="490"/>
      <c r="P71" s="490"/>
      <c r="Q71" s="490"/>
      <c r="R71" s="490"/>
      <c r="S71" s="490"/>
      <c r="T71" s="490"/>
      <c r="U71" s="490"/>
      <c r="V71" s="490"/>
      <c r="W71" s="490"/>
      <c r="X71" s="490"/>
      <c r="Y71" s="490"/>
      <c r="Z71" s="490"/>
      <c r="AA71" s="490"/>
      <c r="AB71" s="490"/>
      <c r="AC71" s="490"/>
      <c r="AD71" s="490"/>
      <c r="AE71" s="490"/>
      <c r="AF71" s="490"/>
      <c r="AG71" s="490"/>
      <c r="AH71" s="490"/>
      <c r="AI71" s="490"/>
      <c r="AJ71" s="490"/>
      <c r="AK71" s="490"/>
      <c r="AL71" s="103"/>
      <c r="AM71" s="103"/>
      <c r="AN71" s="12"/>
      <c r="AO71" s="34"/>
    </row>
    <row r="72" spans="1:41" s="16" customFormat="1" ht="15" customHeight="1" x14ac:dyDescent="0.3">
      <c r="A72" s="28"/>
      <c r="B72" s="471" t="s">
        <v>53</v>
      </c>
      <c r="C72" s="471"/>
      <c r="D72" s="471"/>
      <c r="E72" s="466" t="s">
        <v>61</v>
      </c>
      <c r="F72" s="466"/>
      <c r="G72" s="466" t="s">
        <v>55</v>
      </c>
      <c r="H72" s="466"/>
      <c r="I72" s="466"/>
      <c r="J72" s="466"/>
      <c r="K72" s="466"/>
      <c r="L72" s="466"/>
      <c r="M72" s="466"/>
      <c r="N72" s="492" t="s">
        <v>63</v>
      </c>
      <c r="O72" s="493"/>
      <c r="P72" s="493"/>
      <c r="Q72" s="493"/>
      <c r="R72" s="493"/>
      <c r="S72" s="493"/>
      <c r="T72" s="493"/>
      <c r="U72" s="493"/>
      <c r="V72" s="493"/>
      <c r="W72" s="493"/>
      <c r="X72" s="493"/>
      <c r="Y72" s="493"/>
      <c r="Z72" s="494"/>
      <c r="AA72" s="487" t="s">
        <v>64</v>
      </c>
      <c r="AB72" s="488"/>
      <c r="AC72" s="488"/>
      <c r="AD72" s="488"/>
      <c r="AE72" s="488"/>
      <c r="AF72" s="488"/>
      <c r="AG72" s="488"/>
      <c r="AH72" s="488"/>
      <c r="AI72" s="488"/>
      <c r="AJ72" s="488"/>
      <c r="AK72" s="489"/>
      <c r="AL72" s="103"/>
      <c r="AM72" s="103"/>
      <c r="AN72" s="12"/>
      <c r="AO72" s="34"/>
    </row>
    <row r="73" spans="1:41" s="16" customFormat="1" ht="15" customHeight="1" x14ac:dyDescent="0.3">
      <c r="A73" s="28"/>
      <c r="B73" s="467"/>
      <c r="C73" s="468"/>
      <c r="D73" s="469"/>
      <c r="E73" s="487"/>
      <c r="F73" s="489"/>
      <c r="G73" s="487"/>
      <c r="H73" s="488"/>
      <c r="I73" s="488"/>
      <c r="J73" s="488"/>
      <c r="K73" s="488"/>
      <c r="L73" s="488"/>
      <c r="M73" s="489"/>
      <c r="N73" s="471"/>
      <c r="O73" s="471"/>
      <c r="P73" s="471"/>
      <c r="Q73" s="471"/>
      <c r="R73" s="471"/>
      <c r="S73" s="471"/>
      <c r="T73" s="471"/>
      <c r="U73" s="471"/>
      <c r="V73" s="471"/>
      <c r="W73" s="471"/>
      <c r="X73" s="471"/>
      <c r="Y73" s="471"/>
      <c r="Z73" s="471"/>
      <c r="AA73" s="105"/>
      <c r="AB73" s="468"/>
      <c r="AC73" s="468"/>
      <c r="AD73" s="468"/>
      <c r="AE73" s="468"/>
      <c r="AF73" s="468"/>
      <c r="AG73" s="468"/>
      <c r="AH73" s="468"/>
      <c r="AI73" s="468"/>
      <c r="AJ73" s="468"/>
      <c r="AK73" s="469"/>
      <c r="AL73" s="103"/>
      <c r="AM73" s="103"/>
      <c r="AN73" s="12"/>
      <c r="AO73" s="34"/>
    </row>
    <row r="74" spans="1:41" s="16" customFormat="1" ht="5.65" customHeight="1" x14ac:dyDescent="0.3">
      <c r="A74" s="28"/>
      <c r="B74" s="52"/>
      <c r="C74" s="52"/>
      <c r="D74" s="52"/>
      <c r="E74" s="104"/>
      <c r="F74" s="104"/>
      <c r="G74" s="104"/>
      <c r="H74" s="104"/>
      <c r="I74" s="104"/>
      <c r="J74" s="104"/>
      <c r="K74" s="104"/>
      <c r="L74" s="104"/>
      <c r="M74" s="104"/>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103"/>
      <c r="AM74" s="103"/>
      <c r="AN74" s="12"/>
      <c r="AO74" s="34"/>
    </row>
    <row r="75" spans="1:41" s="16" customFormat="1" ht="15" customHeight="1" x14ac:dyDescent="0.2">
      <c r="A75" s="28"/>
      <c r="B75" s="290" t="s">
        <v>66</v>
      </c>
      <c r="C75" s="43"/>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4"/>
      <c r="AO75" s="34"/>
    </row>
    <row r="76" spans="1:41" s="16" customFormat="1" ht="15" customHeight="1" x14ac:dyDescent="0.2">
      <c r="A76" s="28"/>
      <c r="B76" s="43"/>
      <c r="C76" s="43"/>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4"/>
      <c r="AO76" s="34"/>
    </row>
    <row r="77" spans="1:41" s="16" customFormat="1" ht="15" customHeight="1" x14ac:dyDescent="0.3">
      <c r="A77" s="28"/>
      <c r="B77" s="491" t="s">
        <v>67</v>
      </c>
      <c r="C77" s="491"/>
      <c r="D77" s="491"/>
      <c r="E77" s="491"/>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34"/>
      <c r="AO77" s="34"/>
    </row>
    <row r="78" spans="1:41" s="16" customFormat="1" ht="15" customHeight="1" x14ac:dyDescent="0.2">
      <c r="A78" s="28"/>
      <c r="B78" s="479" t="s">
        <v>53</v>
      </c>
      <c r="C78" s="479"/>
      <c r="D78" s="479"/>
      <c r="E78" s="479"/>
      <c r="F78" s="479"/>
      <c r="G78" s="479"/>
      <c r="H78" s="480"/>
      <c r="I78" s="480"/>
      <c r="J78" s="478"/>
      <c r="K78" s="478"/>
      <c r="L78" s="478"/>
      <c r="M78" s="478"/>
      <c r="N78" s="478"/>
      <c r="O78" s="478"/>
      <c r="P78" s="478"/>
      <c r="Q78" s="478"/>
      <c r="R78" s="478" t="s">
        <v>68</v>
      </c>
      <c r="S78" s="478"/>
      <c r="T78" s="478"/>
      <c r="U78" s="478"/>
      <c r="V78" s="478"/>
      <c r="W78" s="478"/>
      <c r="X78" s="478"/>
      <c r="Y78" s="478"/>
      <c r="Z78" s="478"/>
      <c r="AA78" s="478"/>
      <c r="AB78" s="478"/>
      <c r="AC78" s="478"/>
      <c r="AD78" s="478"/>
      <c r="AE78" s="478"/>
      <c r="AF78" s="478"/>
      <c r="AG78" s="478"/>
      <c r="AH78" s="478"/>
      <c r="AI78" s="478"/>
      <c r="AJ78" s="478"/>
      <c r="AK78" s="478"/>
      <c r="AL78" s="102"/>
      <c r="AM78" s="102"/>
      <c r="AN78" s="34"/>
      <c r="AO78" s="34"/>
    </row>
    <row r="79" spans="1:41" s="16" customFormat="1" ht="15" customHeight="1" x14ac:dyDescent="0.2">
      <c r="A79" s="28"/>
      <c r="B79" s="479" t="s">
        <v>61</v>
      </c>
      <c r="C79" s="479"/>
      <c r="D79" s="479"/>
      <c r="E79" s="479"/>
      <c r="F79" s="479"/>
      <c r="G79" s="479"/>
      <c r="H79" s="480"/>
      <c r="I79" s="480"/>
      <c r="J79" s="478"/>
      <c r="K79" s="478"/>
      <c r="L79" s="478"/>
      <c r="M79" s="478"/>
      <c r="N79" s="478"/>
      <c r="O79" s="478"/>
      <c r="P79" s="478"/>
      <c r="Q79" s="478"/>
      <c r="R79" s="478"/>
      <c r="S79" s="478"/>
      <c r="T79" s="478"/>
      <c r="U79" s="478"/>
      <c r="V79" s="478"/>
      <c r="W79" s="478"/>
      <c r="X79" s="478"/>
      <c r="Y79" s="478"/>
      <c r="Z79" s="478"/>
      <c r="AA79" s="478"/>
      <c r="AB79" s="478"/>
      <c r="AC79" s="478"/>
      <c r="AD79" s="478"/>
      <c r="AE79" s="478"/>
      <c r="AF79" s="478"/>
      <c r="AG79" s="478"/>
      <c r="AH79" s="478"/>
      <c r="AI79" s="478"/>
      <c r="AJ79" s="478"/>
      <c r="AK79" s="478"/>
      <c r="AL79" s="102"/>
      <c r="AM79" s="102"/>
      <c r="AN79" s="34"/>
      <c r="AO79" s="34"/>
    </row>
    <row r="80" spans="1:41" s="16" customFormat="1" ht="15" customHeight="1" x14ac:dyDescent="0.2">
      <c r="A80" s="28"/>
      <c r="B80" s="479" t="s">
        <v>55</v>
      </c>
      <c r="C80" s="479"/>
      <c r="D80" s="479"/>
      <c r="E80" s="479"/>
      <c r="F80" s="479"/>
      <c r="G80" s="479"/>
      <c r="H80" s="480"/>
      <c r="I80" s="480"/>
      <c r="J80" s="478"/>
      <c r="K80" s="478"/>
      <c r="L80" s="478"/>
      <c r="M80" s="478"/>
      <c r="N80" s="478"/>
      <c r="O80" s="478"/>
      <c r="P80" s="478"/>
      <c r="Q80" s="478"/>
      <c r="R80" s="478" t="s">
        <v>68</v>
      </c>
      <c r="S80" s="478"/>
      <c r="T80" s="478"/>
      <c r="U80" s="478"/>
      <c r="V80" s="478"/>
      <c r="W80" s="478"/>
      <c r="X80" s="478"/>
      <c r="Y80" s="478"/>
      <c r="Z80" s="478"/>
      <c r="AA80" s="478"/>
      <c r="AB80" s="478"/>
      <c r="AC80" s="478"/>
      <c r="AD80" s="478"/>
      <c r="AE80" s="478"/>
      <c r="AF80" s="478"/>
      <c r="AG80" s="478"/>
      <c r="AH80" s="478"/>
      <c r="AI80" s="478"/>
      <c r="AJ80" s="478"/>
      <c r="AK80" s="478"/>
      <c r="AL80" s="102"/>
      <c r="AM80" s="102"/>
      <c r="AN80" s="34"/>
      <c r="AO80" s="34"/>
    </row>
    <row r="81" spans="1:41" s="16" customFormat="1" ht="15" customHeight="1" x14ac:dyDescent="0.2">
      <c r="A81" s="28"/>
      <c r="B81" s="479" t="s">
        <v>69</v>
      </c>
      <c r="C81" s="479"/>
      <c r="D81" s="479"/>
      <c r="E81" s="479"/>
      <c r="F81" s="479"/>
      <c r="G81" s="479"/>
      <c r="H81" s="480"/>
      <c r="I81" s="480"/>
      <c r="J81" s="478"/>
      <c r="K81" s="478"/>
      <c r="L81" s="478"/>
      <c r="M81" s="478"/>
      <c r="N81" s="478"/>
      <c r="O81" s="478"/>
      <c r="P81" s="478"/>
      <c r="Q81" s="478"/>
      <c r="R81" s="478"/>
      <c r="S81" s="478"/>
      <c r="T81" s="478"/>
      <c r="U81" s="478"/>
      <c r="V81" s="478"/>
      <c r="W81" s="478"/>
      <c r="X81" s="478"/>
      <c r="Y81" s="478"/>
      <c r="Z81" s="478"/>
      <c r="AA81" s="478"/>
      <c r="AB81" s="478"/>
      <c r="AC81" s="478"/>
      <c r="AD81" s="478"/>
      <c r="AE81" s="478"/>
      <c r="AF81" s="478"/>
      <c r="AG81" s="478"/>
      <c r="AH81" s="478"/>
      <c r="AI81" s="478"/>
      <c r="AJ81" s="478"/>
      <c r="AK81" s="478"/>
      <c r="AL81" s="102"/>
      <c r="AM81" s="102"/>
      <c r="AN81" s="34"/>
      <c r="AO81" s="34"/>
    </row>
    <row r="82" spans="1:41" s="16" customFormat="1" ht="15" customHeight="1" x14ac:dyDescent="0.2">
      <c r="A82" s="28"/>
      <c r="B82" s="479" t="s">
        <v>70</v>
      </c>
      <c r="C82" s="479"/>
      <c r="D82" s="479"/>
      <c r="E82" s="479"/>
      <c r="F82" s="479"/>
      <c r="G82" s="479"/>
      <c r="H82" s="480"/>
      <c r="I82" s="480"/>
      <c r="J82" s="478"/>
      <c r="K82" s="478"/>
      <c r="L82" s="478"/>
      <c r="M82" s="478"/>
      <c r="N82" s="478"/>
      <c r="O82" s="478"/>
      <c r="P82" s="478"/>
      <c r="Q82" s="478"/>
      <c r="R82" s="478" t="s">
        <v>56</v>
      </c>
      <c r="S82" s="478"/>
      <c r="T82" s="478"/>
      <c r="U82" s="478"/>
      <c r="V82" s="478"/>
      <c r="W82" s="478"/>
      <c r="X82" s="478"/>
      <c r="Y82" s="478"/>
      <c r="Z82" s="478"/>
      <c r="AA82" s="478"/>
      <c r="AB82" s="478"/>
      <c r="AC82" s="478"/>
      <c r="AD82" s="478"/>
      <c r="AE82" s="478"/>
      <c r="AF82" s="478"/>
      <c r="AG82" s="478"/>
      <c r="AH82" s="478"/>
      <c r="AI82" s="478"/>
      <c r="AJ82" s="478"/>
      <c r="AK82" s="478"/>
      <c r="AL82" s="102"/>
      <c r="AM82" s="102"/>
      <c r="AN82" s="34"/>
      <c r="AO82" s="34"/>
    </row>
    <row r="83" spans="1:41" s="16" customFormat="1" ht="15" customHeight="1" x14ac:dyDescent="0.3">
      <c r="A83" s="28"/>
      <c r="B83" s="490" t="s">
        <v>71</v>
      </c>
      <c r="C83" s="490"/>
      <c r="D83" s="490"/>
      <c r="E83" s="490"/>
      <c r="F83" s="490"/>
      <c r="G83" s="490"/>
      <c r="H83" s="490"/>
      <c r="I83" s="490"/>
      <c r="J83" s="490"/>
      <c r="K83" s="490"/>
      <c r="L83" s="490"/>
      <c r="M83" s="490"/>
      <c r="N83" s="490"/>
      <c r="O83" s="490"/>
      <c r="P83" s="490"/>
      <c r="Q83" s="490"/>
      <c r="R83" s="490"/>
      <c r="S83" s="490"/>
      <c r="T83" s="490"/>
      <c r="U83" s="490"/>
      <c r="V83" s="490"/>
      <c r="W83" s="490"/>
      <c r="X83" s="490"/>
      <c r="Y83" s="490"/>
      <c r="Z83" s="490"/>
      <c r="AA83" s="490"/>
      <c r="AB83" s="490"/>
      <c r="AC83" s="490"/>
      <c r="AD83" s="490"/>
      <c r="AE83" s="490"/>
      <c r="AF83" s="490"/>
      <c r="AG83" s="490"/>
      <c r="AH83" s="490"/>
      <c r="AI83" s="490"/>
      <c r="AJ83" s="490"/>
      <c r="AK83" s="490"/>
      <c r="AL83" s="102"/>
      <c r="AM83" s="102"/>
      <c r="AN83" s="34"/>
      <c r="AO83" s="34"/>
    </row>
    <row r="84" spans="1:41" s="16" customFormat="1" ht="15" customHeight="1" x14ac:dyDescent="0.3">
      <c r="A84" s="28"/>
      <c r="B84" s="471" t="s">
        <v>53</v>
      </c>
      <c r="C84" s="471"/>
      <c r="D84" s="471"/>
      <c r="E84" s="466" t="s">
        <v>61</v>
      </c>
      <c r="F84" s="466"/>
      <c r="G84" s="466" t="s">
        <v>55</v>
      </c>
      <c r="H84" s="466"/>
      <c r="I84" s="466"/>
      <c r="J84" s="466"/>
      <c r="K84" s="466"/>
      <c r="L84" s="466"/>
      <c r="M84" s="466"/>
      <c r="N84" s="467" t="s">
        <v>72</v>
      </c>
      <c r="O84" s="468"/>
      <c r="P84" s="468"/>
      <c r="Q84" s="468"/>
      <c r="R84" s="468"/>
      <c r="S84" s="468"/>
      <c r="T84" s="468"/>
      <c r="U84" s="468"/>
      <c r="V84" s="468"/>
      <c r="W84" s="468"/>
      <c r="X84" s="468"/>
      <c r="Y84" s="468"/>
      <c r="Z84" s="469"/>
      <c r="AA84" s="487" t="s">
        <v>70</v>
      </c>
      <c r="AB84" s="488"/>
      <c r="AC84" s="488"/>
      <c r="AD84" s="488"/>
      <c r="AE84" s="488"/>
      <c r="AF84" s="488"/>
      <c r="AG84" s="488"/>
      <c r="AH84" s="488"/>
      <c r="AI84" s="488"/>
      <c r="AJ84" s="488"/>
      <c r="AK84" s="489"/>
      <c r="AL84" s="102"/>
      <c r="AM84" s="102"/>
      <c r="AN84" s="34"/>
      <c r="AO84" s="34"/>
    </row>
    <row r="85" spans="1:41" s="16" customFormat="1" ht="15" customHeight="1" x14ac:dyDescent="0.3">
      <c r="A85" s="28"/>
      <c r="B85" s="467"/>
      <c r="C85" s="468"/>
      <c r="D85" s="469"/>
      <c r="E85" s="487"/>
      <c r="F85" s="489"/>
      <c r="G85" s="487"/>
      <c r="H85" s="488"/>
      <c r="I85" s="488"/>
      <c r="J85" s="488"/>
      <c r="K85" s="488"/>
      <c r="L85" s="488"/>
      <c r="M85" s="489"/>
      <c r="N85" s="471"/>
      <c r="O85" s="471"/>
      <c r="P85" s="471"/>
      <c r="Q85" s="471"/>
      <c r="R85" s="471"/>
      <c r="S85" s="471"/>
      <c r="T85" s="471"/>
      <c r="U85" s="471"/>
      <c r="V85" s="471"/>
      <c r="W85" s="471"/>
      <c r="X85" s="471"/>
      <c r="Y85" s="471"/>
      <c r="Z85" s="471"/>
      <c r="AA85" s="105"/>
      <c r="AB85" s="468"/>
      <c r="AC85" s="468"/>
      <c r="AD85" s="468"/>
      <c r="AE85" s="468"/>
      <c r="AF85" s="468"/>
      <c r="AG85" s="468"/>
      <c r="AH85" s="468"/>
      <c r="AI85" s="468"/>
      <c r="AJ85" s="468"/>
      <c r="AK85" s="469"/>
      <c r="AL85" s="4"/>
      <c r="AM85" s="4"/>
      <c r="AN85" s="34"/>
      <c r="AO85" s="34"/>
    </row>
    <row r="86" spans="1:41" s="16" customFormat="1" ht="5.65" customHeight="1" x14ac:dyDescent="0.3">
      <c r="A86" s="28"/>
      <c r="B86" s="52"/>
      <c r="C86" s="52"/>
      <c r="D86" s="52"/>
      <c r="E86" s="104"/>
      <c r="F86" s="104"/>
      <c r="G86" s="104"/>
      <c r="H86" s="104"/>
      <c r="I86" s="104"/>
      <c r="J86" s="104"/>
      <c r="K86" s="104"/>
      <c r="L86" s="104"/>
      <c r="M86" s="104"/>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4"/>
      <c r="AM86" s="4"/>
      <c r="AN86" s="34"/>
      <c r="AO86" s="34"/>
    </row>
    <row r="87" spans="1:41" s="16" customFormat="1" ht="15" customHeight="1" x14ac:dyDescent="0.3">
      <c r="A87" s="28"/>
      <c r="B87" s="290" t="s">
        <v>73</v>
      </c>
      <c r="C87" s="52"/>
      <c r="D87" s="52"/>
      <c r="E87" s="104"/>
      <c r="F87" s="104"/>
      <c r="G87" s="104"/>
      <c r="H87" s="104"/>
      <c r="I87" s="104"/>
      <c r="J87" s="104"/>
      <c r="K87" s="104"/>
      <c r="L87" s="104"/>
      <c r="M87" s="104"/>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4"/>
      <c r="AM87" s="4"/>
      <c r="AN87" s="34"/>
      <c r="AO87" s="34"/>
    </row>
    <row r="88" spans="1:41" s="16" customFormat="1" ht="15" customHeight="1" x14ac:dyDescent="0.3">
      <c r="A88" s="28"/>
      <c r="B88" s="52"/>
      <c r="C88" s="52"/>
      <c r="D88" s="52"/>
      <c r="E88" s="104"/>
      <c r="F88" s="104"/>
      <c r="G88" s="104"/>
      <c r="H88" s="104"/>
      <c r="I88" s="104"/>
      <c r="J88" s="104"/>
      <c r="K88" s="104"/>
      <c r="L88" s="104"/>
      <c r="M88" s="104"/>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4"/>
      <c r="AM88" s="4"/>
      <c r="AN88" s="34"/>
      <c r="AO88" s="34"/>
    </row>
    <row r="89" spans="1:41" s="16" customFormat="1" ht="15" customHeight="1" x14ac:dyDescent="0.3">
      <c r="A89" s="28"/>
      <c r="B89" s="36" t="s">
        <v>74</v>
      </c>
      <c r="C89" s="36"/>
      <c r="D89" s="36"/>
      <c r="E89" s="29"/>
      <c r="F89" s="29"/>
      <c r="G89" s="29"/>
      <c r="H89" s="29"/>
      <c r="I89" s="29"/>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34"/>
      <c r="AO89" s="34"/>
    </row>
    <row r="90" spans="1:41" s="16" customFormat="1" ht="15" customHeight="1" x14ac:dyDescent="0.2">
      <c r="A90" s="28"/>
      <c r="B90" s="479" t="s">
        <v>55</v>
      </c>
      <c r="C90" s="479"/>
      <c r="D90" s="479"/>
      <c r="E90" s="479"/>
      <c r="F90" s="479"/>
      <c r="G90" s="479"/>
      <c r="H90" s="479"/>
      <c r="I90" s="479"/>
      <c r="J90" s="478"/>
      <c r="K90" s="478"/>
      <c r="L90" s="478"/>
      <c r="M90" s="478"/>
      <c r="N90" s="478"/>
      <c r="O90" s="478"/>
      <c r="P90" s="478"/>
      <c r="Q90" s="478"/>
      <c r="R90" s="478" t="s">
        <v>68</v>
      </c>
      <c r="S90" s="478"/>
      <c r="T90" s="478"/>
      <c r="U90" s="478"/>
      <c r="V90" s="478"/>
      <c r="W90" s="478"/>
      <c r="X90" s="478"/>
      <c r="Y90" s="478"/>
      <c r="Z90" s="478"/>
      <c r="AA90" s="478"/>
      <c r="AB90" s="478"/>
      <c r="AC90" s="478"/>
      <c r="AD90" s="478"/>
      <c r="AE90" s="478"/>
      <c r="AF90" s="478"/>
      <c r="AG90" s="478"/>
      <c r="AH90" s="478"/>
      <c r="AI90" s="478"/>
      <c r="AJ90" s="478"/>
      <c r="AK90" s="478"/>
      <c r="AL90" s="102"/>
      <c r="AM90" s="102"/>
      <c r="AN90" s="12"/>
      <c r="AO90" s="34"/>
    </row>
    <row r="91" spans="1:41" s="16" customFormat="1" ht="15" customHeight="1" x14ac:dyDescent="0.2">
      <c r="A91" s="28"/>
      <c r="B91" s="479" t="s">
        <v>75</v>
      </c>
      <c r="C91" s="479"/>
      <c r="D91" s="479"/>
      <c r="E91" s="479"/>
      <c r="F91" s="479"/>
      <c r="G91" s="479"/>
      <c r="H91" s="480"/>
      <c r="I91" s="480"/>
      <c r="J91" s="481"/>
      <c r="K91" s="478"/>
      <c r="L91" s="478"/>
      <c r="M91" s="478"/>
      <c r="N91" s="478"/>
      <c r="O91" s="478"/>
      <c r="P91" s="478"/>
      <c r="Q91" s="478"/>
      <c r="R91" s="478"/>
      <c r="S91" s="478"/>
      <c r="T91" s="478"/>
      <c r="U91" s="478"/>
      <c r="V91" s="478"/>
      <c r="W91" s="478"/>
      <c r="X91" s="478"/>
      <c r="Y91" s="478"/>
      <c r="Z91" s="478"/>
      <c r="AA91" s="478"/>
      <c r="AB91" s="478"/>
      <c r="AC91" s="478"/>
      <c r="AD91" s="478"/>
      <c r="AE91" s="478"/>
      <c r="AF91" s="478"/>
      <c r="AG91" s="478"/>
      <c r="AH91" s="478"/>
      <c r="AI91" s="478"/>
      <c r="AJ91" s="478"/>
      <c r="AK91" s="478"/>
      <c r="AL91" s="102"/>
      <c r="AM91" s="102"/>
      <c r="AN91" s="12"/>
      <c r="AO91" s="34"/>
    </row>
    <row r="92" spans="1:41" s="16" customFormat="1" ht="15" customHeight="1" x14ac:dyDescent="0.2">
      <c r="A92" s="28"/>
      <c r="B92" s="557" t="s">
        <v>76</v>
      </c>
      <c r="C92" s="557"/>
      <c r="D92" s="557"/>
      <c r="E92" s="557"/>
      <c r="F92" s="557"/>
      <c r="G92" s="557"/>
      <c r="H92" s="427"/>
      <c r="I92" s="427"/>
      <c r="J92" s="478"/>
      <c r="K92" s="478"/>
      <c r="L92" s="478"/>
      <c r="M92" s="478"/>
      <c r="N92" s="478"/>
      <c r="O92" s="478"/>
      <c r="P92" s="478"/>
      <c r="Q92" s="478"/>
      <c r="R92" s="478" t="s">
        <v>56</v>
      </c>
      <c r="S92" s="478"/>
      <c r="T92" s="478"/>
      <c r="U92" s="478"/>
      <c r="V92" s="478"/>
      <c r="W92" s="478"/>
      <c r="X92" s="478"/>
      <c r="Y92" s="478"/>
      <c r="Z92" s="478"/>
      <c r="AA92" s="478"/>
      <c r="AB92" s="478"/>
      <c r="AC92" s="478"/>
      <c r="AD92" s="478"/>
      <c r="AE92" s="478"/>
      <c r="AF92" s="478"/>
      <c r="AG92" s="478"/>
      <c r="AH92" s="478"/>
      <c r="AI92" s="478"/>
      <c r="AJ92" s="478"/>
      <c r="AK92" s="478"/>
      <c r="AL92" s="102"/>
      <c r="AM92" s="102"/>
      <c r="AN92" s="12"/>
      <c r="AO92" s="34"/>
    </row>
    <row r="93" spans="1:41" s="16" customFormat="1" ht="15" customHeight="1" x14ac:dyDescent="0.2">
      <c r="A93" s="28"/>
      <c r="B93" s="353" t="s">
        <v>77</v>
      </c>
      <c r="C93" s="353"/>
      <c r="D93" s="353"/>
      <c r="E93" s="353"/>
      <c r="F93" s="353"/>
      <c r="G93" s="353"/>
      <c r="H93" s="353"/>
      <c r="I93" s="353"/>
      <c r="J93" s="353"/>
      <c r="K93" s="353"/>
      <c r="L93" s="353"/>
      <c r="M93" s="353"/>
      <c r="N93" s="353"/>
      <c r="O93" s="353"/>
      <c r="P93" s="353"/>
      <c r="Q93" s="353"/>
      <c r="R93" s="353"/>
      <c r="S93" s="353"/>
      <c r="T93" s="353"/>
      <c r="U93" s="353"/>
      <c r="V93" s="353"/>
      <c r="W93" s="353"/>
      <c r="X93" s="353"/>
      <c r="Y93" s="353"/>
      <c r="Z93" s="353"/>
      <c r="AA93" s="353"/>
      <c r="AB93" s="353"/>
      <c r="AC93" s="353"/>
      <c r="AD93" s="353"/>
      <c r="AE93" s="353"/>
      <c r="AF93" s="353"/>
      <c r="AG93" s="353"/>
      <c r="AH93" s="353"/>
      <c r="AI93" s="353"/>
      <c r="AJ93" s="353"/>
      <c r="AK93" s="353"/>
      <c r="AL93" s="103"/>
      <c r="AM93" s="103"/>
      <c r="AN93" s="12"/>
      <c r="AO93" s="34"/>
    </row>
    <row r="94" spans="1:41" s="16" customFormat="1" ht="15" customHeight="1" x14ac:dyDescent="0.2">
      <c r="A94" s="28"/>
      <c r="B94" s="483" t="s">
        <v>55</v>
      </c>
      <c r="C94" s="483"/>
      <c r="D94" s="483"/>
      <c r="E94" s="483"/>
      <c r="F94" s="483"/>
      <c r="G94" s="483"/>
      <c r="H94" s="483"/>
      <c r="I94" s="483"/>
      <c r="J94" s="483" t="s">
        <v>75</v>
      </c>
      <c r="K94" s="483"/>
      <c r="L94" s="483"/>
      <c r="M94" s="483"/>
      <c r="N94" s="483"/>
      <c r="O94" s="483"/>
      <c r="P94" s="483"/>
      <c r="Q94" s="483" t="s">
        <v>78</v>
      </c>
      <c r="R94" s="483"/>
      <c r="S94" s="483"/>
      <c r="T94" s="483"/>
      <c r="U94" s="483"/>
      <c r="V94" s="483"/>
      <c r="W94" s="483"/>
      <c r="X94" s="483"/>
      <c r="Y94" s="483"/>
      <c r="Z94" s="483"/>
      <c r="AA94" s="483"/>
      <c r="AB94" s="483"/>
      <c r="AC94" s="483"/>
      <c r="AD94" s="483"/>
      <c r="AE94" s="483"/>
      <c r="AF94" s="483"/>
      <c r="AG94" s="483"/>
      <c r="AH94" s="483"/>
      <c r="AI94" s="483"/>
      <c r="AJ94" s="483"/>
      <c r="AK94" s="483"/>
      <c r="AL94" s="103"/>
      <c r="AM94" s="103"/>
      <c r="AN94" s="12"/>
      <c r="AO94" s="34"/>
    </row>
    <row r="95" spans="1:41" s="16" customFormat="1" ht="15" customHeight="1" x14ac:dyDescent="0.2">
      <c r="A95" s="28"/>
      <c r="B95" s="483"/>
      <c r="C95" s="483"/>
      <c r="D95" s="483"/>
      <c r="E95" s="483"/>
      <c r="F95" s="483"/>
      <c r="G95" s="483"/>
      <c r="H95" s="483"/>
      <c r="I95" s="483"/>
      <c r="J95" s="484"/>
      <c r="K95" s="485"/>
      <c r="L95" s="485"/>
      <c r="M95" s="485"/>
      <c r="N95" s="485"/>
      <c r="O95" s="485"/>
      <c r="P95" s="486"/>
      <c r="Q95" s="496"/>
      <c r="R95" s="497"/>
      <c r="S95" s="497"/>
      <c r="T95" s="497"/>
      <c r="U95" s="497"/>
      <c r="V95" s="497"/>
      <c r="W95" s="497"/>
      <c r="X95" s="497"/>
      <c r="Y95" s="497"/>
      <c r="Z95" s="497"/>
      <c r="AA95" s="497"/>
      <c r="AB95" s="497"/>
      <c r="AC95" s="497"/>
      <c r="AD95" s="497"/>
      <c r="AE95" s="497"/>
      <c r="AF95" s="497"/>
      <c r="AG95" s="497"/>
      <c r="AH95" s="497"/>
      <c r="AI95" s="497"/>
      <c r="AJ95" s="497"/>
      <c r="AK95" s="498"/>
      <c r="AL95" s="103"/>
      <c r="AM95" s="103"/>
      <c r="AN95" s="12"/>
      <c r="AO95" s="34"/>
    </row>
    <row r="96" spans="1:41" ht="4.1500000000000004" customHeight="1" x14ac:dyDescent="0.25">
      <c r="A96" s="8"/>
      <c r="B96" s="9"/>
      <c r="C96" s="9"/>
      <c r="D96" s="9"/>
      <c r="E96" s="10"/>
      <c r="F96" s="76"/>
      <c r="G96" s="76"/>
      <c r="H96" s="76"/>
      <c r="I96" s="76"/>
      <c r="J96" s="76"/>
      <c r="K96" s="76"/>
      <c r="L96" s="76"/>
      <c r="M96" s="76"/>
      <c r="N96" s="76"/>
      <c r="O96" s="76"/>
      <c r="P96" s="76"/>
      <c r="Q96" s="76"/>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row>
    <row r="97" spans="1:42" x14ac:dyDescent="0.25">
      <c r="A97" s="8"/>
      <c r="B97" s="290" t="s">
        <v>79</v>
      </c>
      <c r="C97" s="9"/>
      <c r="D97" s="9"/>
      <c r="E97" s="10"/>
      <c r="F97" s="76"/>
      <c r="G97" s="76"/>
      <c r="H97" s="76"/>
      <c r="K97" s="76"/>
      <c r="L97" s="76"/>
      <c r="M97" s="76"/>
      <c r="N97" s="472"/>
      <c r="O97" s="472"/>
      <c r="P97" s="472"/>
      <c r="Q97" s="472"/>
      <c r="R97" s="472"/>
      <c r="S97" s="472"/>
      <c r="T97" s="472"/>
      <c r="U97" s="472"/>
      <c r="V97" s="472"/>
      <c r="W97" s="472"/>
      <c r="X97" s="472"/>
      <c r="Y97" s="472"/>
      <c r="Z97" s="472"/>
      <c r="AA97" s="472"/>
      <c r="AB97" s="10"/>
      <c r="AC97" s="10"/>
      <c r="AD97" s="10"/>
      <c r="AE97" s="10"/>
      <c r="AF97" s="10"/>
      <c r="AG97" s="10"/>
      <c r="AH97" s="10"/>
      <c r="AI97" s="10"/>
      <c r="AJ97" s="10"/>
      <c r="AK97" s="10"/>
      <c r="AL97" s="10"/>
      <c r="AM97" s="10"/>
      <c r="AN97" s="10"/>
      <c r="AO97" s="10"/>
    </row>
    <row r="98" spans="1:42" x14ac:dyDescent="0.25">
      <c r="A98" s="8"/>
      <c r="B98" s="9"/>
      <c r="C98" s="9"/>
      <c r="D98" s="9"/>
      <c r="E98" s="10"/>
      <c r="F98" s="76"/>
      <c r="G98" s="76"/>
      <c r="H98" s="76"/>
      <c r="I98" s="76"/>
      <c r="J98" s="305"/>
      <c r="K98" s="76"/>
      <c r="L98" s="76"/>
      <c r="M98" s="76"/>
      <c r="N98" s="76"/>
      <c r="O98" s="76"/>
      <c r="P98" s="76"/>
      <c r="Q98" s="76"/>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row>
    <row r="99" spans="1:42" x14ac:dyDescent="0.2">
      <c r="A99" s="8">
        <v>3</v>
      </c>
      <c r="B99" s="348" t="s">
        <v>80</v>
      </c>
      <c r="C99" s="348"/>
      <c r="D99" s="348"/>
      <c r="E99" s="348"/>
      <c r="F99" s="348"/>
      <c r="G99" s="12"/>
      <c r="H99" s="12"/>
      <c r="I99" s="12"/>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row>
    <row r="100" spans="1:42" x14ac:dyDescent="0.2">
      <c r="A100" s="8"/>
      <c r="B100" s="90"/>
      <c r="C100" s="90"/>
      <c r="D100" s="90"/>
      <c r="E100" s="90"/>
      <c r="F100" s="12"/>
      <c r="G100" s="12"/>
      <c r="H100" s="12"/>
      <c r="I100" s="12"/>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row>
    <row r="101" spans="1:42" x14ac:dyDescent="0.2">
      <c r="A101" s="11"/>
      <c r="B101" s="85" t="s">
        <v>81</v>
      </c>
      <c r="C101" s="86"/>
      <c r="D101" s="86"/>
      <c r="E101" s="86"/>
      <c r="F101" s="481" t="s">
        <v>1242</v>
      </c>
      <c r="G101" s="481"/>
      <c r="H101" s="481"/>
      <c r="I101" s="481"/>
      <c r="J101" s="481"/>
      <c r="K101" s="481"/>
      <c r="L101" s="481"/>
      <c r="M101" s="481"/>
      <c r="N101" s="481"/>
      <c r="O101" s="481"/>
      <c r="P101" s="481"/>
      <c r="Q101" s="481"/>
      <c r="R101" s="481"/>
      <c r="S101" s="481"/>
      <c r="T101" s="481"/>
      <c r="U101" s="481"/>
      <c r="V101" s="481"/>
      <c r="W101" s="481"/>
      <c r="X101" s="481"/>
      <c r="Y101" s="481"/>
      <c r="Z101" s="481"/>
      <c r="AA101" s="256"/>
      <c r="AB101" s="256"/>
      <c r="AC101" s="256"/>
      <c r="AD101" s="256"/>
      <c r="AE101" s="256"/>
      <c r="AF101" s="256"/>
      <c r="AG101" s="256"/>
      <c r="AH101" s="256"/>
      <c r="AI101" s="256"/>
      <c r="AJ101" s="256"/>
      <c r="AK101" s="256"/>
      <c r="AL101" s="102"/>
      <c r="AM101" s="102"/>
      <c r="AN101" s="102"/>
      <c r="AO101" s="102"/>
    </row>
    <row r="102" spans="1:42" x14ac:dyDescent="0.2">
      <c r="A102" s="11"/>
      <c r="B102" s="85" t="s">
        <v>82</v>
      </c>
      <c r="C102" s="86"/>
      <c r="D102" s="86"/>
      <c r="E102" s="86"/>
      <c r="F102" s="481" t="s">
        <v>1244</v>
      </c>
      <c r="G102" s="481"/>
      <c r="H102" s="481"/>
      <c r="I102" s="481"/>
      <c r="J102" s="481"/>
      <c r="K102" s="481"/>
      <c r="L102" s="481"/>
      <c r="M102" s="481"/>
      <c r="N102" s="481"/>
      <c r="O102" s="481"/>
      <c r="P102" s="481"/>
      <c r="Q102" s="481"/>
      <c r="R102" s="481"/>
      <c r="S102" s="481"/>
      <c r="T102" s="481"/>
      <c r="U102" s="481"/>
      <c r="V102" s="481"/>
      <c r="W102" s="481"/>
      <c r="X102" s="481"/>
      <c r="Y102" s="481"/>
      <c r="Z102" s="481"/>
      <c r="AA102" s="256"/>
      <c r="AB102" s="256"/>
      <c r="AC102" s="256"/>
      <c r="AD102" s="256"/>
      <c r="AE102" s="256"/>
      <c r="AF102" s="256"/>
      <c r="AG102" s="256"/>
      <c r="AH102" s="256"/>
      <c r="AI102" s="256"/>
      <c r="AJ102" s="256"/>
      <c r="AK102" s="256"/>
      <c r="AL102" s="102"/>
      <c r="AM102" s="102"/>
      <c r="AN102" s="102"/>
      <c r="AO102" s="102"/>
    </row>
    <row r="103" spans="1:42" x14ac:dyDescent="0.2">
      <c r="A103" s="11"/>
      <c r="B103" s="85" t="s">
        <v>83</v>
      </c>
      <c r="C103" s="86"/>
      <c r="D103" s="86"/>
      <c r="E103" s="86"/>
      <c r="F103" s="481" t="s">
        <v>1246</v>
      </c>
      <c r="G103" s="481"/>
      <c r="H103" s="481"/>
      <c r="I103" s="481"/>
      <c r="J103" s="481"/>
      <c r="K103" s="481"/>
      <c r="L103" s="481"/>
      <c r="M103" s="481"/>
      <c r="N103" s="481"/>
      <c r="O103" s="481"/>
      <c r="P103" s="481"/>
      <c r="Q103" s="481"/>
      <c r="R103" s="481"/>
      <c r="S103" s="481"/>
      <c r="T103" s="481"/>
      <c r="U103" s="481"/>
      <c r="V103" s="481"/>
      <c r="W103" s="481"/>
      <c r="X103" s="481"/>
      <c r="Y103" s="481"/>
      <c r="Z103" s="481"/>
      <c r="AA103" s="256"/>
      <c r="AB103" s="256"/>
      <c r="AC103" s="256"/>
      <c r="AD103" s="256"/>
      <c r="AE103" s="256"/>
      <c r="AF103" s="256"/>
      <c r="AG103" s="256"/>
      <c r="AH103" s="256"/>
      <c r="AI103" s="256"/>
      <c r="AJ103" s="256"/>
      <c r="AK103" s="256"/>
      <c r="AL103" s="102"/>
      <c r="AM103" s="102"/>
      <c r="AN103" s="102"/>
      <c r="AO103" s="102"/>
    </row>
    <row r="104" spans="1:42" x14ac:dyDescent="0.2">
      <c r="A104" s="11"/>
      <c r="B104" s="85" t="s">
        <v>84</v>
      </c>
      <c r="C104" s="86"/>
      <c r="D104" s="86"/>
      <c r="E104" s="86"/>
      <c r="F104" s="481"/>
      <c r="G104" s="481"/>
      <c r="H104" s="481"/>
      <c r="I104" s="481"/>
      <c r="J104" s="481"/>
      <c r="K104" s="481"/>
      <c r="L104" s="481"/>
      <c r="M104" s="481"/>
      <c r="N104" s="481"/>
      <c r="O104" s="481"/>
      <c r="P104" s="481"/>
      <c r="Q104" s="481"/>
      <c r="R104" s="481"/>
      <c r="S104" s="481"/>
      <c r="T104" s="481"/>
      <c r="U104" s="481"/>
      <c r="V104" s="481"/>
      <c r="W104" s="481"/>
      <c r="X104" s="481"/>
      <c r="Y104" s="481"/>
      <c r="Z104" s="481"/>
      <c r="AA104" s="256"/>
      <c r="AB104" s="256"/>
      <c r="AC104" s="256"/>
      <c r="AD104" s="256"/>
      <c r="AE104" s="256"/>
      <c r="AF104" s="256"/>
      <c r="AG104" s="256"/>
      <c r="AH104" s="256"/>
      <c r="AI104" s="256"/>
      <c r="AJ104" s="256"/>
      <c r="AK104" s="256"/>
      <c r="AL104" s="102"/>
      <c r="AM104" s="102"/>
      <c r="AN104" s="102"/>
      <c r="AO104" s="102"/>
    </row>
    <row r="105" spans="1:42" x14ac:dyDescent="0.2">
      <c r="A105" s="11"/>
      <c r="B105" s="85" t="s">
        <v>85</v>
      </c>
      <c r="C105" s="86"/>
      <c r="D105" s="86"/>
      <c r="E105" s="86"/>
      <c r="F105" s="512"/>
      <c r="G105" s="512"/>
      <c r="H105" s="512"/>
      <c r="I105" s="512"/>
      <c r="J105" s="512"/>
      <c r="K105" s="512"/>
      <c r="L105" s="512"/>
      <c r="M105" s="512"/>
      <c r="N105" s="512"/>
      <c r="O105" s="512"/>
      <c r="P105" s="512"/>
      <c r="Q105" s="512"/>
      <c r="R105" s="512"/>
      <c r="S105" s="512"/>
      <c r="T105" s="512"/>
      <c r="U105" s="512"/>
      <c r="V105" s="512"/>
      <c r="W105" s="512"/>
      <c r="X105" s="512"/>
      <c r="Y105" s="512"/>
      <c r="Z105" s="512"/>
      <c r="AA105" s="102"/>
      <c r="AB105" s="102"/>
      <c r="AC105" s="102"/>
      <c r="AD105" s="102"/>
      <c r="AE105" s="102"/>
      <c r="AF105" s="102"/>
      <c r="AG105" s="102"/>
      <c r="AH105" s="102"/>
      <c r="AI105" s="102"/>
      <c r="AJ105" s="102"/>
      <c r="AK105" s="102"/>
      <c r="AL105" s="102"/>
      <c r="AM105" s="102"/>
      <c r="AN105" s="102"/>
      <c r="AO105" s="102"/>
      <c r="AP105" s="17"/>
    </row>
    <row r="106" spans="1:42" x14ac:dyDescent="0.2">
      <c r="A106" s="11"/>
      <c r="B106" s="85" t="s">
        <v>86</v>
      </c>
      <c r="C106" s="86"/>
      <c r="D106" s="86"/>
      <c r="E106" s="86"/>
      <c r="F106" s="512"/>
      <c r="G106" s="512"/>
      <c r="H106" s="512"/>
      <c r="I106" s="512"/>
      <c r="J106" s="512"/>
      <c r="K106" s="512"/>
      <c r="L106" s="512"/>
      <c r="M106" s="512"/>
      <c r="N106" s="512"/>
      <c r="O106" s="512"/>
      <c r="P106" s="512"/>
      <c r="Q106" s="512"/>
      <c r="R106" s="512"/>
      <c r="S106" s="512"/>
      <c r="T106" s="512"/>
      <c r="U106" s="512"/>
      <c r="V106" s="512"/>
      <c r="W106" s="512"/>
      <c r="X106" s="512"/>
      <c r="Y106" s="512"/>
      <c r="Z106" s="512"/>
      <c r="AA106" s="102"/>
      <c r="AB106" s="102"/>
      <c r="AC106" s="102"/>
      <c r="AD106" s="102"/>
      <c r="AE106" s="102"/>
      <c r="AF106" s="102"/>
      <c r="AG106" s="102"/>
      <c r="AH106" s="102"/>
      <c r="AI106" s="102"/>
      <c r="AJ106" s="102"/>
      <c r="AK106" s="102"/>
      <c r="AL106" s="102"/>
      <c r="AM106" s="102"/>
      <c r="AN106" s="102"/>
      <c r="AO106" s="102"/>
    </row>
    <row r="107" spans="1:42" ht="22.9" customHeight="1" x14ac:dyDescent="0.3">
      <c r="A107" s="8"/>
      <c r="B107" s="36" t="s">
        <v>87</v>
      </c>
      <c r="C107" s="36"/>
      <c r="D107" s="36"/>
      <c r="E107" s="36"/>
      <c r="F107" s="165"/>
      <c r="G107" s="166"/>
      <c r="H107" s="166"/>
      <c r="I107" s="16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row>
    <row r="108" spans="1:42" ht="19.149999999999999" customHeight="1" x14ac:dyDescent="0.2">
      <c r="A108" s="8"/>
      <c r="B108" s="85" t="s">
        <v>88</v>
      </c>
      <c r="C108" s="86"/>
      <c r="D108" s="86"/>
      <c r="E108" s="86"/>
      <c r="F108" s="511"/>
      <c r="G108" s="511"/>
      <c r="H108" s="511"/>
      <c r="I108" s="511"/>
      <c r="J108" s="511"/>
      <c r="K108" s="511"/>
      <c r="L108" s="511"/>
      <c r="M108" s="511"/>
      <c r="N108" s="511"/>
      <c r="O108" s="511"/>
      <c r="P108" s="511"/>
      <c r="Q108" s="511"/>
      <c r="R108" s="511"/>
      <c r="S108" s="511"/>
      <c r="T108" s="511"/>
      <c r="U108" s="511"/>
      <c r="V108" s="511"/>
      <c r="W108" s="511"/>
      <c r="X108" s="511"/>
      <c r="Y108" s="511"/>
      <c r="Z108" s="511"/>
      <c r="AA108" s="102"/>
      <c r="AB108" s="102"/>
      <c r="AC108" s="102"/>
      <c r="AD108" s="102"/>
      <c r="AE108" s="102"/>
      <c r="AF108" s="102"/>
      <c r="AG108" s="102"/>
      <c r="AH108" s="102"/>
      <c r="AI108" s="102"/>
      <c r="AJ108" s="102"/>
      <c r="AK108" s="102"/>
      <c r="AL108" s="106"/>
      <c r="AM108" s="106"/>
      <c r="AN108" s="106"/>
      <c r="AO108" s="106"/>
    </row>
    <row r="109" spans="1:42" ht="19.149999999999999" customHeight="1" x14ac:dyDescent="0.2">
      <c r="A109" s="8"/>
      <c r="B109" s="85" t="s">
        <v>89</v>
      </c>
      <c r="C109" s="86"/>
      <c r="D109" s="86"/>
      <c r="E109" s="86"/>
      <c r="F109" s="511"/>
      <c r="G109" s="511"/>
      <c r="H109" s="511"/>
      <c r="I109" s="511"/>
      <c r="J109" s="511"/>
      <c r="K109" s="511"/>
      <c r="L109" s="511"/>
      <c r="M109" s="511"/>
      <c r="N109" s="511"/>
      <c r="O109" s="511"/>
      <c r="P109" s="511"/>
      <c r="Q109" s="511"/>
      <c r="R109" s="511"/>
      <c r="S109" s="511"/>
      <c r="T109" s="511"/>
      <c r="U109" s="511"/>
      <c r="V109" s="511"/>
      <c r="W109" s="511"/>
      <c r="X109" s="511"/>
      <c r="Y109" s="511"/>
      <c r="Z109" s="511"/>
      <c r="AA109" s="102"/>
      <c r="AB109" s="102"/>
      <c r="AC109" s="102"/>
      <c r="AD109" s="102"/>
      <c r="AE109" s="102"/>
      <c r="AF109" s="102"/>
      <c r="AG109" s="102"/>
      <c r="AH109" s="102"/>
      <c r="AI109" s="102"/>
      <c r="AJ109" s="102"/>
      <c r="AK109" s="102"/>
      <c r="AL109" s="84"/>
      <c r="AM109" s="84"/>
      <c r="AN109" s="84"/>
      <c r="AO109" s="84"/>
    </row>
    <row r="110" spans="1:42" ht="31.5" customHeight="1" x14ac:dyDescent="0.2">
      <c r="A110" s="8"/>
      <c r="B110" s="290" t="s">
        <v>90</v>
      </c>
      <c r="C110" s="43"/>
      <c r="D110" s="13"/>
      <c r="E110" s="13"/>
      <c r="F110" s="103"/>
      <c r="G110" s="103"/>
      <c r="H110" s="103"/>
      <c r="I110" s="103"/>
      <c r="J110" s="472"/>
      <c r="K110" s="472"/>
      <c r="L110" s="472"/>
      <c r="M110" s="472"/>
      <c r="N110" s="472"/>
      <c r="O110" s="472"/>
      <c r="P110" s="472"/>
      <c r="Q110" s="472"/>
      <c r="R110" s="472"/>
      <c r="S110" s="472"/>
      <c r="T110" s="472"/>
      <c r="U110" s="472"/>
      <c r="V110" s="472"/>
      <c r="W110" s="472"/>
      <c r="X110" s="472"/>
      <c r="Y110" s="103"/>
      <c r="Z110" s="103"/>
      <c r="AA110" s="103"/>
      <c r="AB110" s="103"/>
      <c r="AC110" s="103"/>
      <c r="AD110" s="103"/>
      <c r="AE110" s="103"/>
      <c r="AF110" s="103"/>
      <c r="AG110" s="103"/>
      <c r="AH110" s="103"/>
      <c r="AI110" s="103"/>
      <c r="AJ110" s="103"/>
      <c r="AK110" s="103"/>
      <c r="AL110" s="84"/>
      <c r="AM110" s="84"/>
      <c r="AN110" s="84"/>
      <c r="AO110" s="84"/>
    </row>
    <row r="111" spans="1:42" ht="19.149999999999999" customHeight="1" x14ac:dyDescent="0.2">
      <c r="A111" s="8"/>
      <c r="B111" s="43"/>
      <c r="C111" s="43"/>
      <c r="D111" s="13"/>
      <c r="E111" s="13"/>
      <c r="F111" s="103"/>
      <c r="G111" s="103"/>
      <c r="H111" s="103"/>
      <c r="I111" s="103"/>
      <c r="J111" s="507"/>
      <c r="K111" s="507"/>
      <c r="L111" s="507"/>
      <c r="M111" s="507"/>
      <c r="N111" s="507"/>
      <c r="O111" s="507"/>
      <c r="P111" s="507"/>
      <c r="Q111" s="507"/>
      <c r="R111" s="507"/>
      <c r="S111" s="507"/>
      <c r="T111" s="507"/>
      <c r="U111" s="507"/>
      <c r="V111" s="507"/>
      <c r="W111" s="507"/>
      <c r="X111" s="103"/>
      <c r="Y111" s="103"/>
      <c r="Z111" s="103"/>
      <c r="AA111" s="103"/>
      <c r="AB111" s="103"/>
      <c r="AC111" s="103"/>
      <c r="AD111" s="103"/>
      <c r="AE111" s="103"/>
      <c r="AF111" s="103"/>
      <c r="AG111" s="103"/>
      <c r="AH111" s="103"/>
      <c r="AI111" s="103"/>
      <c r="AJ111" s="103"/>
      <c r="AK111" s="103"/>
      <c r="AL111" s="84"/>
      <c r="AM111" s="84"/>
      <c r="AN111" s="84"/>
      <c r="AO111" s="84"/>
    </row>
    <row r="112" spans="1:42" ht="19.149999999999999" customHeight="1" x14ac:dyDescent="0.2">
      <c r="A112" s="8"/>
      <c r="B112" s="585" t="s">
        <v>91</v>
      </c>
      <c r="C112" s="585"/>
      <c r="D112" s="585"/>
      <c r="E112" s="585"/>
      <c r="F112" s="585"/>
      <c r="G112" s="585"/>
      <c r="H112" s="585"/>
      <c r="I112" s="585"/>
      <c r="J112" s="585"/>
      <c r="K112" s="585"/>
      <c r="L112" s="585"/>
      <c r="M112" s="585"/>
      <c r="N112" s="585"/>
      <c r="O112" s="585"/>
      <c r="P112" s="585"/>
      <c r="Q112" s="585"/>
      <c r="R112" s="585"/>
      <c r="S112" s="585"/>
      <c r="T112" s="585"/>
      <c r="U112" s="585"/>
      <c r="V112" s="585"/>
      <c r="W112" s="585"/>
      <c r="X112" s="585"/>
      <c r="Y112" s="585"/>
      <c r="Z112" s="585"/>
      <c r="AA112" s="585"/>
      <c r="AB112" s="585"/>
      <c r="AC112" s="585"/>
      <c r="AD112" s="585"/>
      <c r="AE112" s="585"/>
      <c r="AF112" s="585"/>
      <c r="AG112" s="585"/>
      <c r="AH112" s="585"/>
      <c r="AI112" s="585"/>
      <c r="AJ112" s="585"/>
      <c r="AK112" s="585"/>
      <c r="AL112" s="585"/>
      <c r="AM112" s="585"/>
      <c r="AN112" s="585"/>
      <c r="AO112" s="585"/>
    </row>
    <row r="113" spans="1:50" ht="19.149999999999999" customHeight="1" x14ac:dyDescent="0.2">
      <c r="A113" s="8"/>
      <c r="B113" s="482" t="s">
        <v>92</v>
      </c>
      <c r="C113" s="482"/>
      <c r="D113" s="482"/>
      <c r="E113" s="482"/>
      <c r="F113" s="482" t="s">
        <v>93</v>
      </c>
      <c r="G113" s="482"/>
      <c r="H113" s="482"/>
      <c r="I113" s="482"/>
      <c r="J113" s="482"/>
      <c r="K113" s="482"/>
      <c r="L113" s="482"/>
      <c r="M113" s="501" t="s">
        <v>94</v>
      </c>
      <c r="N113" s="501"/>
      <c r="O113" s="501"/>
      <c r="P113" s="501"/>
      <c r="Q113" s="501"/>
      <c r="R113" s="501"/>
      <c r="S113" s="501"/>
      <c r="T113" s="501"/>
      <c r="U113" s="501"/>
      <c r="V113" s="501"/>
      <c r="W113" s="501"/>
      <c r="X113" s="501" t="s">
        <v>95</v>
      </c>
      <c r="Y113" s="501"/>
      <c r="Z113" s="501"/>
      <c r="AA113" s="501"/>
      <c r="AB113" s="501"/>
      <c r="AC113" s="501"/>
      <c r="AD113" s="501" t="s">
        <v>96</v>
      </c>
      <c r="AE113" s="501"/>
      <c r="AF113" s="501"/>
      <c r="AG113" s="501"/>
      <c r="AH113" s="501"/>
      <c r="AI113" s="501"/>
      <c r="AJ113" s="501"/>
      <c r="AK113" s="501"/>
      <c r="AL113" s="501"/>
      <c r="AM113" s="579" t="s">
        <v>97</v>
      </c>
      <c r="AN113" s="579"/>
      <c r="AO113" s="579"/>
    </row>
    <row r="114" spans="1:50" ht="19.149999999999999" customHeight="1" x14ac:dyDescent="0.2">
      <c r="A114" s="8"/>
      <c r="B114" s="482" t="s">
        <v>1242</v>
      </c>
      <c r="C114" s="482"/>
      <c r="D114" s="482"/>
      <c r="E114" s="482"/>
      <c r="F114" s="482" t="s">
        <v>1244</v>
      </c>
      <c r="G114" s="482"/>
      <c r="H114" s="482"/>
      <c r="I114" s="482"/>
      <c r="J114" s="482"/>
      <c r="K114" s="482"/>
      <c r="L114" s="482"/>
      <c r="M114" s="501" t="s">
        <v>930</v>
      </c>
      <c r="N114" s="501"/>
      <c r="O114" s="501"/>
      <c r="P114" s="501"/>
      <c r="Q114" s="501"/>
      <c r="R114" s="501"/>
      <c r="S114" s="501"/>
      <c r="T114" s="501"/>
      <c r="U114" s="501"/>
      <c r="V114" s="501"/>
      <c r="W114" s="501"/>
      <c r="X114" s="501" t="str">
        <f>VLOOKUP(B114,'ANEXO 02'!D8:O313,11,FALSE)</f>
        <v>AGRICULTURA Y RIEGO</v>
      </c>
      <c r="Y114" s="501"/>
      <c r="Z114" s="501"/>
      <c r="AA114" s="501"/>
      <c r="AB114" s="501"/>
      <c r="AC114" s="501"/>
      <c r="AD114" s="501"/>
      <c r="AE114" s="501"/>
      <c r="AF114" s="501"/>
      <c r="AG114" s="501"/>
      <c r="AH114" s="501"/>
      <c r="AI114" s="501"/>
      <c r="AJ114" s="501"/>
      <c r="AK114" s="501"/>
      <c r="AL114" s="501"/>
      <c r="AM114" s="579"/>
      <c r="AN114" s="579"/>
      <c r="AO114" s="579"/>
    </row>
    <row r="115" spans="1:50" ht="19.149999999999999" customHeight="1" x14ac:dyDescent="0.2">
      <c r="A115" s="8"/>
      <c r="B115" s="290" t="s">
        <v>101</v>
      </c>
      <c r="C115" s="13"/>
      <c r="D115" s="13"/>
      <c r="E115" s="13"/>
      <c r="F115" s="103"/>
      <c r="G115" s="103"/>
      <c r="H115" s="103"/>
      <c r="I115" s="103"/>
      <c r="J115" s="103"/>
      <c r="K115" s="588"/>
      <c r="L115" s="588"/>
      <c r="M115" s="588"/>
      <c r="N115" s="588"/>
      <c r="O115" s="588"/>
      <c r="P115" s="588"/>
      <c r="Q115" s="588"/>
      <c r="R115" s="588"/>
      <c r="S115" s="588"/>
      <c r="T115" s="588"/>
      <c r="U115" s="588"/>
      <c r="V115" s="588"/>
      <c r="W115" s="588"/>
      <c r="X115" s="588"/>
      <c r="Y115" s="103"/>
      <c r="Z115" s="103"/>
      <c r="AA115" s="103"/>
      <c r="AB115" s="103"/>
      <c r="AC115" s="103"/>
      <c r="AD115" s="103"/>
      <c r="AE115" s="103"/>
      <c r="AF115" s="103"/>
      <c r="AG115" s="103"/>
      <c r="AH115" s="103"/>
      <c r="AI115" s="103"/>
      <c r="AJ115" s="103"/>
      <c r="AK115" s="103"/>
      <c r="AL115" s="84"/>
      <c r="AM115" s="84"/>
      <c r="AN115" s="84"/>
      <c r="AO115" s="84"/>
    </row>
    <row r="116" spans="1:50" s="16" customFormat="1" x14ac:dyDescent="0.2">
      <c r="A116" s="8">
        <v>4</v>
      </c>
      <c r="B116" s="473" t="s">
        <v>102</v>
      </c>
      <c r="C116" s="348"/>
      <c r="D116" s="348"/>
      <c r="E116" s="348"/>
      <c r="F116" s="348"/>
      <c r="G116" s="348"/>
      <c r="H116" s="348"/>
      <c r="I116" s="348"/>
      <c r="J116" s="348"/>
      <c r="K116" s="348"/>
      <c r="L116" s="348"/>
      <c r="M116" s="348"/>
      <c r="N116" s="348"/>
      <c r="O116" s="348"/>
      <c r="P116" s="348"/>
      <c r="Q116" s="348"/>
      <c r="R116" s="348"/>
      <c r="S116" s="348"/>
      <c r="T116" s="348"/>
      <c r="U116" s="348"/>
      <c r="V116" s="348"/>
      <c r="W116" s="348"/>
      <c r="X116" s="348"/>
      <c r="Y116" s="348"/>
      <c r="Z116" s="348"/>
      <c r="AA116" s="348"/>
      <c r="AB116" s="348"/>
      <c r="AC116" s="348"/>
      <c r="AD116" s="348"/>
      <c r="AE116" s="348"/>
      <c r="AF116" s="348"/>
      <c r="AG116" s="348"/>
      <c r="AH116" s="348"/>
      <c r="AI116" s="348"/>
      <c r="AJ116" s="348"/>
      <c r="AK116" s="348"/>
      <c r="AL116" s="348"/>
      <c r="AM116" s="348"/>
      <c r="AN116" s="348"/>
      <c r="AO116" s="348"/>
      <c r="AR116" s="4"/>
      <c r="AS116" s="4"/>
      <c r="AT116" s="4"/>
      <c r="AU116" s="4"/>
      <c r="AV116" s="4"/>
      <c r="AW116" s="4"/>
      <c r="AX116" s="4"/>
    </row>
    <row r="117" spans="1:50" s="16" customFormat="1" ht="19.5" thickBot="1" x14ac:dyDescent="0.25">
      <c r="A117" s="8"/>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R117" s="4"/>
      <c r="AS117" s="4"/>
      <c r="AT117" s="4"/>
      <c r="AU117" s="4"/>
      <c r="AV117" s="4"/>
      <c r="AW117" s="4"/>
      <c r="AX117" s="4"/>
    </row>
    <row r="118" spans="1:50" s="16" customFormat="1" ht="19.5" customHeight="1" thickBot="1" x14ac:dyDescent="0.25">
      <c r="A118" s="8"/>
      <c r="B118" s="4" t="s">
        <v>103</v>
      </c>
      <c r="C118" s="4"/>
      <c r="D118" s="4"/>
      <c r="E118" s="7"/>
      <c r="F118" s="499" t="s">
        <v>104</v>
      </c>
      <c r="G118" s="500"/>
      <c r="H118" s="107"/>
      <c r="I118" s="510" t="s">
        <v>105</v>
      </c>
      <c r="J118" s="500"/>
      <c r="K118" s="107"/>
      <c r="L118" s="102"/>
      <c r="M118" s="102" t="s">
        <v>106</v>
      </c>
      <c r="N118" s="102"/>
      <c r="O118" s="102"/>
      <c r="P118" s="102"/>
      <c r="Q118" s="102"/>
      <c r="R118" s="108"/>
      <c r="T118" s="102" t="s">
        <v>107</v>
      </c>
      <c r="V118" s="508"/>
      <c r="W118" s="509"/>
      <c r="X118" s="510" t="s">
        <v>108</v>
      </c>
      <c r="Y118" s="499"/>
      <c r="Z118" s="500"/>
      <c r="AA118" s="109"/>
      <c r="AB118" s="77"/>
      <c r="AC118" s="77"/>
      <c r="AD118" s="77"/>
      <c r="AE118" s="77"/>
      <c r="AF118" s="77"/>
      <c r="AG118" s="77"/>
      <c r="AH118" s="77"/>
      <c r="AI118" s="77"/>
      <c r="AJ118" s="77"/>
      <c r="AK118" s="4"/>
      <c r="AL118" s="4"/>
      <c r="AM118" s="4"/>
      <c r="AN118" s="4"/>
      <c r="AO118" s="4"/>
      <c r="AR118" s="4"/>
      <c r="AS118" s="4"/>
      <c r="AT118" s="4"/>
      <c r="AU118" s="4"/>
      <c r="AV118" s="4"/>
      <c r="AW118" s="4"/>
      <c r="AX118" s="4"/>
    </row>
    <row r="119" spans="1:50" s="16" customFormat="1" ht="15" customHeight="1" x14ac:dyDescent="0.2">
      <c r="A119" s="8"/>
      <c r="B119" s="17"/>
      <c r="C119" s="17"/>
      <c r="D119" s="17"/>
      <c r="E119" s="7"/>
      <c r="F119" s="7"/>
      <c r="G119" s="7"/>
      <c r="H119" s="7"/>
      <c r="I119" s="7"/>
      <c r="J119" s="7"/>
      <c r="K119" s="7"/>
      <c r="L119" s="7"/>
      <c r="M119" s="7"/>
      <c r="N119" s="7"/>
      <c r="O119" s="7"/>
      <c r="P119" s="7"/>
      <c r="Q119" s="7"/>
      <c r="R119" s="13"/>
      <c r="S119" s="13"/>
      <c r="T119" s="13"/>
      <c r="U119" s="13"/>
      <c r="V119" s="13"/>
      <c r="W119" s="13"/>
      <c r="X119" s="13"/>
      <c r="Y119" s="13"/>
      <c r="Z119" s="74"/>
      <c r="AA119" s="74"/>
      <c r="AB119" s="77"/>
      <c r="AC119" s="77"/>
      <c r="AD119" s="77"/>
      <c r="AE119" s="77"/>
      <c r="AF119" s="77"/>
      <c r="AG119" s="77"/>
      <c r="AH119" s="77"/>
      <c r="AI119" s="77"/>
      <c r="AJ119" s="77"/>
      <c r="AK119" s="13"/>
      <c r="AL119" s="13"/>
      <c r="AM119" s="13"/>
      <c r="AN119" s="13"/>
      <c r="AO119" s="13"/>
      <c r="AR119" s="4"/>
      <c r="AS119" s="4"/>
      <c r="AT119" s="4"/>
      <c r="AU119" s="4"/>
      <c r="AV119" s="4"/>
      <c r="AW119" s="4"/>
      <c r="AX119" s="4"/>
    </row>
    <row r="120" spans="1:50" ht="18" customHeight="1" x14ac:dyDescent="0.2">
      <c r="A120" s="8"/>
      <c r="B120" s="24" t="s">
        <v>109</v>
      </c>
      <c r="C120" s="24"/>
      <c r="D120" s="24"/>
      <c r="E120" s="10"/>
      <c r="F120" s="10"/>
      <c r="G120" s="10"/>
      <c r="H120" s="10"/>
      <c r="I120" s="10"/>
      <c r="J120" s="10"/>
      <c r="K120" s="10"/>
      <c r="L120" s="10"/>
      <c r="M120" s="10"/>
      <c r="N120" s="10"/>
      <c r="O120" s="10"/>
      <c r="P120" s="10"/>
      <c r="Q120" s="10"/>
      <c r="R120" s="10"/>
      <c r="S120" s="10"/>
      <c r="T120" s="10"/>
      <c r="U120" s="10"/>
      <c r="V120" s="10"/>
      <c r="W120" s="10"/>
      <c r="X120" s="10"/>
      <c r="Y120" s="10"/>
      <c r="Z120" s="74"/>
      <c r="AA120" s="74"/>
      <c r="AB120" s="77"/>
      <c r="AC120" s="77"/>
      <c r="AD120" s="77"/>
      <c r="AE120" s="77"/>
      <c r="AF120" s="77"/>
      <c r="AG120" s="77"/>
      <c r="AH120" s="77"/>
      <c r="AI120" s="77"/>
      <c r="AJ120" s="77"/>
      <c r="AK120" s="10"/>
      <c r="AL120" s="10"/>
      <c r="AM120" s="10"/>
      <c r="AN120" s="10"/>
      <c r="AO120" s="10"/>
    </row>
    <row r="121" spans="1:50" x14ac:dyDescent="0.2">
      <c r="A121" s="8"/>
      <c r="B121" s="55"/>
      <c r="C121" s="55"/>
      <c r="D121" s="55"/>
      <c r="E121" s="10"/>
      <c r="F121" s="10"/>
      <c r="G121" s="10"/>
      <c r="H121" s="10"/>
      <c r="I121" s="10"/>
      <c r="J121" s="10"/>
      <c r="K121" s="10"/>
      <c r="L121" s="10"/>
      <c r="M121" s="10"/>
      <c r="N121" s="10"/>
      <c r="O121" s="10"/>
      <c r="P121" s="10"/>
      <c r="Q121" s="10"/>
      <c r="R121" s="10"/>
      <c r="S121" s="10"/>
      <c r="T121" s="10"/>
      <c r="U121" s="10"/>
      <c r="V121" s="10"/>
      <c r="W121" s="10"/>
      <c r="X121" s="10"/>
      <c r="Y121" s="10"/>
      <c r="Z121" s="74"/>
      <c r="AA121" s="74"/>
      <c r="AB121" s="77"/>
      <c r="AC121" s="77"/>
      <c r="AD121" s="77"/>
      <c r="AE121" s="77"/>
      <c r="AF121" s="77"/>
      <c r="AG121" s="77"/>
      <c r="AH121" s="77"/>
      <c r="AI121" s="77"/>
      <c r="AJ121" s="77"/>
      <c r="AK121" s="10"/>
      <c r="AL121" s="10"/>
      <c r="AM121" s="10"/>
      <c r="AN121" s="10"/>
      <c r="AO121" s="10"/>
    </row>
    <row r="122" spans="1:50" s="50" customFormat="1" x14ac:dyDescent="0.3">
      <c r="B122" s="470" t="s">
        <v>110</v>
      </c>
      <c r="C122" s="470"/>
      <c r="D122" s="470"/>
      <c r="E122" s="470" t="s">
        <v>111</v>
      </c>
      <c r="F122" s="470"/>
      <c r="G122" s="470"/>
      <c r="H122" s="470" t="s">
        <v>112</v>
      </c>
      <c r="I122" s="470"/>
      <c r="J122" s="470"/>
      <c r="K122" s="470"/>
      <c r="L122" s="470"/>
      <c r="M122" s="470"/>
      <c r="N122" s="470" t="s">
        <v>113</v>
      </c>
      <c r="O122" s="470"/>
      <c r="P122" s="470"/>
      <c r="Q122" s="470"/>
      <c r="R122" s="470"/>
      <c r="S122" s="470"/>
      <c r="T122" s="470"/>
      <c r="U122" s="470"/>
      <c r="V122" s="470"/>
      <c r="W122" s="470" t="s">
        <v>114</v>
      </c>
      <c r="X122" s="470"/>
      <c r="Y122" s="470"/>
      <c r="Z122" s="470"/>
      <c r="AA122" s="470"/>
      <c r="AB122" s="470"/>
      <c r="AC122" s="470" t="s">
        <v>115</v>
      </c>
      <c r="AD122" s="470"/>
      <c r="AE122" s="470"/>
      <c r="AF122" s="470"/>
      <c r="AG122" s="470"/>
      <c r="AH122" s="470"/>
      <c r="AI122" s="470"/>
      <c r="AJ122" s="470"/>
    </row>
    <row r="123" spans="1:50" s="50" customFormat="1" x14ac:dyDescent="0.3">
      <c r="B123" s="471" t="s">
        <v>116</v>
      </c>
      <c r="C123" s="471"/>
      <c r="D123" s="471"/>
      <c r="E123" s="471"/>
      <c r="F123" s="471"/>
      <c r="G123" s="471"/>
      <c r="H123" s="471"/>
      <c r="I123" s="471"/>
      <c r="J123" s="471"/>
      <c r="K123" s="471"/>
      <c r="L123" s="471"/>
      <c r="M123" s="471"/>
      <c r="N123" s="471"/>
      <c r="O123" s="471"/>
      <c r="P123" s="471"/>
      <c r="Q123" s="471"/>
      <c r="R123" s="471"/>
      <c r="S123" s="471"/>
      <c r="T123" s="471"/>
      <c r="U123" s="471"/>
      <c r="V123" s="471"/>
      <c r="W123" s="471"/>
      <c r="X123" s="471"/>
      <c r="Y123" s="471"/>
      <c r="Z123" s="471"/>
      <c r="AA123" s="471"/>
      <c r="AB123" s="471"/>
      <c r="AC123" s="467"/>
      <c r="AD123" s="468"/>
      <c r="AE123" s="468"/>
      <c r="AF123" s="468"/>
      <c r="AG123" s="468"/>
      <c r="AH123" s="468"/>
      <c r="AI123" s="468"/>
      <c r="AJ123" s="469"/>
    </row>
    <row r="124" spans="1:50" s="50" customFormat="1" x14ac:dyDescent="0.3">
      <c r="B124" s="294" t="s">
        <v>117</v>
      </c>
      <c r="C124" s="51"/>
      <c r="D124" s="51"/>
    </row>
    <row r="125" spans="1:50" s="50" customFormat="1" x14ac:dyDescent="0.3">
      <c r="B125" s="51"/>
      <c r="C125" s="51"/>
      <c r="D125" s="51"/>
    </row>
    <row r="126" spans="1:50" s="50" customFormat="1" x14ac:dyDescent="0.3">
      <c r="B126" s="502" t="s">
        <v>118</v>
      </c>
      <c r="C126" s="435"/>
      <c r="D126" s="435"/>
      <c r="E126" s="435"/>
      <c r="F126" s="435"/>
      <c r="G126" s="503"/>
      <c r="H126" s="167"/>
      <c r="I126" s="153"/>
    </row>
    <row r="127" spans="1:50" s="50" customFormat="1" x14ac:dyDescent="0.3">
      <c r="B127" s="470" t="s">
        <v>110</v>
      </c>
      <c r="C127" s="470"/>
      <c r="D127" s="470"/>
      <c r="E127" s="504" t="s">
        <v>119</v>
      </c>
      <c r="F127" s="505"/>
      <c r="G127" s="505"/>
      <c r="H127" s="505"/>
      <c r="I127" s="505"/>
      <c r="J127" s="470" t="s">
        <v>120</v>
      </c>
      <c r="K127" s="470"/>
      <c r="L127" s="470"/>
      <c r="M127" s="470"/>
      <c r="N127" s="470"/>
      <c r="O127" s="470"/>
      <c r="P127" s="470"/>
      <c r="Q127" s="470"/>
      <c r="R127" s="110"/>
      <c r="S127" s="110"/>
      <c r="T127" s="110"/>
      <c r="U127" s="110"/>
      <c r="V127" s="110"/>
      <c r="W127" s="110"/>
      <c r="X127" s="110"/>
      <c r="Y127" s="110"/>
      <c r="Z127" s="110"/>
      <c r="AA127" s="110"/>
      <c r="AB127" s="110"/>
      <c r="AC127" s="110"/>
    </row>
    <row r="128" spans="1:50" s="50" customFormat="1" x14ac:dyDescent="0.3">
      <c r="B128" s="471" t="s">
        <v>121</v>
      </c>
      <c r="C128" s="471"/>
      <c r="D128" s="471"/>
      <c r="E128" s="467" t="s">
        <v>122</v>
      </c>
      <c r="F128" s="468"/>
      <c r="G128" s="468"/>
      <c r="H128" s="468"/>
      <c r="I128" s="468"/>
      <c r="J128" s="467" t="s">
        <v>123</v>
      </c>
      <c r="K128" s="468"/>
      <c r="L128" s="468"/>
      <c r="M128" s="468"/>
      <c r="N128" s="468"/>
      <c r="O128" s="468"/>
      <c r="P128" s="468"/>
      <c r="Q128" s="469"/>
    </row>
    <row r="129" spans="1:50" s="50" customFormat="1" ht="14.65" customHeight="1" x14ac:dyDescent="0.3">
      <c r="B129" s="292" t="s">
        <v>124</v>
      </c>
      <c r="C129" s="56"/>
      <c r="D129" s="56"/>
    </row>
    <row r="130" spans="1:50" s="50" customFormat="1" ht="14.65" customHeight="1" thickBot="1" x14ac:dyDescent="0.35">
      <c r="B130" s="56"/>
      <c r="C130" s="56"/>
      <c r="D130" s="56"/>
    </row>
    <row r="131" spans="1:50" s="50" customFormat="1" ht="19.5" thickBot="1" x14ac:dyDescent="0.35">
      <c r="B131" s="50" t="s">
        <v>110</v>
      </c>
      <c r="C131" s="474"/>
      <c r="D131" s="475"/>
      <c r="E131" s="476"/>
    </row>
    <row r="132" spans="1:50" s="50" customFormat="1" x14ac:dyDescent="0.3">
      <c r="B132" s="294" t="s">
        <v>125</v>
      </c>
      <c r="C132" s="51"/>
      <c r="D132" s="51"/>
    </row>
    <row r="133" spans="1:50" s="16" customFormat="1" x14ac:dyDescent="0.3">
      <c r="E133" s="23"/>
      <c r="F133" s="23"/>
      <c r="G133" s="23"/>
      <c r="H133" s="23"/>
      <c r="I133" s="23"/>
      <c r="J133" s="477"/>
      <c r="K133" s="477"/>
      <c r="L133" s="477"/>
      <c r="M133" s="477"/>
      <c r="N133" s="477"/>
      <c r="O133" s="477"/>
      <c r="P133" s="477"/>
      <c r="Q133" s="477"/>
      <c r="R133" s="477"/>
      <c r="S133" s="82"/>
      <c r="T133" s="82"/>
      <c r="U133" s="82"/>
      <c r="V133" s="82"/>
      <c r="W133" s="82"/>
      <c r="X133" s="82"/>
      <c r="Y133" s="82"/>
      <c r="Z133" s="560" t="s">
        <v>126</v>
      </c>
      <c r="AA133" s="83"/>
      <c r="AB133" s="83"/>
      <c r="AC133" s="83"/>
      <c r="AD133" s="83"/>
      <c r="AE133" s="83"/>
      <c r="AF133" s="83"/>
      <c r="AG133" s="83"/>
      <c r="AH133" s="83"/>
      <c r="AI133" s="83"/>
      <c r="AJ133" s="83"/>
      <c r="AK133" s="25"/>
      <c r="AL133" s="25"/>
      <c r="AM133" s="25"/>
      <c r="AN133" s="10"/>
      <c r="AO133" s="10"/>
    </row>
    <row r="134" spans="1:50" s="16" customFormat="1" ht="15" customHeight="1" x14ac:dyDescent="0.3">
      <c r="A134" s="8"/>
      <c r="B134" s="12" t="s">
        <v>127</v>
      </c>
      <c r="C134" s="12"/>
      <c r="D134" s="12"/>
      <c r="E134" s="13"/>
      <c r="F134" s="13"/>
      <c r="G134" s="13"/>
      <c r="H134" s="13"/>
      <c r="I134" s="13"/>
      <c r="J134" s="477"/>
      <c r="K134" s="477"/>
      <c r="L134" s="477"/>
      <c r="M134" s="477"/>
      <c r="N134" s="477"/>
      <c r="O134" s="477"/>
      <c r="P134" s="477"/>
      <c r="Q134" s="477"/>
      <c r="R134" s="477"/>
      <c r="S134" s="82"/>
      <c r="T134" s="82"/>
      <c r="U134" s="82"/>
      <c r="V134" s="82"/>
      <c r="W134" s="82"/>
      <c r="X134" s="82"/>
      <c r="Y134" s="82"/>
      <c r="Z134" s="560"/>
      <c r="AA134" s="83"/>
      <c r="AB134" s="83"/>
      <c r="AC134" s="83"/>
      <c r="AD134" s="83"/>
      <c r="AE134" s="83"/>
      <c r="AF134" s="83"/>
      <c r="AG134" s="83"/>
      <c r="AH134" s="83"/>
      <c r="AI134" s="83"/>
      <c r="AJ134" s="83"/>
      <c r="AK134" s="13"/>
      <c r="AL134" s="13"/>
      <c r="AM134" s="13"/>
      <c r="AN134" s="13"/>
      <c r="AO134" s="13"/>
      <c r="AR134" s="4"/>
      <c r="AS134" s="4"/>
      <c r="AT134" s="4"/>
      <c r="AU134" s="4"/>
      <c r="AV134" s="4"/>
      <c r="AW134" s="4"/>
      <c r="AX134" s="4"/>
    </row>
    <row r="135" spans="1:50" s="16" customFormat="1" ht="19.5" customHeight="1" x14ac:dyDescent="0.2">
      <c r="A135" s="8"/>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561"/>
      <c r="AA135" s="83"/>
      <c r="AB135" s="83"/>
      <c r="AC135" s="83"/>
      <c r="AD135" s="83"/>
      <c r="AE135" s="83"/>
      <c r="AF135" s="83"/>
      <c r="AG135" s="83"/>
      <c r="AH135" s="83"/>
      <c r="AI135" s="83"/>
      <c r="AJ135" s="83"/>
      <c r="AK135" s="13"/>
      <c r="AL135" s="13"/>
      <c r="AM135" s="13"/>
      <c r="AN135" s="13"/>
      <c r="AO135" s="13"/>
      <c r="AR135" s="4"/>
      <c r="AS135" s="4"/>
      <c r="AT135" s="4"/>
      <c r="AU135" s="4"/>
      <c r="AV135" s="4"/>
      <c r="AW135" s="4"/>
      <c r="AX135" s="4"/>
    </row>
    <row r="136" spans="1:50" s="16" customFormat="1" ht="19.5" customHeight="1" x14ac:dyDescent="0.2">
      <c r="A136" s="8"/>
      <c r="B136" s="368" t="s">
        <v>128</v>
      </c>
      <c r="C136" s="368"/>
      <c r="D136" s="368"/>
      <c r="E136" s="368"/>
      <c r="F136" s="368" t="s">
        <v>129</v>
      </c>
      <c r="G136" s="368"/>
      <c r="H136" s="368"/>
      <c r="I136" s="368"/>
      <c r="J136" s="368"/>
      <c r="K136" s="368"/>
      <c r="L136" s="368"/>
      <c r="M136" s="368"/>
      <c r="N136" s="368"/>
      <c r="O136" s="368"/>
      <c r="P136" s="368"/>
      <c r="Q136" s="368"/>
      <c r="R136" s="368"/>
      <c r="S136" s="454" t="s">
        <v>130</v>
      </c>
      <c r="T136" s="455"/>
      <c r="U136" s="455"/>
      <c r="V136" s="456"/>
      <c r="W136" s="412" t="s">
        <v>131</v>
      </c>
      <c r="X136" s="413"/>
      <c r="Y136" s="413"/>
      <c r="Z136" s="413"/>
      <c r="AA136" s="413"/>
      <c r="AB136" s="413"/>
      <c r="AC136" s="413"/>
      <c r="AD136" s="413"/>
      <c r="AE136" s="413"/>
      <c r="AF136" s="413"/>
      <c r="AG136" s="413"/>
      <c r="AH136" s="413"/>
      <c r="AI136" s="413"/>
      <c r="AJ136" s="413"/>
      <c r="AK136" s="413"/>
      <c r="AL136" s="413"/>
      <c r="AM136" s="413"/>
      <c r="AN136" s="413"/>
      <c r="AO136" s="414"/>
      <c r="AR136" s="4"/>
      <c r="AS136" s="4"/>
      <c r="AT136" s="4"/>
      <c r="AU136" s="4"/>
      <c r="AV136" s="4"/>
      <c r="AW136" s="4"/>
      <c r="AX136" s="4"/>
    </row>
    <row r="137" spans="1:50" s="16" customFormat="1" ht="36.6" customHeight="1" x14ac:dyDescent="0.2">
      <c r="A137" s="8"/>
      <c r="B137" s="368"/>
      <c r="C137" s="368"/>
      <c r="D137" s="368"/>
      <c r="E137" s="368"/>
      <c r="F137" s="368"/>
      <c r="G137" s="368"/>
      <c r="H137" s="368"/>
      <c r="I137" s="368"/>
      <c r="J137" s="368"/>
      <c r="K137" s="368"/>
      <c r="L137" s="368"/>
      <c r="M137" s="368"/>
      <c r="N137" s="368"/>
      <c r="O137" s="368"/>
      <c r="P137" s="368"/>
      <c r="Q137" s="368"/>
      <c r="R137" s="368"/>
      <c r="S137" s="457"/>
      <c r="T137" s="458"/>
      <c r="U137" s="458"/>
      <c r="V137" s="459"/>
      <c r="W137" s="412" t="s">
        <v>111</v>
      </c>
      <c r="X137" s="413"/>
      <c r="Y137" s="413"/>
      <c r="Z137" s="413"/>
      <c r="AA137" s="413"/>
      <c r="AB137" s="414"/>
      <c r="AC137" s="138"/>
      <c r="AD137" s="412" t="s">
        <v>112</v>
      </c>
      <c r="AE137" s="413"/>
      <c r="AF137" s="413"/>
      <c r="AG137" s="413"/>
      <c r="AH137" s="413"/>
      <c r="AI137" s="413"/>
      <c r="AJ137" s="413"/>
      <c r="AK137" s="413"/>
      <c r="AL137" s="87" t="s">
        <v>113</v>
      </c>
      <c r="AM137" s="586" t="s">
        <v>114</v>
      </c>
      <c r="AN137" s="587"/>
      <c r="AO137" s="41" t="s">
        <v>115</v>
      </c>
      <c r="AR137" s="4"/>
      <c r="AS137" s="4"/>
      <c r="AT137" s="4"/>
      <c r="AU137" s="4"/>
      <c r="AV137" s="4"/>
      <c r="AW137" s="4"/>
      <c r="AX137" s="4"/>
    </row>
    <row r="138" spans="1:50" s="16" customFormat="1" ht="44.65" customHeight="1" x14ac:dyDescent="0.2">
      <c r="A138" s="8"/>
      <c r="B138" s="440"/>
      <c r="C138" s="441"/>
      <c r="D138" s="441"/>
      <c r="E138" s="442"/>
      <c r="F138" s="433"/>
      <c r="G138" s="433"/>
      <c r="H138" s="433"/>
      <c r="I138" s="433"/>
      <c r="J138" s="433"/>
      <c r="K138" s="433"/>
      <c r="L138" s="433"/>
      <c r="M138" s="433"/>
      <c r="N138" s="433"/>
      <c r="O138" s="433"/>
      <c r="P138" s="433"/>
      <c r="Q138" s="433"/>
      <c r="R138" s="433"/>
      <c r="S138" s="440" t="s">
        <v>132</v>
      </c>
      <c r="T138" s="441"/>
      <c r="U138" s="441"/>
      <c r="V138" s="442"/>
      <c r="W138" s="440"/>
      <c r="X138" s="441"/>
      <c r="Y138" s="441"/>
      <c r="Z138" s="441"/>
      <c r="AA138" s="441"/>
      <c r="AB138" s="442"/>
      <c r="AC138" s="139"/>
      <c r="AD138" s="402"/>
      <c r="AE138" s="403"/>
      <c r="AF138" s="403"/>
      <c r="AG138" s="403"/>
      <c r="AH138" s="403"/>
      <c r="AI138" s="403"/>
      <c r="AJ138" s="403"/>
      <c r="AK138" s="404"/>
      <c r="AL138" s="100"/>
      <c r="AM138" s="440"/>
      <c r="AN138" s="442"/>
      <c r="AO138" s="314"/>
      <c r="AP138" s="57" t="s">
        <v>133</v>
      </c>
      <c r="AR138" s="4"/>
      <c r="AS138" s="4"/>
      <c r="AT138" s="4"/>
      <c r="AU138" s="4"/>
      <c r="AV138" s="4"/>
      <c r="AW138" s="4"/>
      <c r="AX138" s="4"/>
    </row>
    <row r="139" spans="1:50" s="16" customFormat="1" ht="18.399999999999999" customHeight="1" x14ac:dyDescent="0.2">
      <c r="A139" s="8"/>
      <c r="B139" s="360" t="s">
        <v>134</v>
      </c>
      <c r="C139" s="360"/>
      <c r="D139" s="360"/>
      <c r="E139" s="360"/>
      <c r="F139" s="360"/>
      <c r="G139" s="360"/>
      <c r="H139" s="360"/>
      <c r="I139" s="360"/>
      <c r="J139" s="360"/>
      <c r="K139" s="360"/>
      <c r="L139" s="360"/>
      <c r="M139" s="360"/>
      <c r="N139" s="360"/>
      <c r="O139" s="360"/>
      <c r="P139" s="360"/>
      <c r="Q139" s="360"/>
      <c r="R139" s="360"/>
      <c r="S139" s="360"/>
      <c r="T139" s="360"/>
      <c r="U139" s="360"/>
      <c r="V139" s="360"/>
      <c r="W139" s="360"/>
      <c r="X139" s="360"/>
      <c r="Y139" s="360"/>
      <c r="Z139" s="360"/>
      <c r="AA139" s="360"/>
      <c r="AB139" s="12"/>
      <c r="AC139" s="12"/>
      <c r="AD139" s="12"/>
      <c r="AE139" s="12"/>
      <c r="AF139" s="12"/>
      <c r="AG139" s="12"/>
      <c r="AH139" s="12"/>
      <c r="AI139" s="12"/>
      <c r="AJ139" s="12"/>
      <c r="AK139" s="13"/>
      <c r="AL139" s="13"/>
      <c r="AM139" s="13"/>
      <c r="AN139" s="13"/>
      <c r="AO139" s="13"/>
      <c r="AR139" s="4"/>
      <c r="AS139" s="4"/>
      <c r="AT139" s="4"/>
      <c r="AU139" s="4"/>
      <c r="AV139" s="4"/>
      <c r="AW139" s="4"/>
      <c r="AX139" s="4"/>
    </row>
    <row r="140" spans="1:50" s="16" customFormat="1" ht="15" customHeight="1" x14ac:dyDescent="0.2">
      <c r="A140" s="8"/>
      <c r="B140" s="290" t="s">
        <v>135</v>
      </c>
      <c r="C140" s="290"/>
      <c r="D140" s="290"/>
      <c r="E140" s="290"/>
      <c r="F140" s="290"/>
      <c r="G140" s="290"/>
      <c r="H140" s="290"/>
      <c r="I140" s="290"/>
      <c r="J140" s="290"/>
      <c r="K140" s="290"/>
      <c r="L140" s="290"/>
      <c r="M140" s="290"/>
      <c r="N140" s="290"/>
      <c r="O140" s="290"/>
      <c r="P140" s="290"/>
      <c r="Q140" s="290"/>
      <c r="R140" s="290"/>
      <c r="S140" s="290"/>
      <c r="T140" s="290"/>
      <c r="U140" s="290"/>
      <c r="V140" s="290"/>
      <c r="W140" s="290"/>
      <c r="X140" s="290"/>
      <c r="Y140" s="290"/>
      <c r="Z140" s="290"/>
      <c r="AA140" s="290"/>
      <c r="AB140" s="13"/>
      <c r="AC140" s="13"/>
      <c r="AD140" s="13"/>
      <c r="AE140" s="13"/>
      <c r="AF140" s="13"/>
      <c r="AG140" s="13"/>
      <c r="AH140" s="13"/>
      <c r="AI140" s="13"/>
      <c r="AJ140" s="13"/>
      <c r="AK140" s="13"/>
      <c r="AL140" s="13"/>
      <c r="AM140" s="13"/>
      <c r="AN140" s="13"/>
      <c r="AO140" s="13"/>
      <c r="AR140" s="4"/>
      <c r="AS140" s="4"/>
      <c r="AT140" s="4"/>
      <c r="AU140" s="4"/>
      <c r="AV140" s="4"/>
      <c r="AW140" s="4"/>
      <c r="AX140" s="4"/>
    </row>
    <row r="141" spans="1:50" s="16" customFormat="1" ht="15" customHeight="1" x14ac:dyDescent="0.2">
      <c r="A141" s="8"/>
      <c r="B141" s="288" t="s">
        <v>136</v>
      </c>
      <c r="C141" s="288"/>
      <c r="D141" s="288"/>
      <c r="E141" s="293"/>
      <c r="F141" s="293"/>
      <c r="G141" s="293"/>
      <c r="H141" s="293"/>
      <c r="I141" s="293"/>
      <c r="J141" s="293"/>
      <c r="K141" s="293"/>
      <c r="L141" s="293"/>
      <c r="M141" s="293"/>
      <c r="N141" s="293"/>
      <c r="O141" s="293"/>
      <c r="P141" s="293"/>
      <c r="Q141" s="293"/>
      <c r="R141" s="290"/>
      <c r="S141" s="290"/>
      <c r="T141" s="290"/>
      <c r="U141" s="290"/>
      <c r="V141" s="290"/>
      <c r="W141" s="290"/>
      <c r="X141" s="290"/>
      <c r="Y141" s="290"/>
      <c r="Z141" s="290"/>
      <c r="AA141" s="290"/>
      <c r="AB141" s="13"/>
      <c r="AC141" s="13"/>
      <c r="AD141" s="13"/>
      <c r="AE141" s="13"/>
      <c r="AF141" s="13"/>
      <c r="AG141" s="13"/>
      <c r="AH141" s="13"/>
      <c r="AI141" s="13"/>
      <c r="AJ141" s="13"/>
      <c r="AK141" s="13"/>
      <c r="AL141" s="13"/>
      <c r="AM141" s="13"/>
      <c r="AN141" s="13"/>
      <c r="AO141" s="13"/>
      <c r="AR141" s="4"/>
      <c r="AS141" s="4"/>
      <c r="AT141" s="4"/>
      <c r="AU141" s="4"/>
      <c r="AV141" s="4"/>
      <c r="AW141" s="4"/>
      <c r="AX141" s="4"/>
    </row>
    <row r="142" spans="1:50" s="16" customFormat="1" ht="15" customHeight="1" x14ac:dyDescent="0.2">
      <c r="A142" s="8"/>
      <c r="B142" s="292" t="s">
        <v>137</v>
      </c>
      <c r="C142" s="292"/>
      <c r="D142" s="292"/>
      <c r="E142" s="293"/>
      <c r="F142" s="293"/>
      <c r="G142" s="293"/>
      <c r="H142" s="293"/>
      <c r="I142" s="293"/>
      <c r="J142" s="293"/>
      <c r="K142" s="293"/>
      <c r="L142" s="293"/>
      <c r="M142" s="293"/>
      <c r="N142" s="293"/>
      <c r="O142" s="293"/>
      <c r="P142" s="293"/>
      <c r="Q142" s="293"/>
      <c r="R142" s="290"/>
      <c r="S142" s="290"/>
      <c r="T142" s="290"/>
      <c r="U142" s="290"/>
      <c r="V142" s="290"/>
      <c r="W142" s="290"/>
      <c r="X142" s="290"/>
      <c r="Y142" s="290"/>
      <c r="Z142" s="290"/>
      <c r="AA142" s="290"/>
      <c r="AB142" s="13"/>
      <c r="AC142" s="13"/>
      <c r="AD142" s="13"/>
      <c r="AE142" s="13"/>
      <c r="AF142" s="13"/>
      <c r="AG142" s="13"/>
      <c r="AH142" s="13"/>
      <c r="AI142" s="13"/>
      <c r="AJ142" s="13"/>
      <c r="AK142" s="13"/>
      <c r="AL142" s="13"/>
      <c r="AM142" s="13"/>
      <c r="AN142" s="13"/>
      <c r="AO142" s="13"/>
      <c r="AR142" s="4"/>
      <c r="AS142" s="4"/>
      <c r="AT142" s="4"/>
      <c r="AU142" s="4"/>
      <c r="AV142" s="4"/>
      <c r="AW142" s="4"/>
      <c r="AX142" s="4"/>
    </row>
    <row r="143" spans="1:50" s="16" customFormat="1" ht="15" customHeight="1" x14ac:dyDescent="0.25">
      <c r="A143" s="8"/>
      <c r="C143" s="56"/>
      <c r="D143" s="56"/>
      <c r="E143" s="7"/>
      <c r="F143" s="7"/>
      <c r="G143" s="7"/>
      <c r="H143" s="7"/>
      <c r="I143" s="7"/>
      <c r="J143" s="7"/>
      <c r="K143" s="7"/>
      <c r="L143" s="7"/>
      <c r="M143" s="7"/>
      <c r="N143" s="7"/>
      <c r="O143" s="7"/>
      <c r="P143" s="7"/>
      <c r="Q143" s="7"/>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R143" s="4"/>
      <c r="AS143" s="4"/>
      <c r="AT143" s="4"/>
      <c r="AU143" s="4"/>
      <c r="AV143" s="4"/>
      <c r="AW143" s="4"/>
      <c r="AX143" s="4"/>
    </row>
    <row r="144" spans="1:50" s="16" customFormat="1" ht="15" customHeight="1" x14ac:dyDescent="0.25">
      <c r="A144" s="8"/>
      <c r="B144" s="56"/>
      <c r="C144" s="56"/>
      <c r="D144" s="56"/>
      <c r="E144" s="7"/>
      <c r="F144" s="7"/>
      <c r="G144" s="7"/>
      <c r="H144" s="7"/>
      <c r="I144" s="7"/>
      <c r="J144" s="7"/>
      <c r="K144" s="7"/>
      <c r="L144" s="7"/>
      <c r="M144" s="7"/>
      <c r="N144" s="7"/>
      <c r="O144" s="7"/>
      <c r="P144" s="7"/>
      <c r="Q144" s="7"/>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R144" s="4"/>
      <c r="AS144" s="4"/>
      <c r="AT144" s="4"/>
      <c r="AU144" s="4"/>
      <c r="AV144" s="4"/>
      <c r="AW144" s="4"/>
      <c r="AX144" s="4"/>
    </row>
    <row r="145" spans="1:50" s="16" customFormat="1" ht="15" customHeight="1" x14ac:dyDescent="0.25">
      <c r="A145" s="8"/>
      <c r="B145" s="56"/>
      <c r="C145" s="56"/>
      <c r="D145" s="56"/>
      <c r="E145" s="7"/>
      <c r="F145" s="7"/>
      <c r="G145" s="7"/>
      <c r="H145" s="7"/>
      <c r="I145" s="7"/>
      <c r="J145" s="7"/>
      <c r="K145" s="7"/>
      <c r="L145" s="7"/>
      <c r="M145" s="7"/>
      <c r="N145" s="7"/>
      <c r="O145" s="7"/>
      <c r="P145" s="7"/>
      <c r="Q145" s="7"/>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R145" s="4"/>
      <c r="AS145" s="4"/>
      <c r="AT145" s="4"/>
      <c r="AU145" s="4"/>
      <c r="AV145" s="4"/>
      <c r="AW145" s="4"/>
      <c r="AX145" s="4"/>
    </row>
    <row r="146" spans="1:50" s="16" customFormat="1" ht="15" customHeight="1" x14ac:dyDescent="0.25">
      <c r="A146" s="8"/>
      <c r="B146" s="434" t="s">
        <v>138</v>
      </c>
      <c r="C146" s="435"/>
      <c r="D146" s="435"/>
      <c r="E146" s="435"/>
      <c r="F146" s="436"/>
      <c r="G146" s="437"/>
      <c r="H146" s="167"/>
      <c r="I146" s="453"/>
      <c r="J146" s="453"/>
      <c r="K146" s="7"/>
      <c r="L146" s="7"/>
      <c r="M146" s="7"/>
      <c r="N146" s="7"/>
      <c r="O146" s="7"/>
      <c r="P146" s="7"/>
      <c r="Q146" s="7"/>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R146" s="4"/>
      <c r="AS146" s="4"/>
      <c r="AT146" s="4"/>
      <c r="AU146" s="4"/>
      <c r="AV146" s="4"/>
      <c r="AW146" s="4"/>
      <c r="AX146" s="4"/>
    </row>
    <row r="147" spans="1:50" s="16" customFormat="1" ht="15" customHeight="1" x14ac:dyDescent="0.2">
      <c r="A147" s="8"/>
      <c r="B147" s="454" t="s">
        <v>129</v>
      </c>
      <c r="C147" s="455"/>
      <c r="D147" s="455"/>
      <c r="E147" s="455"/>
      <c r="F147" s="455"/>
      <c r="G147" s="455"/>
      <c r="H147" s="455"/>
      <c r="I147" s="455"/>
      <c r="J147" s="455"/>
      <c r="K147" s="455"/>
      <c r="L147" s="455"/>
      <c r="M147" s="455"/>
      <c r="N147" s="455"/>
      <c r="O147" s="455"/>
      <c r="P147" s="455"/>
      <c r="Q147" s="455"/>
      <c r="R147" s="456"/>
      <c r="S147" s="454" t="s">
        <v>130</v>
      </c>
      <c r="T147" s="455"/>
      <c r="U147" s="455"/>
      <c r="V147" s="456"/>
      <c r="W147" s="368" t="s">
        <v>131</v>
      </c>
      <c r="X147" s="368"/>
      <c r="Y147" s="368"/>
      <c r="Z147" s="368"/>
      <c r="AA147" s="368"/>
      <c r="AB147" s="368"/>
      <c r="AC147" s="368"/>
      <c r="AD147" s="368"/>
      <c r="AE147" s="368"/>
      <c r="AF147" s="368"/>
      <c r="AG147" s="368"/>
      <c r="AH147" s="368"/>
      <c r="AI147" s="368"/>
      <c r="AJ147" s="368"/>
      <c r="AK147" s="368"/>
      <c r="AL147" s="17"/>
      <c r="AM147" s="17"/>
      <c r="AN147" s="17"/>
      <c r="AO147" s="17"/>
      <c r="AR147" s="4"/>
      <c r="AS147" s="4"/>
      <c r="AT147" s="4"/>
      <c r="AU147" s="4"/>
      <c r="AV147" s="4"/>
      <c r="AW147" s="4"/>
      <c r="AX147" s="4"/>
    </row>
    <row r="148" spans="1:50" s="16" customFormat="1" ht="15" customHeight="1" x14ac:dyDescent="0.2">
      <c r="A148" s="8"/>
      <c r="B148" s="457"/>
      <c r="C148" s="458"/>
      <c r="D148" s="458"/>
      <c r="E148" s="458"/>
      <c r="F148" s="458"/>
      <c r="G148" s="458"/>
      <c r="H148" s="458"/>
      <c r="I148" s="458"/>
      <c r="J148" s="458"/>
      <c r="K148" s="458"/>
      <c r="L148" s="458"/>
      <c r="M148" s="458"/>
      <c r="N148" s="458"/>
      <c r="O148" s="458"/>
      <c r="P148" s="458"/>
      <c r="Q148" s="458"/>
      <c r="R148" s="459"/>
      <c r="S148" s="457"/>
      <c r="T148" s="458"/>
      <c r="U148" s="458"/>
      <c r="V148" s="459"/>
      <c r="W148" s="368" t="s">
        <v>119</v>
      </c>
      <c r="X148" s="368"/>
      <c r="Y148" s="368"/>
      <c r="Z148" s="368"/>
      <c r="AA148" s="368"/>
      <c r="AB148" s="368"/>
      <c r="AC148" s="412" t="s">
        <v>120</v>
      </c>
      <c r="AD148" s="413"/>
      <c r="AE148" s="413"/>
      <c r="AF148" s="413"/>
      <c r="AG148" s="413"/>
      <c r="AH148" s="413"/>
      <c r="AI148" s="413"/>
      <c r="AJ148" s="413"/>
      <c r="AK148" s="414"/>
      <c r="AL148" s="21"/>
      <c r="AM148" s="111"/>
      <c r="AN148" s="111"/>
      <c r="AO148" s="112"/>
      <c r="AR148" s="4"/>
      <c r="AS148" s="4"/>
      <c r="AT148" s="4"/>
      <c r="AU148" s="4"/>
      <c r="AV148" s="4"/>
      <c r="AW148" s="4"/>
      <c r="AX148" s="4"/>
    </row>
    <row r="149" spans="1:50" s="16" customFormat="1" ht="55.5" customHeight="1" x14ac:dyDescent="0.2">
      <c r="A149" s="8"/>
      <c r="B149" s="463"/>
      <c r="C149" s="464"/>
      <c r="D149" s="464"/>
      <c r="E149" s="464"/>
      <c r="F149" s="464"/>
      <c r="G149" s="464"/>
      <c r="H149" s="464"/>
      <c r="I149" s="464"/>
      <c r="J149" s="464"/>
      <c r="K149" s="464"/>
      <c r="L149" s="464"/>
      <c r="M149" s="464"/>
      <c r="N149" s="464"/>
      <c r="O149" s="464"/>
      <c r="P149" s="464"/>
      <c r="Q149" s="464"/>
      <c r="R149" s="465"/>
      <c r="S149" s="440" t="s">
        <v>132</v>
      </c>
      <c r="T149" s="441"/>
      <c r="U149" s="441"/>
      <c r="V149" s="442"/>
      <c r="W149" s="433" t="s">
        <v>139</v>
      </c>
      <c r="X149" s="433"/>
      <c r="Y149" s="433"/>
      <c r="Z149" s="433"/>
      <c r="AA149" s="433"/>
      <c r="AB149" s="433"/>
      <c r="AC149" s="440" t="s">
        <v>140</v>
      </c>
      <c r="AD149" s="441"/>
      <c r="AE149" s="441"/>
      <c r="AF149" s="441"/>
      <c r="AG149" s="441"/>
      <c r="AH149" s="441"/>
      <c r="AI149" s="441"/>
      <c r="AJ149" s="441"/>
      <c r="AK149" s="442"/>
      <c r="AL149" s="131"/>
      <c r="AM149" s="113"/>
      <c r="AN149" s="113"/>
      <c r="AO149" s="101"/>
      <c r="AQ149" s="16" t="s">
        <v>141</v>
      </c>
      <c r="AR149" s="4"/>
      <c r="AS149" s="4"/>
      <c r="AT149" s="4"/>
      <c r="AU149" s="4"/>
      <c r="AV149" s="4"/>
      <c r="AW149" s="4"/>
      <c r="AX149" s="4"/>
    </row>
    <row r="150" spans="1:50" s="16" customFormat="1" ht="15" customHeight="1" x14ac:dyDescent="0.25">
      <c r="A150" s="8"/>
      <c r="B150" s="292" t="s">
        <v>142</v>
      </c>
      <c r="C150" s="56"/>
      <c r="D150" s="56"/>
      <c r="E150" s="7"/>
      <c r="F150" s="7"/>
      <c r="G150" s="7"/>
      <c r="H150" s="7"/>
      <c r="I150" s="7"/>
      <c r="J150" s="7"/>
      <c r="K150" s="7"/>
      <c r="L150" s="7"/>
      <c r="M150" s="7"/>
      <c r="N150" s="7"/>
      <c r="O150" s="7"/>
      <c r="P150" s="7"/>
      <c r="Q150" s="7"/>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Q150" s="16" t="s">
        <v>132</v>
      </c>
      <c r="AR150" s="4"/>
      <c r="AS150" s="4"/>
      <c r="AT150" s="4"/>
      <c r="AU150" s="4"/>
      <c r="AV150" s="4"/>
      <c r="AW150" s="4"/>
      <c r="AX150" s="4"/>
    </row>
    <row r="151" spans="1:50" s="16" customFormat="1" ht="15" customHeight="1" thickBot="1" x14ac:dyDescent="0.25">
      <c r="A151" s="8"/>
      <c r="F151" s="7"/>
      <c r="G151" s="7"/>
      <c r="H151" s="7"/>
      <c r="I151" s="7"/>
      <c r="J151" s="7"/>
      <c r="K151" s="7"/>
      <c r="L151" s="7"/>
      <c r="M151" s="7"/>
      <c r="N151" s="7"/>
      <c r="O151" s="7"/>
      <c r="P151" s="7"/>
      <c r="Q151" s="7"/>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Q151" s="16" t="s">
        <v>143</v>
      </c>
      <c r="AR151" s="4"/>
      <c r="AS151" s="4"/>
      <c r="AT151" s="4"/>
      <c r="AU151" s="4"/>
      <c r="AV151" s="4"/>
      <c r="AW151" s="4"/>
      <c r="AX151" s="4"/>
    </row>
    <row r="152" spans="1:50" s="16" customFormat="1" ht="15" customHeight="1" thickBot="1" x14ac:dyDescent="0.35">
      <c r="A152" s="8"/>
      <c r="B152" s="64" t="s">
        <v>144</v>
      </c>
      <c r="C152" s="64"/>
      <c r="D152" s="64"/>
      <c r="E152" s="114"/>
      <c r="F152" s="594" t="s">
        <v>145</v>
      </c>
      <c r="G152" s="594"/>
      <c r="H152" s="594"/>
      <c r="I152" s="594"/>
      <c r="J152" s="594"/>
      <c r="K152" s="460"/>
      <c r="L152" s="461"/>
      <c r="M152" s="115"/>
      <c r="N152" s="115"/>
      <c r="O152" s="115"/>
      <c r="P152" s="115"/>
      <c r="Q152" s="115"/>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R152" s="4"/>
      <c r="AS152" s="4"/>
      <c r="AT152" s="4"/>
      <c r="AU152" s="4"/>
      <c r="AV152" s="4"/>
      <c r="AW152" s="4"/>
      <c r="AX152" s="4"/>
    </row>
    <row r="153" spans="1:50" s="16" customFormat="1" ht="15" customHeight="1" x14ac:dyDescent="0.3">
      <c r="A153" s="8"/>
      <c r="B153" s="292" t="s">
        <v>146</v>
      </c>
      <c r="C153" s="56"/>
      <c r="D153" s="56"/>
      <c r="E153" s="23"/>
      <c r="F153" s="7"/>
      <c r="G153" s="7"/>
      <c r="H153" s="7"/>
      <c r="I153" s="7"/>
      <c r="J153" s="7"/>
      <c r="K153" s="7"/>
      <c r="L153" s="7"/>
      <c r="M153" s="7"/>
      <c r="N153" s="7"/>
      <c r="O153" s="7"/>
      <c r="P153" s="7"/>
      <c r="Q153" s="7"/>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R153" s="4"/>
      <c r="AS153" s="4"/>
      <c r="AT153" s="4"/>
      <c r="AU153" s="4"/>
      <c r="AV153" s="4"/>
      <c r="AW153" s="4"/>
      <c r="AX153" s="4"/>
    </row>
    <row r="154" spans="1:50" s="16" customFormat="1" ht="15" customHeight="1" x14ac:dyDescent="0.3">
      <c r="A154" s="8"/>
      <c r="B154" s="56"/>
      <c r="C154" s="56"/>
      <c r="D154" s="56"/>
      <c r="E154" s="36"/>
      <c r="F154" s="7"/>
      <c r="G154" s="7"/>
      <c r="H154" s="7"/>
      <c r="I154" s="7"/>
      <c r="J154" s="7"/>
      <c r="K154" s="7"/>
      <c r="L154" s="7"/>
      <c r="M154" s="7"/>
      <c r="N154" s="7"/>
      <c r="O154" s="7"/>
      <c r="P154" s="7"/>
      <c r="Q154" s="7"/>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R154" s="4"/>
      <c r="AS154" s="4"/>
      <c r="AT154" s="4"/>
      <c r="AU154" s="4"/>
      <c r="AV154" s="4"/>
      <c r="AW154" s="4"/>
      <c r="AX154" s="4"/>
    </row>
    <row r="155" spans="1:50" s="16" customFormat="1" ht="15" customHeight="1" x14ac:dyDescent="0.3">
      <c r="A155" s="8"/>
      <c r="B155" s="63" t="s">
        <v>147</v>
      </c>
      <c r="C155" s="63"/>
      <c r="D155" s="63"/>
      <c r="E155" s="64"/>
      <c r="F155" s="60"/>
      <c r="G155" s="292"/>
      <c r="H155" s="60"/>
      <c r="I155" s="60"/>
      <c r="J155" s="60"/>
      <c r="K155" s="60"/>
      <c r="L155" s="60"/>
      <c r="M155" s="60"/>
      <c r="N155" s="60"/>
      <c r="O155" s="60"/>
      <c r="P155" s="60"/>
      <c r="Q155" s="60"/>
      <c r="R155" s="43"/>
      <c r="S155" s="43"/>
      <c r="T155" s="43"/>
      <c r="U155" s="43"/>
      <c r="V155" s="43"/>
      <c r="W155" s="43"/>
      <c r="X155" s="43"/>
      <c r="Y155" s="43"/>
      <c r="Z155" s="43"/>
      <c r="AA155" s="43"/>
      <c r="AB155" s="43"/>
      <c r="AC155" s="43"/>
      <c r="AD155" s="43"/>
      <c r="AE155" s="43"/>
      <c r="AF155" s="43"/>
      <c r="AG155" s="43"/>
      <c r="AH155" s="43"/>
      <c r="AI155" s="43"/>
      <c r="AJ155" s="43"/>
      <c r="AK155" s="59"/>
      <c r="AL155" s="477" t="s">
        <v>148</v>
      </c>
      <c r="AM155" s="13"/>
      <c r="AN155" s="13"/>
      <c r="AO155" s="13"/>
      <c r="AR155" s="4"/>
      <c r="AS155" s="4"/>
      <c r="AT155" s="4"/>
      <c r="AU155" s="4"/>
      <c r="AV155" s="4"/>
      <c r="AW155" s="4"/>
      <c r="AX155" s="4"/>
    </row>
    <row r="156" spans="1:50" s="50" customFormat="1" ht="18" customHeight="1" x14ac:dyDescent="0.3">
      <c r="B156" s="443" t="s">
        <v>149</v>
      </c>
      <c r="C156" s="443"/>
      <c r="D156" s="443"/>
      <c r="E156" s="443"/>
      <c r="F156" s="443"/>
      <c r="G156" s="292"/>
      <c r="H156" s="292"/>
      <c r="I156" s="292"/>
      <c r="J156" s="292"/>
      <c r="K156" s="462"/>
      <c r="L156" s="462"/>
      <c r="M156" s="462"/>
      <c r="N156" s="462"/>
      <c r="O156" s="462"/>
      <c r="P156" s="462"/>
      <c r="Q156" s="462"/>
      <c r="R156" s="593"/>
      <c r="S156" s="593"/>
      <c r="T156" s="593"/>
      <c r="U156" s="593"/>
      <c r="V156" s="593"/>
      <c r="W156" s="593"/>
      <c r="X156" s="593"/>
      <c r="Y156" s="593"/>
      <c r="Z156" s="593"/>
      <c r="AA156" s="95"/>
      <c r="AB156" s="95"/>
      <c r="AC156" s="95"/>
      <c r="AD156" s="95"/>
      <c r="AE156" s="95"/>
      <c r="AF156" s="95"/>
      <c r="AG156" s="95"/>
      <c r="AH156" s="95"/>
      <c r="AI156" s="95"/>
      <c r="AJ156" s="95"/>
      <c r="AK156" s="59"/>
      <c r="AL156" s="477"/>
      <c r="AN156" s="59"/>
    </row>
    <row r="157" spans="1:50" s="50" customFormat="1" ht="18" customHeight="1" x14ac:dyDescent="0.3">
      <c r="B157" s="63"/>
      <c r="C157" s="63"/>
      <c r="D157" s="63"/>
      <c r="E157" s="45"/>
      <c r="F157" s="63"/>
      <c r="G157" s="63"/>
      <c r="H157" s="63"/>
      <c r="I157" s="63"/>
      <c r="J157" s="116"/>
      <c r="K157" s="95"/>
      <c r="L157" s="95"/>
      <c r="M157" s="95"/>
      <c r="N157" s="95"/>
      <c r="O157" s="95"/>
      <c r="P157" s="95"/>
      <c r="Q157" s="95"/>
      <c r="R157" s="95"/>
      <c r="S157" s="95"/>
      <c r="T157" s="95"/>
      <c r="U157" s="95"/>
      <c r="V157" s="95"/>
      <c r="W157" s="95"/>
      <c r="X157" s="95"/>
      <c r="Y157" s="95"/>
      <c r="Z157" s="95"/>
      <c r="AA157" s="95"/>
      <c r="AB157" s="95"/>
      <c r="AC157" s="95"/>
      <c r="AD157" s="95"/>
      <c r="AE157" s="95"/>
      <c r="AF157" s="95"/>
      <c r="AG157" s="95"/>
      <c r="AH157" s="95"/>
      <c r="AI157" s="95"/>
      <c r="AJ157" s="95"/>
      <c r="AK157" s="59"/>
      <c r="AL157" s="477"/>
      <c r="AN157" s="59"/>
    </row>
    <row r="158" spans="1:50" s="50" customFormat="1" ht="18" customHeight="1" x14ac:dyDescent="0.3">
      <c r="B158" s="447" t="s">
        <v>129</v>
      </c>
      <c r="C158" s="448"/>
      <c r="D158" s="448"/>
      <c r="E158" s="449"/>
      <c r="F158" s="447" t="s">
        <v>150</v>
      </c>
      <c r="G158" s="448"/>
      <c r="H158" s="448"/>
      <c r="I158" s="448"/>
      <c r="J158" s="448"/>
      <c r="K158" s="448"/>
      <c r="L158" s="448"/>
      <c r="M158" s="448"/>
      <c r="N158" s="448"/>
      <c r="O158" s="448"/>
      <c r="P158" s="449"/>
      <c r="Q158" s="95"/>
      <c r="R158" s="95"/>
      <c r="S158" s="95"/>
      <c r="T158" s="95"/>
      <c r="U158" s="95"/>
      <c r="V158" s="95"/>
      <c r="W158" s="95"/>
      <c r="X158" s="95"/>
      <c r="Y158" s="95"/>
      <c r="Z158" s="95"/>
      <c r="AA158" s="95"/>
      <c r="AB158" s="95"/>
      <c r="AC158" s="95"/>
      <c r="AD158" s="95"/>
      <c r="AE158" s="95"/>
      <c r="AF158" s="95"/>
      <c r="AG158" s="95"/>
      <c r="AH158" s="95"/>
      <c r="AI158" s="95"/>
      <c r="AJ158" s="95"/>
      <c r="AK158" s="59"/>
      <c r="AL158" s="477"/>
      <c r="AN158" s="59"/>
    </row>
    <row r="159" spans="1:50" s="50" customFormat="1" x14ac:dyDescent="0.3">
      <c r="B159" s="447"/>
      <c r="C159" s="448"/>
      <c r="D159" s="448"/>
      <c r="E159" s="449"/>
      <c r="F159" s="447"/>
      <c r="G159" s="448"/>
      <c r="H159" s="448"/>
      <c r="I159" s="448"/>
      <c r="J159" s="448"/>
      <c r="K159" s="448"/>
      <c r="L159" s="448"/>
      <c r="M159" s="448"/>
      <c r="N159" s="448"/>
      <c r="O159" s="448"/>
      <c r="P159" s="449"/>
      <c r="Q159" s="117"/>
      <c r="R159" s="592"/>
      <c r="S159" s="592"/>
      <c r="T159" s="592"/>
      <c r="U159" s="592"/>
      <c r="V159" s="592"/>
      <c r="W159" s="592"/>
      <c r="X159" s="592"/>
      <c r="Y159" s="592"/>
      <c r="Z159" s="592"/>
      <c r="AA159" s="96"/>
      <c r="AB159" s="96"/>
      <c r="AC159" s="96"/>
      <c r="AD159" s="96"/>
      <c r="AE159" s="96"/>
      <c r="AF159" s="96"/>
      <c r="AG159" s="96"/>
      <c r="AH159" s="96"/>
      <c r="AI159" s="96"/>
      <c r="AJ159" s="96"/>
      <c r="AK159" s="59"/>
      <c r="AL159" s="477"/>
      <c r="AN159" s="59"/>
    </row>
    <row r="160" spans="1:50" s="50" customFormat="1" x14ac:dyDescent="0.3">
      <c r="B160" s="292" t="s">
        <v>151</v>
      </c>
      <c r="C160" s="56"/>
      <c r="D160" s="56"/>
      <c r="E160" s="63"/>
      <c r="F160" s="63"/>
      <c r="G160" s="63"/>
      <c r="H160" s="63"/>
      <c r="I160" s="63"/>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58"/>
      <c r="AL160" s="58"/>
      <c r="AN160" s="59"/>
    </row>
    <row r="161" spans="1:43" s="50" customFormat="1" x14ac:dyDescent="0.3">
      <c r="B161" s="56"/>
      <c r="C161" s="56"/>
      <c r="D161" s="56"/>
      <c r="E161" s="63"/>
      <c r="F161" s="63"/>
      <c r="G161" s="63"/>
      <c r="H161" s="63"/>
      <c r="I161" s="63"/>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58"/>
      <c r="AL161" s="58"/>
      <c r="AN161" s="59"/>
    </row>
    <row r="162" spans="1:43" s="50" customFormat="1" x14ac:dyDescent="0.3">
      <c r="B162" s="443" t="s">
        <v>152</v>
      </c>
      <c r="C162" s="443"/>
      <c r="D162" s="63"/>
      <c r="E162" s="45"/>
      <c r="F162" s="45"/>
      <c r="G162" s="45"/>
      <c r="H162" s="45"/>
      <c r="I162" s="45"/>
      <c r="J162" s="45"/>
      <c r="K162" s="45"/>
      <c r="L162" s="45"/>
      <c r="M162" s="45"/>
      <c r="N162" s="45"/>
      <c r="O162" s="45"/>
      <c r="P162" s="45"/>
      <c r="Q162" s="45"/>
      <c r="R162" s="477"/>
      <c r="S162" s="477"/>
      <c r="T162" s="477"/>
      <c r="U162" s="477"/>
      <c r="V162" s="477"/>
      <c r="W162" s="477"/>
      <c r="X162" s="477"/>
      <c r="Y162" s="477"/>
      <c r="Z162" s="477"/>
      <c r="AA162" s="477"/>
      <c r="AB162" s="477"/>
      <c r="AC162" s="477"/>
      <c r="AD162" s="477"/>
      <c r="AE162" s="477"/>
      <c r="AF162" s="477"/>
      <c r="AG162" s="477"/>
      <c r="AH162" s="477"/>
      <c r="AI162" s="477"/>
      <c r="AJ162" s="477"/>
      <c r="AK162" s="477"/>
      <c r="AL162" s="58"/>
      <c r="AN162" s="59"/>
    </row>
    <row r="163" spans="1:43" s="50" customFormat="1" ht="18" customHeight="1" x14ac:dyDescent="0.3">
      <c r="B163" s="62"/>
      <c r="C163" s="62"/>
      <c r="D163" s="62"/>
      <c r="K163" s="65"/>
      <c r="L163" s="65"/>
      <c r="M163" s="65"/>
      <c r="N163" s="65"/>
      <c r="O163" s="65"/>
      <c r="P163" s="65"/>
      <c r="Q163" s="65"/>
      <c r="R163" s="477"/>
      <c r="S163" s="477"/>
      <c r="T163" s="477"/>
      <c r="U163" s="477"/>
      <c r="V163" s="477"/>
      <c r="W163" s="477"/>
      <c r="X163" s="477"/>
      <c r="Y163" s="477"/>
      <c r="Z163" s="477"/>
      <c r="AA163" s="477"/>
      <c r="AB163" s="477"/>
      <c r="AC163" s="477"/>
      <c r="AD163" s="477"/>
      <c r="AE163" s="477"/>
      <c r="AF163" s="477"/>
      <c r="AG163" s="477"/>
      <c r="AH163" s="477"/>
      <c r="AI163" s="477"/>
      <c r="AJ163" s="477"/>
      <c r="AK163" s="477"/>
      <c r="AL163" s="58"/>
      <c r="AN163" s="59"/>
    </row>
    <row r="164" spans="1:43" s="50" customFormat="1" ht="18" customHeight="1" x14ac:dyDescent="0.3">
      <c r="B164" s="514" t="s">
        <v>129</v>
      </c>
      <c r="C164" s="514"/>
      <c r="D164" s="514"/>
      <c r="E164" s="514"/>
      <c r="F164" s="514" t="s">
        <v>153</v>
      </c>
      <c r="G164" s="514"/>
      <c r="H164" s="514"/>
      <c r="I164" s="514"/>
      <c r="J164" s="514"/>
      <c r="K164" s="514"/>
      <c r="L164" s="514"/>
      <c r="M164" s="514"/>
      <c r="N164" s="514"/>
      <c r="O164" s="514"/>
      <c r="P164" s="514"/>
      <c r="Q164" s="65"/>
      <c r="R164" s="477"/>
      <c r="S164" s="477"/>
      <c r="T164" s="477"/>
      <c r="U164" s="477"/>
      <c r="V164" s="477"/>
      <c r="W164" s="477"/>
      <c r="X164" s="477"/>
      <c r="Y164" s="477"/>
      <c r="Z164" s="477"/>
      <c r="AA164" s="477"/>
      <c r="AB164" s="477"/>
      <c r="AC164" s="477"/>
      <c r="AD164" s="477"/>
      <c r="AE164" s="477"/>
      <c r="AF164" s="477"/>
      <c r="AG164" s="477"/>
      <c r="AH164" s="477"/>
      <c r="AI164" s="477"/>
      <c r="AJ164" s="477"/>
      <c r="AK164" s="477"/>
      <c r="AL164" s="58"/>
      <c r="AN164" s="59"/>
    </row>
    <row r="165" spans="1:43" s="50" customFormat="1" x14ac:dyDescent="0.3">
      <c r="B165" s="450"/>
      <c r="C165" s="451"/>
      <c r="D165" s="451"/>
      <c r="E165" s="452"/>
      <c r="F165" s="444"/>
      <c r="G165" s="445"/>
      <c r="H165" s="445"/>
      <c r="I165" s="445"/>
      <c r="J165" s="445"/>
      <c r="K165" s="445"/>
      <c r="L165" s="445"/>
      <c r="M165" s="445"/>
      <c r="N165" s="445"/>
      <c r="O165" s="445"/>
      <c r="P165" s="446"/>
      <c r="Q165" s="46"/>
      <c r="R165" s="477"/>
      <c r="S165" s="477"/>
      <c r="T165" s="477"/>
      <c r="U165" s="477"/>
      <c r="V165" s="477"/>
      <c r="W165" s="477"/>
      <c r="X165" s="477"/>
      <c r="Y165" s="477"/>
      <c r="Z165" s="477"/>
      <c r="AA165" s="477"/>
      <c r="AB165" s="477"/>
      <c r="AC165" s="477"/>
      <c r="AD165" s="477"/>
      <c r="AE165" s="477"/>
      <c r="AF165" s="477"/>
      <c r="AG165" s="477"/>
      <c r="AH165" s="477"/>
      <c r="AI165" s="477"/>
      <c r="AJ165" s="477"/>
      <c r="AK165" s="477"/>
      <c r="AL165" s="58"/>
      <c r="AN165" s="59"/>
    </row>
    <row r="166" spans="1:43" s="50" customFormat="1" x14ac:dyDescent="0.3">
      <c r="B166" s="292" t="s">
        <v>151</v>
      </c>
      <c r="C166" s="56"/>
      <c r="D166" s="56"/>
      <c r="E166" s="65"/>
      <c r="F166" s="46"/>
      <c r="G166" s="46"/>
      <c r="H166" s="46"/>
      <c r="I166" s="46"/>
      <c r="J166" s="46"/>
      <c r="K166" s="46"/>
      <c r="L166" s="46"/>
      <c r="M166" s="46"/>
      <c r="N166" s="46"/>
      <c r="O166" s="46"/>
      <c r="P166" s="46"/>
      <c r="Q166" s="46"/>
      <c r="R166" s="45"/>
      <c r="S166" s="45"/>
      <c r="T166" s="45"/>
      <c r="U166" s="45"/>
      <c r="V166" s="45"/>
      <c r="W166" s="45"/>
      <c r="X166" s="45"/>
      <c r="Y166" s="45"/>
      <c r="Z166" s="45"/>
      <c r="AA166" s="45"/>
      <c r="AB166" s="45"/>
      <c r="AC166" s="45"/>
      <c r="AD166" s="45"/>
      <c r="AE166" s="45"/>
      <c r="AF166" s="45"/>
      <c r="AG166" s="45"/>
      <c r="AH166" s="45"/>
      <c r="AI166" s="45"/>
      <c r="AJ166" s="45"/>
      <c r="AK166" s="58"/>
      <c r="AL166" s="58"/>
      <c r="AN166" s="59"/>
    </row>
    <row r="167" spans="1:43" s="50" customFormat="1" x14ac:dyDescent="0.3">
      <c r="B167" s="56"/>
      <c r="C167" s="56"/>
      <c r="D167" s="56"/>
      <c r="E167" s="65"/>
      <c r="F167" s="46"/>
      <c r="G167" s="46"/>
      <c r="H167" s="46"/>
      <c r="I167" s="46"/>
      <c r="J167" s="46"/>
      <c r="K167" s="46"/>
      <c r="L167" s="46"/>
      <c r="M167" s="46"/>
      <c r="N167" s="46"/>
      <c r="O167" s="46"/>
      <c r="P167" s="46"/>
      <c r="Q167" s="46"/>
      <c r="R167" s="45"/>
      <c r="S167" s="45"/>
      <c r="T167" s="45"/>
      <c r="U167" s="45"/>
      <c r="V167" s="45"/>
      <c r="W167" s="45"/>
      <c r="X167" s="45"/>
      <c r="Y167" s="45"/>
      <c r="Z167" s="45"/>
      <c r="AA167" s="45"/>
      <c r="AB167" s="45"/>
      <c r="AC167" s="45"/>
      <c r="AD167" s="45"/>
      <c r="AE167" s="45"/>
      <c r="AF167" s="45"/>
      <c r="AG167" s="45"/>
      <c r="AH167" s="45"/>
      <c r="AI167" s="45"/>
      <c r="AJ167" s="45"/>
      <c r="AK167" s="58"/>
      <c r="AL167" s="58"/>
      <c r="AN167" s="59"/>
    </row>
    <row r="168" spans="1:43" s="50" customFormat="1" x14ac:dyDescent="0.3">
      <c r="B168" s="443" t="s">
        <v>154</v>
      </c>
      <c r="C168" s="443"/>
      <c r="D168" s="443"/>
      <c r="E168" s="443"/>
      <c r="F168" s="46"/>
      <c r="G168" s="46"/>
      <c r="H168" s="46"/>
      <c r="I168" s="46"/>
      <c r="J168" s="46"/>
      <c r="K168" s="46"/>
      <c r="L168" s="46"/>
      <c r="M168" s="46"/>
      <c r="N168" s="46"/>
      <c r="O168" s="46"/>
      <c r="P168" s="46"/>
      <c r="Q168" s="46"/>
      <c r="R168" s="45"/>
      <c r="S168" s="45"/>
      <c r="T168" s="45"/>
      <c r="U168" s="45"/>
      <c r="V168" s="45"/>
      <c r="W168" s="45"/>
      <c r="X168" s="45"/>
      <c r="Y168" s="45"/>
      <c r="Z168" s="45"/>
      <c r="AA168" s="45"/>
      <c r="AB168" s="45"/>
      <c r="AC168" s="45"/>
      <c r="AD168" s="45"/>
      <c r="AE168" s="45"/>
      <c r="AF168" s="45"/>
      <c r="AG168" s="45"/>
      <c r="AH168" s="45"/>
      <c r="AI168" s="45"/>
      <c r="AJ168" s="45"/>
      <c r="AK168" s="58"/>
      <c r="AL168" s="58"/>
      <c r="AN168" s="59"/>
    </row>
    <row r="169" spans="1:43" s="50" customFormat="1" ht="18" customHeight="1" x14ac:dyDescent="0.3">
      <c r="B169" s="62"/>
      <c r="C169" s="62"/>
      <c r="D169" s="62"/>
      <c r="E169" s="45"/>
      <c r="F169" s="63"/>
      <c r="G169" s="63"/>
      <c r="H169" s="63"/>
      <c r="I169" s="63"/>
      <c r="J169" s="63"/>
      <c r="K169" s="65"/>
      <c r="L169" s="65"/>
      <c r="M169" s="65"/>
      <c r="N169" s="65"/>
      <c r="O169" s="65"/>
      <c r="P169" s="65"/>
      <c r="Q169" s="65"/>
      <c r="R169" s="119" t="s">
        <v>148</v>
      </c>
      <c r="S169" s="119"/>
      <c r="T169" s="119"/>
      <c r="U169" s="119"/>
      <c r="V169" s="119"/>
      <c r="W169" s="119"/>
      <c r="X169" s="119"/>
      <c r="Y169" s="119"/>
      <c r="Z169" s="118"/>
      <c r="AA169" s="118"/>
      <c r="AB169" s="118"/>
      <c r="AC169" s="118"/>
      <c r="AD169" s="118"/>
      <c r="AE169" s="118"/>
      <c r="AF169" s="118"/>
      <c r="AG169" s="118"/>
      <c r="AH169" s="118"/>
      <c r="AI169" s="118"/>
      <c r="AJ169" s="118"/>
      <c r="AK169" s="118"/>
      <c r="AL169" s="58"/>
      <c r="AN169" s="59"/>
    </row>
    <row r="170" spans="1:43" s="50" customFormat="1" ht="18" customHeight="1" x14ac:dyDescent="0.3">
      <c r="B170" s="514" t="s">
        <v>129</v>
      </c>
      <c r="C170" s="514"/>
      <c r="D170" s="514"/>
      <c r="E170" s="514"/>
      <c r="F170" s="514" t="s">
        <v>155</v>
      </c>
      <c r="G170" s="514"/>
      <c r="H170" s="514"/>
      <c r="I170" s="514"/>
      <c r="J170" s="514"/>
      <c r="K170" s="514"/>
      <c r="L170" s="514"/>
      <c r="M170" s="514"/>
      <c r="N170" s="514"/>
      <c r="O170" s="514"/>
      <c r="P170" s="514"/>
      <c r="Q170" s="65"/>
      <c r="R170" s="119"/>
      <c r="S170" s="119"/>
      <c r="T170" s="119"/>
      <c r="U170" s="119"/>
      <c r="V170" s="119"/>
      <c r="W170" s="119"/>
      <c r="X170" s="119"/>
      <c r="Y170" s="119"/>
      <c r="Z170" s="118"/>
      <c r="AA170" s="118"/>
      <c r="AB170" s="118"/>
      <c r="AC170" s="118"/>
      <c r="AD170" s="118"/>
      <c r="AE170" s="118"/>
      <c r="AF170" s="118"/>
      <c r="AG170" s="118"/>
      <c r="AH170" s="118"/>
      <c r="AI170" s="118"/>
      <c r="AJ170" s="118"/>
      <c r="AK170" s="118"/>
      <c r="AL170" s="58"/>
      <c r="AN170" s="59"/>
    </row>
    <row r="171" spans="1:43" s="50" customFormat="1" ht="18" customHeight="1" x14ac:dyDescent="0.3">
      <c r="B171" s="450"/>
      <c r="C171" s="451"/>
      <c r="D171" s="451"/>
      <c r="E171" s="452"/>
      <c r="F171" s="444"/>
      <c r="G171" s="445"/>
      <c r="H171" s="445"/>
      <c r="I171" s="445"/>
      <c r="J171" s="445"/>
      <c r="K171" s="445"/>
      <c r="L171" s="445"/>
      <c r="M171" s="445"/>
      <c r="N171" s="445"/>
      <c r="O171" s="445"/>
      <c r="P171" s="446"/>
      <c r="Q171" s="65"/>
      <c r="R171" s="119"/>
      <c r="S171" s="119"/>
      <c r="T171" s="119"/>
      <c r="U171" s="119"/>
      <c r="V171" s="119"/>
      <c r="W171" s="119"/>
      <c r="X171" s="119"/>
      <c r="Y171" s="119"/>
      <c r="Z171" s="118"/>
      <c r="AA171" s="118"/>
      <c r="AB171" s="118"/>
      <c r="AC171" s="118"/>
      <c r="AD171" s="118"/>
      <c r="AE171" s="118"/>
      <c r="AF171" s="118"/>
      <c r="AG171" s="118"/>
      <c r="AH171" s="118"/>
      <c r="AI171" s="118"/>
      <c r="AJ171" s="118"/>
      <c r="AK171" s="118"/>
      <c r="AL171" s="58"/>
      <c r="AN171" s="59"/>
    </row>
    <row r="172" spans="1:43" s="50" customFormat="1" x14ac:dyDescent="0.3">
      <c r="B172" s="292" t="s">
        <v>151</v>
      </c>
      <c r="C172" s="56"/>
      <c r="D172" s="56"/>
      <c r="E172" s="65"/>
      <c r="F172" s="46"/>
      <c r="G172" s="46"/>
      <c r="H172" s="46"/>
      <c r="I172" s="46"/>
      <c r="J172" s="46"/>
      <c r="K172" s="46"/>
      <c r="L172" s="46"/>
      <c r="M172" s="46"/>
      <c r="N172" s="46"/>
      <c r="O172" s="46"/>
      <c r="P172" s="46"/>
      <c r="Q172" s="46"/>
      <c r="R172" s="45"/>
      <c r="S172" s="45"/>
      <c r="T172" s="45"/>
      <c r="U172" s="45"/>
      <c r="V172" s="45"/>
      <c r="W172" s="45"/>
      <c r="X172" s="45"/>
      <c r="Y172" s="45"/>
      <c r="Z172" s="45"/>
      <c r="AA172" s="45"/>
      <c r="AB172" s="45"/>
      <c r="AC172" s="45"/>
      <c r="AD172" s="45"/>
      <c r="AE172" s="45"/>
      <c r="AF172" s="45"/>
      <c r="AG172" s="45"/>
      <c r="AH172" s="45"/>
      <c r="AI172" s="45"/>
      <c r="AJ172" s="45"/>
      <c r="AK172" s="58"/>
      <c r="AL172" s="58"/>
      <c r="AN172" s="59"/>
      <c r="AQ172" s="50" t="s">
        <v>156</v>
      </c>
    </row>
    <row r="173" spans="1:43" s="16" customFormat="1" ht="15" customHeight="1" x14ac:dyDescent="0.2">
      <c r="A173" s="8"/>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Q173" s="16" t="s">
        <v>157</v>
      </c>
    </row>
    <row r="174" spans="1:43" s="16" customFormat="1" ht="15" customHeight="1" x14ac:dyDescent="0.2">
      <c r="A174" s="8"/>
      <c r="B174" s="12" t="s">
        <v>158</v>
      </c>
      <c r="C174" s="12"/>
      <c r="D174" s="12"/>
      <c r="E174" s="66"/>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Q174" s="16" t="s">
        <v>159</v>
      </c>
    </row>
    <row r="175" spans="1:43" s="16" customFormat="1" ht="15" customHeight="1" x14ac:dyDescent="0.2">
      <c r="A175" s="8"/>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row>
    <row r="176" spans="1:43" s="16" customFormat="1" ht="41.65" customHeight="1" x14ac:dyDescent="0.2">
      <c r="A176" s="8"/>
      <c r="B176" s="405" t="s">
        <v>160</v>
      </c>
      <c r="C176" s="438"/>
      <c r="D176" s="406"/>
      <c r="E176" s="405" t="s">
        <v>161</v>
      </c>
      <c r="F176" s="406"/>
      <c r="G176" s="308" t="s">
        <v>162</v>
      </c>
      <c r="H176" s="515" t="s">
        <v>163</v>
      </c>
      <c r="I176" s="516"/>
      <c r="J176" s="308" t="s">
        <v>164</v>
      </c>
      <c r="K176" s="430" t="s">
        <v>165</v>
      </c>
      <c r="L176" s="431"/>
      <c r="M176" s="431"/>
      <c r="N176" s="431"/>
      <c r="O176" s="431"/>
      <c r="P176" s="431"/>
      <c r="Q176" s="431"/>
      <c r="R176" s="431"/>
      <c r="S176" s="431"/>
      <c r="T176" s="431"/>
      <c r="U176" s="431"/>
      <c r="V176" s="431"/>
      <c r="W176" s="431"/>
      <c r="X176" s="431"/>
      <c r="Y176" s="431"/>
      <c r="Z176" s="431"/>
      <c r="AA176" s="431"/>
      <c r="AB176" s="431"/>
      <c r="AC176" s="431"/>
      <c r="AD176" s="431"/>
      <c r="AE176" s="431"/>
      <c r="AF176" s="431"/>
      <c r="AG176" s="431"/>
      <c r="AH176" s="432"/>
      <c r="AI176" s="94"/>
      <c r="AJ176" s="94"/>
      <c r="AL176" s="61"/>
      <c r="AM176" s="13"/>
      <c r="AN176" s="13"/>
      <c r="AO176" s="13"/>
    </row>
    <row r="177" spans="1:43" s="16" customFormat="1" ht="18.399999999999999" customHeight="1" x14ac:dyDescent="0.2">
      <c r="A177" s="8"/>
      <c r="B177" s="407"/>
      <c r="C177" s="439"/>
      <c r="D177" s="408"/>
      <c r="E177" s="407"/>
      <c r="F177" s="408"/>
      <c r="G177" s="315"/>
      <c r="H177" s="517"/>
      <c r="I177" s="517"/>
      <c r="J177" s="308"/>
      <c r="K177" s="368" t="s">
        <v>111</v>
      </c>
      <c r="L177" s="368"/>
      <c r="M177" s="368"/>
      <c r="N177" s="368"/>
      <c r="O177" s="368"/>
      <c r="P177" s="368" t="s">
        <v>112</v>
      </c>
      <c r="Q177" s="368"/>
      <c r="R177" s="368"/>
      <c r="S177" s="368"/>
      <c r="T177" s="368"/>
      <c r="U177" s="368"/>
      <c r="V177" s="368" t="s">
        <v>113</v>
      </c>
      <c r="W177" s="368"/>
      <c r="X177" s="368"/>
      <c r="Y177" s="368"/>
      <c r="Z177" s="368"/>
      <c r="AA177" s="409" t="s">
        <v>114</v>
      </c>
      <c r="AB177" s="409"/>
      <c r="AC177" s="409"/>
      <c r="AD177" s="409"/>
      <c r="AE177" s="409"/>
      <c r="AF177" s="409"/>
      <c r="AG177" s="409"/>
      <c r="AH177" s="409"/>
      <c r="AI177" s="112"/>
      <c r="AJ177" s="112"/>
      <c r="AL177" s="61"/>
      <c r="AM177" s="13"/>
      <c r="AN177" s="13"/>
      <c r="AO177" s="13"/>
    </row>
    <row r="178" spans="1:43" s="16" customFormat="1" ht="22.15" customHeight="1" x14ac:dyDescent="0.2">
      <c r="A178" s="8"/>
      <c r="B178" s="402"/>
      <c r="C178" s="403"/>
      <c r="D178" s="404"/>
      <c r="E178" s="402" t="s">
        <v>157</v>
      </c>
      <c r="F178" s="404"/>
      <c r="G178" s="316"/>
      <c r="H178" s="501"/>
      <c r="I178" s="501"/>
      <c r="J178" s="307"/>
      <c r="K178" s="402"/>
      <c r="L178" s="403"/>
      <c r="M178" s="403"/>
      <c r="N178" s="403"/>
      <c r="O178" s="404"/>
      <c r="P178" s="402"/>
      <c r="Q178" s="403"/>
      <c r="R178" s="403"/>
      <c r="S178" s="403"/>
      <c r="T178" s="403"/>
      <c r="U178" s="404"/>
      <c r="V178" s="354"/>
      <c r="W178" s="355"/>
      <c r="X178" s="355"/>
      <c r="Y178" s="355"/>
      <c r="Z178" s="356"/>
      <c r="AA178" s="412"/>
      <c r="AB178" s="413"/>
      <c r="AC178" s="413"/>
      <c r="AD178" s="413"/>
      <c r="AE178" s="413"/>
      <c r="AF178" s="413"/>
      <c r="AG178" s="413"/>
      <c r="AH178" s="414"/>
      <c r="AI178" s="21"/>
      <c r="AJ178" s="21"/>
      <c r="AL178" s="61"/>
      <c r="AM178" s="13"/>
      <c r="AN178" s="13"/>
      <c r="AO178" s="13"/>
    </row>
    <row r="179" spans="1:43" s="16" customFormat="1" ht="22.15" customHeight="1" x14ac:dyDescent="0.2">
      <c r="A179" s="8"/>
      <c r="B179" s="402"/>
      <c r="C179" s="403"/>
      <c r="D179" s="404"/>
      <c r="E179" s="402" t="s">
        <v>159</v>
      </c>
      <c r="F179" s="404"/>
      <c r="G179" s="316"/>
      <c r="H179" s="501"/>
      <c r="I179" s="501"/>
      <c r="J179" s="307"/>
      <c r="K179" s="402"/>
      <c r="L179" s="403"/>
      <c r="M179" s="403"/>
      <c r="N179" s="403"/>
      <c r="O179" s="404"/>
      <c r="P179" s="402"/>
      <c r="Q179" s="403"/>
      <c r="R179" s="403"/>
      <c r="S179" s="403"/>
      <c r="T179" s="403"/>
      <c r="U179" s="404"/>
      <c r="V179" s="354"/>
      <c r="W179" s="355"/>
      <c r="X179" s="355"/>
      <c r="Y179" s="355"/>
      <c r="Z179" s="356"/>
      <c r="AA179" s="412"/>
      <c r="AB179" s="413"/>
      <c r="AC179" s="413"/>
      <c r="AD179" s="413"/>
      <c r="AE179" s="413"/>
      <c r="AF179" s="413"/>
      <c r="AG179" s="413"/>
      <c r="AH179" s="414"/>
      <c r="AI179" s="21"/>
      <c r="AJ179" s="21"/>
      <c r="AL179" s="61"/>
      <c r="AM179" s="13"/>
      <c r="AN179" s="13"/>
      <c r="AO179" s="13"/>
    </row>
    <row r="180" spans="1:43" ht="19.149999999999999" customHeight="1" x14ac:dyDescent="0.2">
      <c r="A180" s="8"/>
      <c r="B180" s="291" t="s">
        <v>166</v>
      </c>
      <c r="C180" s="67"/>
      <c r="D180" s="67"/>
      <c r="E180" s="13"/>
      <c r="F180" s="13"/>
      <c r="G180" s="13"/>
      <c r="H180" s="13"/>
      <c r="I180" s="13"/>
      <c r="J180" s="13"/>
      <c r="K180" s="13"/>
      <c r="L180" s="13"/>
      <c r="M180" s="13"/>
      <c r="N180" s="13"/>
      <c r="O180" s="13"/>
      <c r="P180" s="13"/>
      <c r="Q180" s="13"/>
      <c r="R180" s="33"/>
      <c r="S180" s="33"/>
      <c r="T180" s="33"/>
      <c r="U180" s="33"/>
      <c r="V180" s="33"/>
      <c r="W180" s="33"/>
      <c r="X180" s="33"/>
      <c r="Y180" s="33"/>
      <c r="Z180" s="13"/>
      <c r="AA180" s="13"/>
      <c r="AB180" s="13"/>
      <c r="AC180" s="13"/>
      <c r="AD180" s="13"/>
      <c r="AE180" s="13"/>
      <c r="AF180" s="13"/>
      <c r="AG180" s="13"/>
      <c r="AH180" s="13"/>
      <c r="AI180" s="13"/>
      <c r="AJ180" s="13"/>
      <c r="AK180" s="33"/>
      <c r="AL180" s="33"/>
      <c r="AM180" s="33"/>
      <c r="AN180" s="33"/>
      <c r="AO180" s="33"/>
    </row>
    <row r="181" spans="1:43" ht="19.149999999999999" customHeight="1" x14ac:dyDescent="0.2">
      <c r="A181" s="8"/>
      <c r="B181" s="291" t="s">
        <v>167</v>
      </c>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33"/>
      <c r="AL181" s="33"/>
      <c r="AM181" s="33"/>
      <c r="AN181" s="33"/>
      <c r="AO181" s="33"/>
    </row>
    <row r="182" spans="1:43" x14ac:dyDescent="0.2">
      <c r="A182" s="8">
        <v>5</v>
      </c>
      <c r="B182" s="348" t="s">
        <v>168</v>
      </c>
      <c r="C182" s="348"/>
      <c r="D182" s="348"/>
      <c r="E182" s="348"/>
      <c r="F182" s="348"/>
      <c r="G182" s="348"/>
      <c r="H182" s="348"/>
      <c r="I182" s="348"/>
      <c r="J182" s="348"/>
      <c r="K182" s="348"/>
      <c r="L182" s="348"/>
      <c r="M182" s="348"/>
      <c r="N182" s="348"/>
      <c r="O182" s="348"/>
      <c r="P182" s="348"/>
      <c r="Q182" s="348"/>
      <c r="R182" s="348"/>
      <c r="S182" s="348"/>
      <c r="T182" s="348"/>
      <c r="U182" s="348"/>
      <c r="V182" s="348"/>
      <c r="W182" s="348"/>
      <c r="X182" s="348"/>
      <c r="Y182" s="348"/>
      <c r="Z182" s="348"/>
      <c r="AA182" s="348"/>
      <c r="AB182" s="348"/>
      <c r="AC182" s="348"/>
      <c r="AD182" s="348"/>
      <c r="AE182" s="348"/>
      <c r="AF182" s="348"/>
      <c r="AG182" s="348"/>
      <c r="AH182" s="348"/>
      <c r="AI182" s="348"/>
      <c r="AJ182" s="348"/>
      <c r="AK182" s="348"/>
      <c r="AL182" s="348"/>
      <c r="AM182" s="348"/>
      <c r="AN182" s="348"/>
      <c r="AO182" s="348"/>
    </row>
    <row r="183" spans="1:43" x14ac:dyDescent="0.3">
      <c r="A183" s="8"/>
      <c r="E183" s="136"/>
      <c r="AP183" s="14"/>
      <c r="AQ183" s="14"/>
    </row>
    <row r="184" spans="1:43" ht="69.75" customHeight="1" x14ac:dyDescent="0.3">
      <c r="A184" s="8"/>
      <c r="B184" s="409" t="s">
        <v>169</v>
      </c>
      <c r="C184" s="409"/>
      <c r="D184" s="409"/>
      <c r="E184" s="409"/>
      <c r="F184" s="409" t="s">
        <v>170</v>
      </c>
      <c r="G184" s="409"/>
      <c r="H184" s="409"/>
      <c r="I184" s="409"/>
      <c r="J184" s="409"/>
      <c r="K184" s="409"/>
      <c r="L184" s="409"/>
      <c r="M184" s="409"/>
      <c r="N184" s="409"/>
      <c r="O184" s="409" t="s">
        <v>171</v>
      </c>
      <c r="P184" s="409"/>
      <c r="Q184" s="409"/>
      <c r="R184" s="409" t="s">
        <v>172</v>
      </c>
      <c r="S184" s="409"/>
      <c r="T184" s="409"/>
      <c r="U184" s="409"/>
      <c r="V184" s="409" t="s">
        <v>173</v>
      </c>
      <c r="W184" s="409"/>
      <c r="X184" s="409"/>
      <c r="Y184" s="409"/>
      <c r="Z184" s="409"/>
      <c r="AA184" s="409" t="s">
        <v>174</v>
      </c>
      <c r="AB184" s="409"/>
      <c r="AC184" s="409"/>
      <c r="AD184" s="409"/>
      <c r="AE184" s="409"/>
      <c r="AF184" s="409"/>
      <c r="AG184" s="409"/>
      <c r="AH184" s="409"/>
      <c r="AI184" s="168"/>
      <c r="AJ184" s="168"/>
      <c r="AL184" s="111"/>
      <c r="AM184" s="14"/>
      <c r="AN184" s="559"/>
      <c r="AQ184" s="14"/>
    </row>
    <row r="185" spans="1:43" s="133" customFormat="1" ht="54" customHeight="1" x14ac:dyDescent="0.2">
      <c r="A185" s="132"/>
      <c r="B185" s="513"/>
      <c r="C185" s="513"/>
      <c r="D185" s="513"/>
      <c r="E185" s="513"/>
      <c r="F185" s="513"/>
      <c r="G185" s="513"/>
      <c r="H185" s="513"/>
      <c r="I185" s="513"/>
      <c r="J185" s="513"/>
      <c r="K185" s="513"/>
      <c r="L185" s="513"/>
      <c r="M185" s="513"/>
      <c r="N185" s="513"/>
      <c r="O185" s="401" t="s">
        <v>175</v>
      </c>
      <c r="P185" s="401"/>
      <c r="Q185" s="401"/>
      <c r="R185" s="513"/>
      <c r="S185" s="513"/>
      <c r="T185" s="513"/>
      <c r="U185" s="513"/>
      <c r="V185" s="513"/>
      <c r="W185" s="513"/>
      <c r="X185" s="513"/>
      <c r="Y185" s="513"/>
      <c r="Z185" s="513"/>
      <c r="AA185" s="513"/>
      <c r="AB185" s="513"/>
      <c r="AC185" s="513"/>
      <c r="AD185" s="513"/>
      <c r="AE185" s="513"/>
      <c r="AF185" s="513"/>
      <c r="AG185" s="513"/>
      <c r="AH185" s="513"/>
      <c r="AI185" s="155"/>
      <c r="AJ185" s="155"/>
      <c r="AM185" s="134"/>
      <c r="AN185" s="559"/>
      <c r="AQ185" s="135" t="s">
        <v>171</v>
      </c>
    </row>
    <row r="186" spans="1:43" ht="18.600000000000001" customHeight="1" x14ac:dyDescent="0.2">
      <c r="A186" s="8"/>
      <c r="B186" s="290" t="s">
        <v>176</v>
      </c>
      <c r="C186" s="43"/>
      <c r="D186" s="43"/>
      <c r="E186" s="33"/>
      <c r="F186" s="33"/>
      <c r="G186" s="33"/>
      <c r="H186" s="33"/>
      <c r="I186" s="33"/>
      <c r="J186" s="33"/>
      <c r="K186" s="387"/>
      <c r="L186" s="387"/>
      <c r="M186" s="387"/>
      <c r="N186" s="387"/>
      <c r="O186" s="387"/>
      <c r="P186" s="387"/>
      <c r="Q186" s="387"/>
      <c r="R186" s="387"/>
      <c r="S186" s="387"/>
      <c r="T186" s="387"/>
      <c r="U186" s="387"/>
      <c r="V186" s="387"/>
      <c r="W186" s="387"/>
      <c r="X186" s="387"/>
      <c r="Y186" s="387"/>
      <c r="Z186" s="387"/>
      <c r="AA186" s="387"/>
      <c r="AB186" s="33"/>
      <c r="AC186" s="33"/>
      <c r="AD186" s="33"/>
      <c r="AE186" s="33"/>
      <c r="AF186" s="33"/>
      <c r="AG186" s="33"/>
      <c r="AH186" s="33"/>
      <c r="AI186" s="33"/>
      <c r="AJ186" s="33"/>
      <c r="AK186" s="33"/>
      <c r="AL186" s="33"/>
      <c r="AM186" s="33"/>
      <c r="AN186" s="559"/>
      <c r="AO186" s="33"/>
      <c r="AQ186" s="4" t="s">
        <v>177</v>
      </c>
    </row>
    <row r="187" spans="1:43" ht="18.600000000000001" customHeight="1" x14ac:dyDescent="0.2">
      <c r="A187" s="8"/>
      <c r="B187" s="290" t="s">
        <v>178</v>
      </c>
      <c r="C187" s="43"/>
      <c r="D187" s="43"/>
      <c r="E187" s="33"/>
      <c r="F187" s="33"/>
      <c r="G187" s="33"/>
      <c r="H187" s="33"/>
      <c r="I187" s="33"/>
      <c r="J187" s="33"/>
      <c r="K187" s="320"/>
      <c r="L187" s="320"/>
      <c r="M187" s="320"/>
      <c r="N187" s="320"/>
      <c r="O187" s="320"/>
      <c r="P187" s="320"/>
      <c r="Q187" s="320"/>
      <c r="R187" s="320"/>
      <c r="S187" s="320"/>
      <c r="T187" s="320"/>
      <c r="U187" s="320"/>
      <c r="V187" s="320"/>
      <c r="W187" s="320"/>
      <c r="X187" s="320"/>
      <c r="Y187" s="320"/>
      <c r="Z187" s="320"/>
      <c r="AA187" s="320"/>
      <c r="AB187" s="33"/>
      <c r="AC187" s="33"/>
      <c r="AD187" s="33"/>
      <c r="AE187" s="33"/>
      <c r="AF187" s="33"/>
      <c r="AG187" s="33"/>
      <c r="AH187" s="33"/>
      <c r="AI187" s="33"/>
      <c r="AJ187" s="33"/>
      <c r="AK187" s="33"/>
      <c r="AL187" s="33"/>
      <c r="AM187" s="33"/>
      <c r="AN187" s="559"/>
      <c r="AO187" s="33"/>
    </row>
    <row r="188" spans="1:43" ht="18.600000000000001" customHeight="1" x14ac:dyDescent="0.2">
      <c r="A188" s="8"/>
      <c r="B188" s="290" t="s">
        <v>179</v>
      </c>
      <c r="C188" s="43"/>
      <c r="D188" s="4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3"/>
      <c r="AL188" s="33"/>
      <c r="AM188" s="33"/>
      <c r="AN188" s="559"/>
      <c r="AO188" s="33"/>
      <c r="AQ188" s="4" t="s">
        <v>175</v>
      </c>
    </row>
    <row r="189" spans="1:43" ht="18.600000000000001" customHeight="1" x14ac:dyDescent="0.2">
      <c r="A189" s="8"/>
      <c r="B189" s="349" t="s">
        <v>180</v>
      </c>
      <c r="C189" s="349"/>
      <c r="D189" s="349"/>
      <c r="E189" s="349"/>
      <c r="F189" s="349"/>
      <c r="G189" s="349"/>
      <c r="H189" s="349"/>
      <c r="I189" s="349"/>
      <c r="J189" s="349"/>
      <c r="K189" s="349"/>
      <c r="L189" s="349"/>
      <c r="M189" s="349"/>
      <c r="N189" s="349"/>
      <c r="O189" s="349"/>
      <c r="P189" s="349"/>
      <c r="Q189" s="349"/>
      <c r="R189" s="349"/>
      <c r="S189" s="349"/>
      <c r="T189" s="349"/>
      <c r="U189" s="349"/>
      <c r="V189" s="33"/>
      <c r="W189" s="33"/>
      <c r="X189" s="33"/>
      <c r="Y189" s="33"/>
      <c r="Z189" s="33"/>
      <c r="AA189" s="33"/>
      <c r="AB189" s="33"/>
      <c r="AC189" s="33"/>
      <c r="AD189" s="33"/>
      <c r="AE189" s="33"/>
      <c r="AF189" s="33"/>
      <c r="AG189" s="33"/>
      <c r="AH189" s="33"/>
      <c r="AI189" s="33"/>
      <c r="AJ189" s="33"/>
      <c r="AK189" s="33"/>
      <c r="AL189" s="33"/>
      <c r="AM189" s="33"/>
      <c r="AN189" s="559"/>
      <c r="AO189" s="33"/>
    </row>
    <row r="190" spans="1:43" ht="18" customHeight="1" x14ac:dyDescent="0.2">
      <c r="A190" s="8">
        <v>6</v>
      </c>
      <c r="B190" s="12" t="s">
        <v>181</v>
      </c>
      <c r="C190" s="12"/>
      <c r="D190" s="12"/>
      <c r="E190" s="10"/>
      <c r="F190" s="10"/>
      <c r="G190" s="10"/>
      <c r="H190" s="10"/>
      <c r="I190" s="10"/>
      <c r="J190" s="10"/>
      <c r="K190" s="10"/>
      <c r="L190" s="10"/>
      <c r="M190" s="10"/>
      <c r="N190" s="10"/>
      <c r="O190" s="10"/>
      <c r="P190" s="10"/>
      <c r="Q190" s="10"/>
      <c r="R190" s="381"/>
      <c r="S190" s="381"/>
      <c r="T190" s="381"/>
      <c r="U190" s="381"/>
      <c r="V190" s="381"/>
      <c r="W190" s="381"/>
      <c r="X190" s="381"/>
      <c r="Y190" s="381"/>
      <c r="Z190" s="381"/>
      <c r="AA190" s="381"/>
      <c r="AB190" s="381"/>
      <c r="AC190" s="381"/>
      <c r="AD190" s="381"/>
      <c r="AE190" s="381"/>
      <c r="AF190" s="381"/>
      <c r="AG190" s="381"/>
      <c r="AH190" s="381"/>
      <c r="AI190" s="381"/>
      <c r="AJ190" s="381"/>
      <c r="AK190" s="381"/>
      <c r="AL190" s="33"/>
      <c r="AM190" s="33"/>
      <c r="AN190" s="559"/>
      <c r="AO190" s="33"/>
    </row>
    <row r="191" spans="1:43" ht="18" customHeight="1" x14ac:dyDescent="0.2">
      <c r="A191" s="8"/>
      <c r="B191" s="10"/>
      <c r="C191" s="10"/>
      <c r="D191" s="10"/>
      <c r="E191" s="10"/>
      <c r="F191" s="70"/>
      <c r="G191" s="70"/>
      <c r="H191" s="70"/>
      <c r="I191" s="70"/>
      <c r="J191" s="10"/>
      <c r="K191" s="10"/>
      <c r="L191" s="10"/>
      <c r="M191" s="10"/>
      <c r="N191" s="10"/>
      <c r="O191" s="10"/>
      <c r="P191" s="10"/>
      <c r="Q191" s="10"/>
      <c r="R191" s="10"/>
      <c r="S191" s="10"/>
      <c r="T191" s="10"/>
      <c r="U191" s="10"/>
      <c r="V191" s="10"/>
      <c r="W191" s="10"/>
      <c r="X191" s="10"/>
      <c r="Y191" s="10"/>
      <c r="Z191" s="33"/>
      <c r="AA191" s="33"/>
      <c r="AB191" s="33"/>
      <c r="AC191" s="33"/>
      <c r="AD191" s="33"/>
      <c r="AE191" s="33"/>
      <c r="AF191" s="33"/>
      <c r="AG191" s="33"/>
      <c r="AH191" s="33"/>
      <c r="AI191" s="33"/>
      <c r="AJ191" s="33"/>
      <c r="AK191" s="33"/>
      <c r="AN191" s="559"/>
      <c r="AO191" s="33"/>
    </row>
    <row r="192" spans="1:43" x14ac:dyDescent="0.2">
      <c r="A192" s="8"/>
      <c r="B192" s="388" t="s">
        <v>182</v>
      </c>
      <c r="C192" s="388"/>
      <c r="D192" s="388"/>
      <c r="E192" s="388"/>
      <c r="F192" s="388"/>
      <c r="G192" s="388"/>
      <c r="H192" s="388"/>
      <c r="I192" s="388"/>
      <c r="J192" s="388"/>
      <c r="K192" s="388"/>
      <c r="L192" s="388"/>
      <c r="M192" s="388"/>
      <c r="N192" s="388"/>
      <c r="O192" s="388"/>
      <c r="P192" s="388"/>
      <c r="Q192" s="388"/>
      <c r="R192" s="388" t="s">
        <v>183</v>
      </c>
      <c r="S192" s="388"/>
      <c r="T192" s="388"/>
      <c r="U192" s="388"/>
      <c r="V192" s="388"/>
      <c r="W192" s="388"/>
      <c r="X192" s="388"/>
      <c r="Y192" s="388"/>
      <c r="Z192" s="388"/>
      <c r="AA192" s="388"/>
      <c r="AB192" s="388"/>
      <c r="AC192" s="388"/>
      <c r="AD192" s="388"/>
      <c r="AE192" s="388"/>
      <c r="AF192" s="388"/>
      <c r="AG192" s="388"/>
      <c r="AH192" s="388"/>
      <c r="AI192" s="388"/>
      <c r="AJ192" s="388"/>
      <c r="AK192" s="388"/>
      <c r="AO192" s="33"/>
    </row>
    <row r="193" spans="1:41" x14ac:dyDescent="0.2">
      <c r="A193" s="8"/>
      <c r="B193" s="424" t="s">
        <v>184</v>
      </c>
      <c r="C193" s="424"/>
      <c r="D193" s="424"/>
      <c r="E193" s="424"/>
      <c r="F193" s="424"/>
      <c r="G193" s="424" t="s">
        <v>185</v>
      </c>
      <c r="H193" s="424"/>
      <c r="I193" s="424"/>
      <c r="J193" s="424"/>
      <c r="K193" s="424"/>
      <c r="L193" s="424"/>
      <c r="M193" s="424"/>
      <c r="N193" s="424"/>
      <c r="O193" s="424"/>
      <c r="P193" s="424"/>
      <c r="Q193" s="424"/>
      <c r="R193" s="424" t="s">
        <v>186</v>
      </c>
      <c r="S193" s="424"/>
      <c r="T193" s="424"/>
      <c r="U193" s="424"/>
      <c r="V193" s="424"/>
      <c r="W193" s="424"/>
      <c r="X193" s="424"/>
      <c r="Y193" s="424"/>
      <c r="Z193" s="424"/>
      <c r="AA193" s="424" t="s">
        <v>187</v>
      </c>
      <c r="AB193" s="424"/>
      <c r="AC193" s="424"/>
      <c r="AD193" s="424"/>
      <c r="AE193" s="424"/>
      <c r="AF193" s="424"/>
      <c r="AG193" s="424"/>
      <c r="AH193" s="424"/>
      <c r="AI193" s="424"/>
      <c r="AJ193" s="424"/>
      <c r="AK193" s="424"/>
      <c r="AO193" s="33"/>
    </row>
    <row r="194" spans="1:41" ht="18" customHeight="1" x14ac:dyDescent="0.25">
      <c r="A194" s="8"/>
      <c r="B194" s="426"/>
      <c r="C194" s="426"/>
      <c r="D194" s="426"/>
      <c r="E194" s="426"/>
      <c r="F194" s="426"/>
      <c r="G194" s="410"/>
      <c r="H194" s="410"/>
      <c r="I194" s="410"/>
      <c r="J194" s="410"/>
      <c r="K194" s="410"/>
      <c r="L194" s="410"/>
      <c r="M194" s="410"/>
      <c r="N194" s="410"/>
      <c r="O194" s="410"/>
      <c r="P194" s="410"/>
      <c r="Q194" s="410"/>
      <c r="R194" s="389"/>
      <c r="S194" s="389"/>
      <c r="T194" s="389"/>
      <c r="U194" s="389"/>
      <c r="V194" s="389"/>
      <c r="W194" s="389"/>
      <c r="X194" s="389"/>
      <c r="Y194" s="389"/>
      <c r="Z194" s="389"/>
      <c r="AA194" s="389"/>
      <c r="AB194" s="389"/>
      <c r="AC194" s="389"/>
      <c r="AD194" s="389"/>
      <c r="AE194" s="389"/>
      <c r="AF194" s="389"/>
      <c r="AG194" s="389"/>
      <c r="AH194" s="389"/>
      <c r="AI194" s="389"/>
      <c r="AJ194" s="389"/>
      <c r="AK194" s="389"/>
      <c r="AO194" s="33"/>
    </row>
    <row r="195" spans="1:41" ht="18" customHeight="1" x14ac:dyDescent="0.2">
      <c r="A195" s="8"/>
      <c r="B195" s="360" t="s">
        <v>188</v>
      </c>
      <c r="C195" s="360"/>
      <c r="D195" s="360"/>
      <c r="E195" s="360"/>
      <c r="F195" s="360"/>
      <c r="G195" s="360"/>
      <c r="H195" s="360"/>
      <c r="I195" s="360"/>
      <c r="J195" s="360"/>
      <c r="K195" s="360"/>
      <c r="L195" s="360"/>
      <c r="M195" s="360"/>
      <c r="N195" s="360"/>
      <c r="O195" s="360"/>
      <c r="P195" s="360"/>
      <c r="Q195" s="360"/>
      <c r="R195" s="360"/>
      <c r="S195" s="37"/>
      <c r="T195" s="37"/>
      <c r="U195" s="37"/>
      <c r="V195" s="37"/>
      <c r="W195" s="37"/>
      <c r="X195" s="37"/>
      <c r="Y195" s="37"/>
      <c r="Z195" s="33"/>
      <c r="AA195" s="33"/>
      <c r="AB195" s="33"/>
      <c r="AC195" s="33"/>
      <c r="AD195" s="33"/>
      <c r="AE195" s="33"/>
      <c r="AF195" s="33"/>
      <c r="AG195" s="33"/>
      <c r="AH195" s="33"/>
      <c r="AI195" s="33"/>
      <c r="AJ195" s="33"/>
      <c r="AK195" s="33"/>
      <c r="AO195" s="33"/>
    </row>
    <row r="196" spans="1:41" x14ac:dyDescent="0.2">
      <c r="A196" s="8"/>
      <c r="B196" s="349" t="s">
        <v>189</v>
      </c>
      <c r="C196" s="349"/>
      <c r="D196" s="349"/>
      <c r="E196" s="349"/>
      <c r="F196" s="349"/>
      <c r="G196" s="349"/>
      <c r="H196" s="349"/>
      <c r="I196" s="349"/>
      <c r="J196" s="349"/>
      <c r="K196" s="349"/>
      <c r="L196" s="349"/>
      <c r="M196" s="349"/>
      <c r="N196" s="349"/>
      <c r="O196" s="349"/>
      <c r="P196" s="349"/>
      <c r="Q196" s="349"/>
      <c r="R196" s="349"/>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row>
    <row r="197" spans="1:41" s="16" customFormat="1" ht="18.600000000000001" customHeight="1" x14ac:dyDescent="0.3">
      <c r="A197" s="8">
        <v>7</v>
      </c>
      <c r="B197" s="38" t="s">
        <v>190</v>
      </c>
      <c r="C197" s="38"/>
      <c r="D197" s="38"/>
      <c r="E197" s="23"/>
      <c r="F197" s="23"/>
      <c r="G197" s="23"/>
      <c r="H197" s="23"/>
      <c r="I197" s="23"/>
      <c r="J197" s="71"/>
      <c r="K197" s="71"/>
      <c r="L197" s="71"/>
      <c r="M197" s="71"/>
      <c r="N197" s="71"/>
      <c r="O197" s="71"/>
      <c r="P197" s="71"/>
      <c r="Q197" s="71"/>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10"/>
      <c r="AO197" s="10"/>
    </row>
    <row r="198" spans="1:41" s="16" customFormat="1" ht="18.600000000000001" customHeight="1" x14ac:dyDescent="0.2">
      <c r="A198" s="26"/>
      <c r="B198" s="425"/>
      <c r="C198" s="425"/>
      <c r="D198" s="425"/>
      <c r="E198" s="425"/>
      <c r="F198" s="425"/>
      <c r="G198" s="425"/>
      <c r="H198" s="425"/>
      <c r="I198" s="425"/>
      <c r="J198" s="425"/>
      <c r="K198" s="425"/>
      <c r="L198" s="425"/>
      <c r="M198" s="425"/>
      <c r="N198" s="425"/>
      <c r="O198" s="425"/>
      <c r="P198" s="425"/>
      <c r="Q198" s="425"/>
      <c r="R198" s="425"/>
      <c r="S198" s="425"/>
      <c r="T198" s="425"/>
      <c r="U198" s="425"/>
      <c r="V198" s="425"/>
      <c r="W198" s="425"/>
      <c r="X198" s="425"/>
      <c r="Y198" s="425"/>
      <c r="Z198" s="425"/>
      <c r="AA198" s="425"/>
      <c r="AB198" s="425"/>
      <c r="AC198" s="425"/>
      <c r="AD198" s="425"/>
      <c r="AE198" s="425"/>
      <c r="AF198" s="425"/>
      <c r="AG198" s="425"/>
      <c r="AH198" s="425"/>
      <c r="AI198" s="425"/>
      <c r="AJ198" s="425"/>
      <c r="AK198" s="425"/>
      <c r="AL198" s="425"/>
      <c r="AM198" s="425"/>
      <c r="AN198" s="10"/>
      <c r="AO198" s="10"/>
    </row>
    <row r="199" spans="1:41" s="16" customFormat="1" ht="18.600000000000001" customHeight="1" x14ac:dyDescent="0.2">
      <c r="A199" s="26"/>
      <c r="B199" s="348" t="s">
        <v>191</v>
      </c>
      <c r="C199" s="348"/>
      <c r="D199" s="348"/>
      <c r="E199" s="348"/>
      <c r="F199" s="89"/>
      <c r="G199" s="89"/>
      <c r="H199" s="89"/>
      <c r="I199" s="89"/>
      <c r="J199" s="89"/>
      <c r="K199" s="89"/>
      <c r="L199" s="89"/>
      <c r="M199" s="89"/>
      <c r="N199" s="89"/>
      <c r="O199" s="89"/>
      <c r="P199" s="89"/>
      <c r="Q199" s="89"/>
      <c r="R199" s="89"/>
      <c r="S199" s="89"/>
      <c r="T199" s="89"/>
      <c r="U199" s="89"/>
      <c r="V199" s="89"/>
      <c r="W199" s="89"/>
      <c r="X199" s="89"/>
      <c r="Y199" s="89"/>
      <c r="Z199" s="89"/>
      <c r="AA199" s="89"/>
      <c r="AB199" s="89"/>
      <c r="AC199" s="89"/>
      <c r="AD199" s="89"/>
      <c r="AE199" s="89"/>
      <c r="AF199" s="89"/>
      <c r="AG199" s="89"/>
      <c r="AH199" s="89"/>
      <c r="AI199" s="89"/>
      <c r="AJ199" s="89"/>
      <c r="AK199" s="89"/>
      <c r="AL199" s="89"/>
      <c r="AM199" s="89"/>
      <c r="AN199" s="10"/>
      <c r="AO199" s="10"/>
    </row>
    <row r="200" spans="1:41" s="16" customFormat="1" ht="18.600000000000001" customHeight="1" x14ac:dyDescent="0.2">
      <c r="A200" s="26"/>
      <c r="B200" s="12"/>
      <c r="C200" s="12"/>
      <c r="D200" s="12"/>
      <c r="E200" s="12"/>
      <c r="F200" s="89"/>
      <c r="G200" s="89"/>
      <c r="H200" s="89"/>
      <c r="I200" s="89"/>
      <c r="J200" s="89"/>
      <c r="K200" s="89"/>
      <c r="L200" s="89"/>
      <c r="M200" s="89"/>
      <c r="N200" s="89"/>
      <c r="O200" s="89"/>
      <c r="P200" s="89"/>
      <c r="Q200" s="89"/>
      <c r="R200" s="89"/>
      <c r="S200" s="89"/>
      <c r="T200" s="89"/>
      <c r="U200" s="89"/>
      <c r="V200" s="89"/>
      <c r="W200" s="89"/>
      <c r="X200" s="89"/>
      <c r="Y200" s="89"/>
      <c r="Z200" s="89"/>
      <c r="AA200" s="89"/>
      <c r="AB200" s="89"/>
      <c r="AC200" s="89"/>
      <c r="AD200" s="89"/>
      <c r="AE200" s="89"/>
      <c r="AF200" s="89"/>
      <c r="AG200" s="89"/>
      <c r="AH200" s="89"/>
      <c r="AI200" s="89"/>
      <c r="AJ200" s="89"/>
      <c r="AK200" s="89"/>
      <c r="AL200" s="89"/>
      <c r="AM200" s="89"/>
      <c r="AN200" s="10"/>
      <c r="AO200" s="10"/>
    </row>
    <row r="201" spans="1:41" s="16" customFormat="1" ht="22.15" customHeight="1" x14ac:dyDescent="0.2">
      <c r="A201" s="26"/>
      <c r="B201" s="368" t="s">
        <v>192</v>
      </c>
      <c r="C201" s="368"/>
      <c r="D201" s="368"/>
      <c r="E201" s="368"/>
      <c r="F201" s="368" t="s">
        <v>160</v>
      </c>
      <c r="G201" s="368"/>
      <c r="H201" s="368"/>
      <c r="I201" s="368"/>
      <c r="J201" s="368"/>
      <c r="K201" s="368"/>
      <c r="L201" s="368"/>
      <c r="M201" s="368"/>
      <c r="N201" s="368"/>
      <c r="O201" s="368"/>
      <c r="P201" s="368"/>
      <c r="Q201" s="368"/>
      <c r="R201" s="368"/>
      <c r="S201" s="368"/>
      <c r="T201" s="368"/>
      <c r="U201" s="368"/>
      <c r="V201" s="368"/>
      <c r="W201" s="368"/>
      <c r="X201" s="368"/>
      <c r="Y201" s="368"/>
      <c r="Z201" s="368"/>
      <c r="AA201" s="368"/>
      <c r="AB201" s="368"/>
      <c r="AC201" s="368"/>
      <c r="AD201" s="368"/>
      <c r="AE201" s="368"/>
      <c r="AF201" s="368"/>
      <c r="AG201" s="368"/>
      <c r="AH201" s="368"/>
      <c r="AI201" s="368"/>
      <c r="AJ201" s="368"/>
      <c r="AK201" s="368"/>
      <c r="AL201" s="368"/>
      <c r="AM201" s="368"/>
      <c r="AN201" s="10"/>
      <c r="AO201" s="10"/>
    </row>
    <row r="202" spans="1:41" s="16" customFormat="1" ht="21.6" customHeight="1" x14ac:dyDescent="0.2">
      <c r="A202" s="26"/>
      <c r="B202" s="422"/>
      <c r="C202" s="422"/>
      <c r="D202" s="422"/>
      <c r="E202" s="422"/>
      <c r="F202" s="422"/>
      <c r="G202" s="422"/>
      <c r="H202" s="422"/>
      <c r="I202" s="422"/>
      <c r="J202" s="422"/>
      <c r="K202" s="422"/>
      <c r="L202" s="422"/>
      <c r="M202" s="422"/>
      <c r="N202" s="422"/>
      <c r="O202" s="422"/>
      <c r="P202" s="422"/>
      <c r="Q202" s="422"/>
      <c r="R202" s="422"/>
      <c r="S202" s="422"/>
      <c r="T202" s="422"/>
      <c r="U202" s="422"/>
      <c r="V202" s="422"/>
      <c r="W202" s="422"/>
      <c r="X202" s="422"/>
      <c r="Y202" s="422"/>
      <c r="Z202" s="422"/>
      <c r="AA202" s="422"/>
      <c r="AB202" s="422"/>
      <c r="AC202" s="422"/>
      <c r="AD202" s="422"/>
      <c r="AE202" s="422"/>
      <c r="AF202" s="422"/>
      <c r="AG202" s="422"/>
      <c r="AH202" s="422"/>
      <c r="AI202" s="422"/>
      <c r="AJ202" s="422"/>
      <c r="AK202" s="422"/>
      <c r="AL202" s="422"/>
      <c r="AM202" s="422"/>
      <c r="AN202" s="10"/>
      <c r="AO202" s="10"/>
    </row>
    <row r="203" spans="1:41" s="16" customFormat="1" ht="21.6" customHeight="1" x14ac:dyDescent="0.2">
      <c r="A203" s="26"/>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10"/>
      <c r="AO203" s="10"/>
    </row>
    <row r="204" spans="1:41" s="16" customFormat="1" ht="21.6" customHeight="1" x14ac:dyDescent="0.2">
      <c r="A204" s="26"/>
      <c r="B204" s="348" t="s">
        <v>193</v>
      </c>
      <c r="C204" s="348"/>
      <c r="D204" s="348"/>
      <c r="E204" s="348"/>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10"/>
      <c r="AO204" s="10"/>
    </row>
    <row r="205" spans="1:41" s="16" customFormat="1" ht="21.6" customHeight="1" x14ac:dyDescent="0.2">
      <c r="A205" s="26"/>
      <c r="B205" s="12"/>
      <c r="C205" s="12"/>
      <c r="D205" s="12"/>
      <c r="E205" s="1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10"/>
      <c r="AO205" s="10"/>
    </row>
    <row r="206" spans="1:41" s="16" customFormat="1" ht="21.6" customHeight="1" x14ac:dyDescent="0.2">
      <c r="A206" s="26"/>
      <c r="B206" s="368" t="s">
        <v>194</v>
      </c>
      <c r="C206" s="368"/>
      <c r="D206" s="368"/>
      <c r="E206" s="368"/>
      <c r="F206" s="368"/>
      <c r="G206" s="368"/>
      <c r="H206" s="368"/>
      <c r="I206" s="368"/>
      <c r="J206" s="368"/>
      <c r="K206" s="368"/>
      <c r="L206" s="368"/>
      <c r="M206" s="368"/>
      <c r="N206" s="368"/>
      <c r="O206" s="368"/>
      <c r="P206" s="368"/>
      <c r="Q206" s="368"/>
      <c r="R206" s="368"/>
      <c r="S206" s="368"/>
      <c r="T206" s="368"/>
      <c r="U206" s="368"/>
      <c r="V206" s="368"/>
      <c r="W206" s="368"/>
      <c r="X206" s="368"/>
      <c r="Y206" s="368"/>
      <c r="Z206" s="368"/>
      <c r="AA206" s="368"/>
      <c r="AB206" s="368"/>
      <c r="AC206" s="368"/>
      <c r="AD206" s="368"/>
      <c r="AE206" s="368"/>
      <c r="AF206" s="368"/>
      <c r="AG206" s="368"/>
      <c r="AH206" s="368"/>
      <c r="AI206" s="368"/>
      <c r="AJ206" s="368"/>
      <c r="AK206" s="368"/>
      <c r="AL206" s="368"/>
      <c r="AM206" s="368"/>
      <c r="AN206" s="10"/>
      <c r="AO206" s="10"/>
    </row>
    <row r="207" spans="1:41" s="16" customFormat="1" ht="21.6" customHeight="1" x14ac:dyDescent="0.2">
      <c r="A207" s="26"/>
      <c r="B207" s="120"/>
      <c r="C207" s="121"/>
      <c r="D207" s="121"/>
      <c r="E207" s="121"/>
      <c r="F207" s="121"/>
      <c r="G207" s="121"/>
      <c r="H207" s="121"/>
      <c r="I207" s="121"/>
      <c r="J207" s="121"/>
      <c r="K207" s="121"/>
      <c r="L207" s="121"/>
      <c r="M207" s="121"/>
      <c r="N207" s="121"/>
      <c r="O207" s="121"/>
      <c r="P207" s="121"/>
      <c r="Q207" s="121"/>
      <c r="R207" s="121"/>
      <c r="S207" s="121"/>
      <c r="T207" s="121"/>
      <c r="U207" s="121"/>
      <c r="V207" s="121"/>
      <c r="W207" s="121"/>
      <c r="X207" s="121"/>
      <c r="Y207" s="121"/>
      <c r="Z207" s="121"/>
      <c r="AA207" s="121"/>
      <c r="AB207" s="121"/>
      <c r="AC207" s="121"/>
      <c r="AD207" s="121"/>
      <c r="AE207" s="121"/>
      <c r="AF207" s="121"/>
      <c r="AG207" s="121"/>
      <c r="AH207" s="121"/>
      <c r="AI207" s="121"/>
      <c r="AJ207" s="121"/>
      <c r="AK207" s="121"/>
      <c r="AL207" s="121"/>
      <c r="AM207" s="122"/>
      <c r="AN207" s="13"/>
      <c r="AO207" s="10"/>
    </row>
    <row r="208" spans="1:41" s="16" customFormat="1" ht="15" customHeight="1" x14ac:dyDescent="0.2">
      <c r="A208" s="26"/>
      <c r="B208" s="27"/>
      <c r="C208" s="27"/>
      <c r="D208" s="27"/>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10"/>
      <c r="AO208" s="10"/>
    </row>
    <row r="209" spans="1:41" s="16" customFormat="1" x14ac:dyDescent="0.2">
      <c r="A209" s="8">
        <v>8</v>
      </c>
      <c r="B209" s="348" t="s">
        <v>195</v>
      </c>
      <c r="C209" s="348"/>
      <c r="D209" s="348"/>
      <c r="E209" s="348"/>
      <c r="F209" s="348"/>
      <c r="G209" s="348"/>
      <c r="H209" s="348"/>
      <c r="I209" s="348"/>
      <c r="J209" s="348"/>
      <c r="K209" s="348"/>
      <c r="L209" s="348"/>
      <c r="M209" s="348"/>
      <c r="N209" s="348"/>
      <c r="O209" s="348"/>
      <c r="P209" s="348"/>
      <c r="Q209" s="348"/>
      <c r="R209" s="348"/>
      <c r="S209" s="348"/>
      <c r="T209" s="348"/>
      <c r="U209" s="348"/>
      <c r="V209" s="348"/>
      <c r="W209" s="348"/>
      <c r="X209" s="348"/>
      <c r="Y209" s="348"/>
      <c r="Z209" s="348"/>
      <c r="AA209" s="348"/>
      <c r="AB209" s="348"/>
      <c r="AC209" s="348"/>
      <c r="AD209" s="348"/>
      <c r="AE209" s="348"/>
      <c r="AF209" s="348"/>
      <c r="AG209" s="348"/>
      <c r="AH209" s="348"/>
      <c r="AI209" s="348"/>
      <c r="AJ209" s="348"/>
      <c r="AK209" s="348"/>
      <c r="AL209" s="348"/>
      <c r="AM209" s="348"/>
      <c r="AN209" s="348"/>
      <c r="AO209" s="348"/>
    </row>
    <row r="210" spans="1:41" s="16" customFormat="1" ht="16.899999999999999" customHeight="1" x14ac:dyDescent="0.2">
      <c r="A210" s="8"/>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4"/>
      <c r="AA210" s="4"/>
      <c r="AB210" s="4"/>
      <c r="AC210" s="4"/>
      <c r="AD210" s="4"/>
      <c r="AE210" s="4"/>
      <c r="AF210" s="4"/>
      <c r="AG210" s="4"/>
      <c r="AH210" s="4"/>
      <c r="AI210" s="4"/>
      <c r="AJ210" s="4"/>
      <c r="AK210" s="4"/>
      <c r="AM210" s="10"/>
      <c r="AN210" s="10"/>
      <c r="AO210" s="10"/>
    </row>
    <row r="211" spans="1:41" s="16" customFormat="1" x14ac:dyDescent="0.2">
      <c r="A211" s="8"/>
      <c r="B211" s="13" t="s">
        <v>196</v>
      </c>
      <c r="C211" s="13"/>
      <c r="D211" s="301"/>
      <c r="E211" s="10"/>
      <c r="F211" s="10"/>
      <c r="G211" s="10"/>
      <c r="H211" s="10"/>
      <c r="I211" s="10"/>
      <c r="J211" s="10"/>
      <c r="K211" s="10"/>
      <c r="L211" s="10"/>
      <c r="M211" s="10"/>
      <c r="N211" s="10"/>
      <c r="O211" s="10"/>
      <c r="P211" s="10"/>
      <c r="Q211" s="10"/>
      <c r="R211" s="10"/>
      <c r="S211" s="10"/>
      <c r="T211" s="10"/>
      <c r="U211" s="10"/>
      <c r="V211" s="10"/>
      <c r="W211" s="10"/>
      <c r="X211" s="10"/>
      <c r="Y211" s="10"/>
      <c r="Z211" s="4"/>
      <c r="AA211" s="4"/>
      <c r="AB211" s="4"/>
      <c r="AC211" s="4"/>
      <c r="AD211" s="4"/>
      <c r="AE211" s="4"/>
      <c r="AF211" s="4"/>
      <c r="AG211" s="4"/>
      <c r="AH211" s="4"/>
      <c r="AI211" s="4"/>
      <c r="AJ211" s="4"/>
      <c r="AK211" s="4"/>
      <c r="AM211" s="10"/>
      <c r="AN211" s="10"/>
      <c r="AO211" s="10"/>
    </row>
    <row r="212" spans="1:41" s="16" customFormat="1" ht="18.600000000000001" customHeight="1" x14ac:dyDescent="0.2">
      <c r="A212" s="8"/>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4"/>
      <c r="AA212" s="4"/>
      <c r="AB212" s="4"/>
      <c r="AC212" s="4"/>
      <c r="AD212" s="4"/>
      <c r="AE212" s="4"/>
      <c r="AF212" s="4"/>
      <c r="AG212" s="4"/>
      <c r="AH212" s="4"/>
      <c r="AI212" s="4"/>
      <c r="AJ212" s="4"/>
      <c r="AK212" s="4"/>
      <c r="AM212" s="10"/>
      <c r="AN212" s="10"/>
      <c r="AO212" s="10"/>
    </row>
    <row r="213" spans="1:41" s="16" customFormat="1" ht="18" customHeight="1" x14ac:dyDescent="0.2">
      <c r="A213" s="8"/>
      <c r="B213" s="412" t="s">
        <v>197</v>
      </c>
      <c r="C213" s="413"/>
      <c r="D213" s="413"/>
      <c r="E213" s="413"/>
      <c r="F213" s="413"/>
      <c r="G213" s="413"/>
      <c r="H213" s="413"/>
      <c r="I213" s="414"/>
      <c r="J213" s="430" t="s">
        <v>198</v>
      </c>
      <c r="K213" s="431"/>
      <c r="L213" s="431"/>
      <c r="M213" s="431"/>
      <c r="N213" s="431"/>
      <c r="O213" s="431"/>
      <c r="P213" s="431"/>
      <c r="Q213" s="431"/>
      <c r="R213" s="432"/>
      <c r="S213" s="94"/>
      <c r="T213" s="94"/>
      <c r="U213" s="94"/>
      <c r="V213" s="94"/>
      <c r="W213" s="94"/>
      <c r="X213" s="94"/>
      <c r="Y213" s="94"/>
      <c r="Z213" s="556"/>
      <c r="AA213" s="556"/>
      <c r="AB213" s="556"/>
      <c r="AC213" s="556"/>
      <c r="AD213" s="556"/>
      <c r="AE213" s="556"/>
      <c r="AF213" s="556"/>
      <c r="AG213" s="556"/>
      <c r="AH213" s="556"/>
      <c r="AI213" s="556"/>
      <c r="AJ213" s="556"/>
      <c r="AK213" s="556"/>
      <c r="AL213" s="556"/>
      <c r="AM213" s="556"/>
      <c r="AN213" s="556"/>
      <c r="AO213" s="556"/>
    </row>
    <row r="214" spans="1:41" s="16" customFormat="1" ht="18" customHeight="1" x14ac:dyDescent="0.2">
      <c r="A214" s="8"/>
      <c r="B214" s="391" t="s">
        <v>199</v>
      </c>
      <c r="C214" s="392"/>
      <c r="D214" s="392"/>
      <c r="E214" s="392"/>
      <c r="F214" s="392"/>
      <c r="G214" s="392"/>
      <c r="H214" s="392"/>
      <c r="I214" s="393"/>
      <c r="J214" s="350">
        <v>0</v>
      </c>
      <c r="K214" s="351"/>
      <c r="L214" s="351"/>
      <c r="M214" s="351"/>
      <c r="N214" s="351"/>
      <c r="O214" s="351"/>
      <c r="P214" s="351"/>
      <c r="Q214" s="351"/>
      <c r="R214" s="352"/>
      <c r="S214" s="94"/>
      <c r="T214" s="94"/>
      <c r="U214" s="94"/>
      <c r="V214" s="94"/>
      <c r="W214" s="94"/>
      <c r="X214" s="94"/>
      <c r="Y214" s="94"/>
      <c r="Z214" s="21"/>
      <c r="AA214" s="21"/>
      <c r="AB214" s="21"/>
      <c r="AC214" s="21"/>
      <c r="AD214" s="21"/>
      <c r="AE214" s="21"/>
      <c r="AF214" s="21"/>
      <c r="AG214" s="21"/>
      <c r="AH214" s="21"/>
      <c r="AI214" s="21"/>
      <c r="AJ214" s="21"/>
      <c r="AK214" s="21"/>
      <c r="AL214" s="21"/>
      <c r="AM214" s="21"/>
      <c r="AN214" s="21"/>
      <c r="AO214" s="21"/>
    </row>
    <row r="215" spans="1:41" s="16" customFormat="1" ht="18" customHeight="1" x14ac:dyDescent="0.2">
      <c r="A215" s="8"/>
      <c r="B215" s="391" t="s">
        <v>200</v>
      </c>
      <c r="C215" s="392"/>
      <c r="D215" s="392"/>
      <c r="E215" s="392"/>
      <c r="F215" s="392"/>
      <c r="G215" s="392"/>
      <c r="H215" s="392"/>
      <c r="I215" s="393"/>
      <c r="J215" s="350">
        <v>0</v>
      </c>
      <c r="K215" s="351"/>
      <c r="L215" s="351"/>
      <c r="M215" s="351"/>
      <c r="N215" s="351"/>
      <c r="O215" s="351"/>
      <c r="P215" s="351"/>
      <c r="Q215" s="351"/>
      <c r="R215" s="352"/>
      <c r="S215" s="94"/>
      <c r="T215" s="94"/>
      <c r="U215" s="94"/>
      <c r="V215" s="94"/>
      <c r="W215" s="94"/>
      <c r="X215" s="94"/>
      <c r="Y215" s="94"/>
      <c r="Z215" s="21"/>
      <c r="AA215" s="21"/>
      <c r="AB215" s="21"/>
      <c r="AC215" s="21"/>
      <c r="AD215" s="21"/>
      <c r="AE215" s="21"/>
      <c r="AF215" s="21"/>
      <c r="AG215" s="21"/>
      <c r="AH215" s="21"/>
      <c r="AI215" s="21"/>
      <c r="AJ215" s="21"/>
      <c r="AK215" s="21"/>
      <c r="AL215" s="21"/>
      <c r="AM215" s="21"/>
      <c r="AN215" s="21"/>
      <c r="AO215" s="21"/>
    </row>
    <row r="216" spans="1:41" s="16" customFormat="1" ht="18" customHeight="1" x14ac:dyDescent="0.2">
      <c r="A216" s="8"/>
      <c r="B216" s="391" t="s">
        <v>201</v>
      </c>
      <c r="C216" s="392"/>
      <c r="D216" s="392"/>
      <c r="E216" s="392"/>
      <c r="F216" s="392"/>
      <c r="G216" s="392"/>
      <c r="H216" s="392"/>
      <c r="I216" s="393"/>
      <c r="J216" s="350">
        <v>0</v>
      </c>
      <c r="K216" s="351"/>
      <c r="L216" s="351"/>
      <c r="M216" s="351"/>
      <c r="N216" s="351"/>
      <c r="O216" s="351"/>
      <c r="P216" s="351"/>
      <c r="Q216" s="351"/>
      <c r="R216" s="352"/>
      <c r="S216" s="94"/>
      <c r="T216" s="94"/>
      <c r="U216" s="94"/>
      <c r="V216" s="94"/>
      <c r="W216" s="94"/>
      <c r="X216" s="94"/>
      <c r="Y216" s="94"/>
      <c r="Z216" s="21"/>
      <c r="AA216" s="21"/>
      <c r="AB216" s="21"/>
      <c r="AC216" s="21"/>
      <c r="AD216" s="21"/>
      <c r="AE216" s="21"/>
      <c r="AF216" s="21"/>
      <c r="AG216" s="21"/>
      <c r="AH216" s="21"/>
      <c r="AI216" s="21"/>
      <c r="AJ216" s="21"/>
      <c r="AK216" s="21"/>
      <c r="AL216" s="21"/>
      <c r="AM216" s="21"/>
      <c r="AN216" s="21"/>
      <c r="AO216" s="21"/>
    </row>
    <row r="217" spans="1:41" s="18" customFormat="1" x14ac:dyDescent="0.2">
      <c r="A217" s="8"/>
      <c r="B217" s="391" t="s">
        <v>202</v>
      </c>
      <c r="C217" s="392"/>
      <c r="D217" s="392"/>
      <c r="E217" s="392"/>
      <c r="F217" s="392"/>
      <c r="G217" s="392"/>
      <c r="H217" s="392"/>
      <c r="I217" s="393"/>
      <c r="J217" s="350">
        <v>0</v>
      </c>
      <c r="K217" s="351"/>
      <c r="L217" s="351"/>
      <c r="M217" s="351"/>
      <c r="N217" s="351"/>
      <c r="O217" s="351"/>
      <c r="P217" s="351"/>
      <c r="Q217" s="351"/>
      <c r="R217" s="352"/>
      <c r="S217" s="4"/>
      <c r="T217" s="4"/>
      <c r="U217" s="4"/>
      <c r="V217" s="4"/>
      <c r="W217" s="4"/>
      <c r="X217" s="4"/>
      <c r="Y217" s="4"/>
      <c r="Z217" s="369">
        <v>699</v>
      </c>
      <c r="AA217" s="369"/>
      <c r="AB217" s="369"/>
      <c r="AC217" s="369"/>
      <c r="AD217" s="369"/>
      <c r="AE217" s="369"/>
      <c r="AF217" s="369"/>
      <c r="AG217" s="369"/>
      <c r="AH217" s="369"/>
      <c r="AI217" s="369"/>
      <c r="AJ217" s="369"/>
      <c r="AK217" s="369"/>
      <c r="AL217" s="369"/>
      <c r="AM217" s="361"/>
      <c r="AN217" s="361"/>
      <c r="AO217" s="361"/>
    </row>
    <row r="218" spans="1:41" s="16" customFormat="1" ht="18" customHeight="1" x14ac:dyDescent="0.2">
      <c r="A218" s="8"/>
      <c r="B218" s="391" t="s">
        <v>203</v>
      </c>
      <c r="C218" s="392"/>
      <c r="D218" s="392"/>
      <c r="E218" s="392"/>
      <c r="F218" s="392"/>
      <c r="G218" s="392"/>
      <c r="H218" s="392"/>
      <c r="I218" s="393"/>
      <c r="J218" s="350">
        <v>0</v>
      </c>
      <c r="K218" s="351"/>
      <c r="L218" s="351"/>
      <c r="M218" s="351"/>
      <c r="N218" s="351"/>
      <c r="O218" s="351"/>
      <c r="P218" s="351"/>
      <c r="Q218" s="351"/>
      <c r="R218" s="352"/>
      <c r="S218" s="4"/>
      <c r="T218" s="4"/>
      <c r="U218" s="4"/>
      <c r="V218" s="4"/>
      <c r="W218" s="4"/>
      <c r="X218" s="4"/>
      <c r="Y218" s="4"/>
      <c r="Z218" s="369"/>
      <c r="AA218" s="369"/>
      <c r="AB218" s="369"/>
      <c r="AC218" s="369"/>
      <c r="AD218" s="369"/>
      <c r="AE218" s="369"/>
      <c r="AF218" s="369"/>
      <c r="AG218" s="369"/>
      <c r="AH218" s="369"/>
      <c r="AI218" s="369"/>
      <c r="AJ218" s="369"/>
      <c r="AK218" s="369"/>
      <c r="AL218" s="369"/>
      <c r="AM218" s="361"/>
      <c r="AN218" s="361"/>
      <c r="AO218" s="361"/>
    </row>
    <row r="219" spans="1:41" s="16" customFormat="1" ht="18" customHeight="1" x14ac:dyDescent="0.2">
      <c r="A219" s="8"/>
      <c r="B219" s="391" t="s">
        <v>204</v>
      </c>
      <c r="C219" s="392"/>
      <c r="D219" s="392"/>
      <c r="E219" s="392"/>
      <c r="F219" s="392"/>
      <c r="G219" s="392"/>
      <c r="H219" s="392"/>
      <c r="I219" s="393"/>
      <c r="J219" s="350">
        <v>0</v>
      </c>
      <c r="K219" s="351"/>
      <c r="L219" s="351"/>
      <c r="M219" s="351"/>
      <c r="N219" s="351"/>
      <c r="O219" s="351"/>
      <c r="P219" s="351"/>
      <c r="Q219" s="351"/>
      <c r="R219" s="352"/>
      <c r="S219" s="4"/>
      <c r="T219" s="4"/>
      <c r="U219" s="4"/>
      <c r="V219" s="4"/>
      <c r="W219" s="4"/>
      <c r="X219" s="4"/>
      <c r="Y219" s="4"/>
      <c r="Z219" s="19"/>
      <c r="AA219" s="19"/>
      <c r="AB219" s="19"/>
      <c r="AC219" s="19"/>
      <c r="AD219" s="19"/>
      <c r="AE219" s="19"/>
      <c r="AF219" s="19"/>
      <c r="AG219" s="19"/>
      <c r="AH219" s="19"/>
      <c r="AI219" s="19"/>
      <c r="AJ219" s="19"/>
      <c r="AK219" s="19"/>
      <c r="AL219" s="19"/>
      <c r="AM219" s="7"/>
      <c r="AN219" s="7"/>
      <c r="AO219" s="7"/>
    </row>
    <row r="220" spans="1:41" s="16" customFormat="1" ht="18" customHeight="1" x14ac:dyDescent="0.2">
      <c r="A220" s="8"/>
      <c r="B220" s="391" t="s">
        <v>205</v>
      </c>
      <c r="C220" s="392"/>
      <c r="D220" s="392"/>
      <c r="E220" s="392"/>
      <c r="F220" s="392"/>
      <c r="G220" s="392"/>
      <c r="H220" s="392"/>
      <c r="I220" s="393"/>
      <c r="J220" s="350">
        <v>0</v>
      </c>
      <c r="K220" s="351"/>
      <c r="L220" s="351"/>
      <c r="M220" s="351"/>
      <c r="N220" s="351"/>
      <c r="O220" s="351"/>
      <c r="P220" s="351"/>
      <c r="Q220" s="351"/>
      <c r="R220" s="352"/>
      <c r="S220" s="4"/>
      <c r="T220" s="4"/>
      <c r="U220" s="4"/>
      <c r="V220" s="4"/>
      <c r="W220" s="4"/>
      <c r="X220" s="4"/>
      <c r="Y220" s="4"/>
      <c r="Z220" s="19"/>
      <c r="AA220" s="19"/>
      <c r="AB220" s="19"/>
      <c r="AC220" s="19"/>
      <c r="AD220" s="19"/>
      <c r="AE220" s="19"/>
      <c r="AF220" s="19"/>
      <c r="AG220" s="19"/>
      <c r="AH220" s="19"/>
      <c r="AI220" s="19"/>
      <c r="AJ220" s="19"/>
      <c r="AK220" s="19"/>
      <c r="AL220" s="19"/>
      <c r="AM220" s="7"/>
      <c r="AN220" s="7"/>
      <c r="AO220" s="7"/>
    </row>
    <row r="221" spans="1:41" s="16" customFormat="1" ht="15" customHeight="1" x14ac:dyDescent="0.2">
      <c r="A221" s="8"/>
      <c r="B221" s="398" t="s">
        <v>206</v>
      </c>
      <c r="C221" s="399"/>
      <c r="D221" s="399"/>
      <c r="E221" s="399"/>
      <c r="F221" s="399"/>
      <c r="G221" s="399"/>
      <c r="H221" s="399"/>
      <c r="I221" s="400"/>
      <c r="J221" s="394">
        <f>SUM(J214:R220)</f>
        <v>0</v>
      </c>
      <c r="K221" s="395"/>
      <c r="L221" s="395"/>
      <c r="M221" s="395"/>
      <c r="N221" s="395"/>
      <c r="O221" s="395"/>
      <c r="P221" s="395"/>
      <c r="Q221" s="395"/>
      <c r="R221" s="396"/>
      <c r="S221" s="4"/>
      <c r="T221" s="4"/>
      <c r="U221" s="4"/>
      <c r="V221" s="4"/>
      <c r="W221" s="4"/>
      <c r="X221" s="4"/>
      <c r="Y221" s="4"/>
      <c r="Z221" s="19"/>
      <c r="AA221" s="19"/>
      <c r="AB221" s="19"/>
      <c r="AC221" s="19"/>
      <c r="AD221" s="19"/>
      <c r="AE221" s="19"/>
      <c r="AF221" s="19"/>
      <c r="AG221" s="19"/>
      <c r="AH221" s="19"/>
      <c r="AI221" s="19"/>
      <c r="AJ221" s="19"/>
      <c r="AK221" s="19"/>
      <c r="AL221" s="19"/>
      <c r="AM221" s="7"/>
      <c r="AN221" s="7"/>
      <c r="AO221" s="7"/>
    </row>
    <row r="222" spans="1:41" s="16" customFormat="1" ht="15" customHeight="1" x14ac:dyDescent="0.2">
      <c r="A222" s="8"/>
      <c r="B222" s="290" t="s">
        <v>207</v>
      </c>
      <c r="C222" s="43"/>
      <c r="D222" s="43"/>
      <c r="E222" s="21"/>
      <c r="F222" s="21"/>
      <c r="G222" s="21"/>
      <c r="H222" s="21"/>
      <c r="I222" s="21"/>
      <c r="J222" s="4"/>
      <c r="K222" s="4"/>
      <c r="L222" s="4"/>
      <c r="M222" s="4"/>
      <c r="N222" s="4"/>
      <c r="O222" s="4"/>
      <c r="P222" s="4"/>
      <c r="Q222" s="4"/>
      <c r="R222" s="4"/>
      <c r="S222" s="4"/>
      <c r="T222" s="4"/>
      <c r="U222" s="4"/>
      <c r="V222" s="4"/>
      <c r="W222" s="4"/>
      <c r="X222" s="4"/>
      <c r="Y222" s="4"/>
      <c r="Z222" s="19"/>
      <c r="AA222" s="19"/>
      <c r="AB222" s="19"/>
      <c r="AC222" s="19"/>
      <c r="AD222" s="19"/>
      <c r="AE222" s="19"/>
      <c r="AF222" s="19"/>
      <c r="AG222" s="19"/>
      <c r="AH222" s="19"/>
      <c r="AI222" s="19"/>
      <c r="AJ222" s="19"/>
      <c r="AK222" s="19"/>
      <c r="AL222" s="19"/>
      <c r="AM222" s="7"/>
      <c r="AN222" s="7"/>
      <c r="AO222" s="7"/>
    </row>
    <row r="223" spans="1:41" s="16" customFormat="1" ht="15" customHeight="1" x14ac:dyDescent="0.2">
      <c r="A223" s="8"/>
      <c r="B223" s="8"/>
      <c r="C223" s="8"/>
      <c r="D223" s="8"/>
      <c r="E223" s="8"/>
      <c r="F223" s="8"/>
      <c r="G223" s="8"/>
      <c r="H223" s="8"/>
      <c r="I223" s="8"/>
      <c r="J223" s="19"/>
      <c r="K223" s="19"/>
      <c r="L223" s="19"/>
      <c r="M223" s="19"/>
      <c r="N223" s="19"/>
      <c r="O223" s="19"/>
      <c r="P223" s="19"/>
      <c r="Q223" s="19"/>
      <c r="R223" s="8"/>
      <c r="S223" s="8"/>
      <c r="T223" s="8"/>
      <c r="U223" s="8"/>
      <c r="V223" s="8"/>
      <c r="W223" s="8"/>
      <c r="X223" s="8"/>
      <c r="Y223" s="8"/>
      <c r="Z223" s="8"/>
      <c r="AA223" s="8"/>
      <c r="AB223" s="8"/>
      <c r="AC223" s="8"/>
      <c r="AD223" s="8"/>
      <c r="AE223" s="8"/>
      <c r="AF223" s="8"/>
      <c r="AG223" s="8"/>
      <c r="AH223" s="8"/>
      <c r="AI223" s="8"/>
      <c r="AJ223" s="8"/>
      <c r="AK223" s="19"/>
      <c r="AL223" s="19"/>
      <c r="AM223" s="7"/>
      <c r="AN223" s="7"/>
      <c r="AO223" s="7"/>
    </row>
    <row r="224" spans="1:41" s="16" customFormat="1" ht="15" customHeight="1" x14ac:dyDescent="0.2">
      <c r="A224" s="8"/>
      <c r="B224" s="8"/>
      <c r="C224" s="8"/>
      <c r="D224" s="8"/>
      <c r="E224" s="8"/>
      <c r="F224" s="8"/>
      <c r="G224" s="8"/>
      <c r="H224" s="8"/>
      <c r="I224" s="8"/>
      <c r="J224" s="412" t="s">
        <v>198</v>
      </c>
      <c r="K224" s="413"/>
      <c r="L224" s="413"/>
      <c r="M224" s="413"/>
      <c r="N224" s="413"/>
      <c r="O224" s="413"/>
      <c r="P224" s="413"/>
      <c r="Q224" s="413"/>
      <c r="R224" s="414"/>
      <c r="S224" s="21"/>
      <c r="T224" s="21"/>
      <c r="U224" s="21"/>
      <c r="V224" s="21"/>
      <c r="W224" s="21"/>
      <c r="X224" s="21"/>
      <c r="Y224" s="21"/>
      <c r="Z224" s="19"/>
      <c r="AA224" s="19"/>
      <c r="AB224" s="19"/>
      <c r="AC224" s="19"/>
      <c r="AD224" s="19"/>
      <c r="AE224" s="19"/>
      <c r="AF224" s="19"/>
      <c r="AG224" s="19"/>
      <c r="AH224" s="19"/>
      <c r="AI224" s="19"/>
      <c r="AJ224" s="19"/>
      <c r="AK224" s="19"/>
      <c r="AL224" s="19"/>
      <c r="AM224" s="7"/>
      <c r="AN224" s="7"/>
      <c r="AO224" s="7"/>
    </row>
    <row r="225" spans="1:43" s="16" customFormat="1" ht="15" customHeight="1" x14ac:dyDescent="0.2">
      <c r="A225" s="8"/>
      <c r="B225" s="606" t="s">
        <v>208</v>
      </c>
      <c r="C225" s="607"/>
      <c r="D225" s="607"/>
      <c r="E225" s="607"/>
      <c r="F225" s="607"/>
      <c r="G225" s="607"/>
      <c r="H225" s="607"/>
      <c r="I225" s="608"/>
      <c r="J225" s="350">
        <v>0</v>
      </c>
      <c r="K225" s="351"/>
      <c r="L225" s="351"/>
      <c r="M225" s="351"/>
      <c r="N225" s="351"/>
      <c r="O225" s="351"/>
      <c r="P225" s="351"/>
      <c r="Q225" s="351"/>
      <c r="R225" s="352"/>
      <c r="S225" s="4"/>
      <c r="T225" s="4"/>
      <c r="U225" s="4"/>
      <c r="V225" s="4"/>
      <c r="W225" s="4"/>
      <c r="X225" s="4"/>
      <c r="Y225" s="4"/>
      <c r="Z225" s="369"/>
      <c r="AA225" s="369"/>
      <c r="AB225" s="369"/>
      <c r="AC225" s="369"/>
      <c r="AD225" s="369"/>
      <c r="AE225" s="369"/>
      <c r="AF225" s="369"/>
      <c r="AG225" s="369"/>
      <c r="AH225" s="369"/>
      <c r="AI225" s="369"/>
      <c r="AJ225" s="369"/>
      <c r="AK225" s="369"/>
      <c r="AL225" s="369"/>
      <c r="AM225" s="361"/>
      <c r="AN225" s="361"/>
      <c r="AO225" s="361"/>
    </row>
    <row r="226" spans="1:43" s="16" customFormat="1" ht="15" customHeight="1" x14ac:dyDescent="0.2">
      <c r="A226" s="8"/>
      <c r="B226" s="391" t="s">
        <v>209</v>
      </c>
      <c r="C226" s="392"/>
      <c r="D226" s="392"/>
      <c r="E226" s="392"/>
      <c r="F226" s="392"/>
      <c r="G226" s="392"/>
      <c r="H226" s="392"/>
      <c r="I226" s="393"/>
      <c r="J226" s="350">
        <v>0</v>
      </c>
      <c r="K226" s="351"/>
      <c r="L226" s="351"/>
      <c r="M226" s="351"/>
      <c r="N226" s="351"/>
      <c r="O226" s="351"/>
      <c r="P226" s="351"/>
      <c r="Q226" s="351"/>
      <c r="R226" s="352"/>
      <c r="S226" s="4"/>
      <c r="T226" s="4"/>
      <c r="U226" s="4"/>
      <c r="V226" s="4"/>
      <c r="W226" s="4"/>
      <c r="X226" s="4"/>
      <c r="Y226" s="4"/>
      <c r="Z226" s="369"/>
      <c r="AA226" s="369"/>
      <c r="AB226" s="369"/>
      <c r="AC226" s="369"/>
      <c r="AD226" s="369"/>
      <c r="AE226" s="369"/>
      <c r="AF226" s="369"/>
      <c r="AG226" s="369"/>
      <c r="AH226" s="369"/>
      <c r="AI226" s="369"/>
      <c r="AJ226" s="369"/>
      <c r="AK226" s="369"/>
      <c r="AL226" s="369"/>
      <c r="AM226" s="361"/>
      <c r="AN226" s="361"/>
      <c r="AO226" s="361"/>
    </row>
    <row r="227" spans="1:43" s="16" customFormat="1" ht="15" customHeight="1" x14ac:dyDescent="0.2">
      <c r="A227" s="8"/>
      <c r="B227" s="391" t="s">
        <v>210</v>
      </c>
      <c r="C227" s="392"/>
      <c r="D227" s="392"/>
      <c r="E227" s="392"/>
      <c r="F227" s="392"/>
      <c r="G227" s="392"/>
      <c r="H227" s="392"/>
      <c r="I227" s="393"/>
      <c r="J227" s="350">
        <v>0</v>
      </c>
      <c r="K227" s="351"/>
      <c r="L227" s="351"/>
      <c r="M227" s="351"/>
      <c r="N227" s="351"/>
      <c r="O227" s="351"/>
      <c r="P227" s="351"/>
      <c r="Q227" s="351"/>
      <c r="R227" s="352"/>
      <c r="S227" s="4"/>
      <c r="T227" s="4"/>
      <c r="U227" s="4"/>
      <c r="V227" s="4"/>
      <c r="W227" s="4"/>
      <c r="X227" s="4"/>
      <c r="Y227" s="4"/>
      <c r="Z227" s="19"/>
      <c r="AA227" s="19"/>
      <c r="AB227" s="19"/>
      <c r="AC227" s="19"/>
      <c r="AD227" s="19"/>
      <c r="AE227" s="19"/>
      <c r="AF227" s="19"/>
      <c r="AG227" s="19"/>
      <c r="AH227" s="19"/>
      <c r="AI227" s="19"/>
      <c r="AJ227" s="19"/>
      <c r="AK227" s="19"/>
      <c r="AL227" s="19"/>
      <c r="AM227" s="7"/>
      <c r="AN227" s="7"/>
      <c r="AO227" s="7"/>
    </row>
    <row r="228" spans="1:43" s="16" customFormat="1" ht="15" customHeight="1" x14ac:dyDescent="0.2">
      <c r="A228" s="8"/>
      <c r="B228" s="391" t="s">
        <v>211</v>
      </c>
      <c r="C228" s="392"/>
      <c r="D228" s="392"/>
      <c r="E228" s="392"/>
      <c r="F228" s="392"/>
      <c r="G228" s="392"/>
      <c r="H228" s="392"/>
      <c r="I228" s="393"/>
      <c r="J228" s="350">
        <v>0</v>
      </c>
      <c r="K228" s="351"/>
      <c r="L228" s="351"/>
      <c r="M228" s="351"/>
      <c r="N228" s="351"/>
      <c r="O228" s="351"/>
      <c r="P228" s="351"/>
      <c r="Q228" s="351"/>
      <c r="R228" s="352"/>
      <c r="S228" s="4"/>
      <c r="T228" s="4"/>
      <c r="U228" s="4"/>
      <c r="V228" s="4"/>
      <c r="W228" s="4"/>
      <c r="X228" s="4"/>
      <c r="Y228" s="4"/>
      <c r="Z228" s="19"/>
      <c r="AA228" s="19"/>
      <c r="AB228" s="19"/>
      <c r="AC228" s="19"/>
      <c r="AD228" s="19"/>
      <c r="AE228" s="19"/>
      <c r="AF228" s="19"/>
      <c r="AG228" s="19"/>
      <c r="AH228" s="19"/>
      <c r="AI228" s="19"/>
      <c r="AJ228" s="19"/>
      <c r="AK228" s="19" t="s">
        <v>212</v>
      </c>
      <c r="AL228" s="19"/>
      <c r="AM228" s="7"/>
      <c r="AN228" s="7"/>
      <c r="AO228" s="7"/>
    </row>
    <row r="229" spans="1:43" s="16" customFormat="1" ht="15" customHeight="1" x14ac:dyDescent="0.2">
      <c r="A229" s="8"/>
      <c r="B229" s="398" t="s">
        <v>213</v>
      </c>
      <c r="C229" s="399"/>
      <c r="D229" s="399"/>
      <c r="E229" s="399"/>
      <c r="F229" s="399"/>
      <c r="G229" s="399"/>
      <c r="H229" s="399"/>
      <c r="I229" s="400"/>
      <c r="J229" s="394">
        <f>SUM(J225:R228)</f>
        <v>0</v>
      </c>
      <c r="K229" s="395"/>
      <c r="L229" s="395"/>
      <c r="M229" s="395"/>
      <c r="N229" s="395"/>
      <c r="O229" s="395"/>
      <c r="P229" s="395"/>
      <c r="Q229" s="395"/>
      <c r="R229" s="396"/>
      <c r="S229" s="10"/>
      <c r="T229" s="10"/>
      <c r="U229" s="10"/>
      <c r="V229" s="10"/>
      <c r="W229" s="10"/>
      <c r="X229" s="10"/>
      <c r="Y229" s="10"/>
      <c r="Z229" s="4"/>
      <c r="AA229" s="4"/>
      <c r="AB229" s="4"/>
      <c r="AC229" s="4"/>
      <c r="AD229" s="4"/>
      <c r="AE229" s="4"/>
      <c r="AF229" s="4"/>
      <c r="AG229" s="4"/>
      <c r="AH229" s="4"/>
      <c r="AI229" s="4"/>
      <c r="AJ229" s="4"/>
      <c r="AK229" s="4"/>
      <c r="AL229" s="4"/>
      <c r="AM229" s="10"/>
      <c r="AN229" s="10"/>
      <c r="AO229" s="10"/>
    </row>
    <row r="230" spans="1:43" s="16" customFormat="1" ht="15" customHeight="1" x14ac:dyDescent="0.2">
      <c r="A230" s="8"/>
      <c r="B230" s="21"/>
      <c r="C230" s="21"/>
      <c r="D230" s="21"/>
      <c r="E230" s="21"/>
      <c r="F230" s="21"/>
      <c r="G230" s="21"/>
      <c r="H230" s="21"/>
      <c r="I230" s="21"/>
      <c r="J230" s="10"/>
      <c r="K230" s="10"/>
      <c r="L230" s="10"/>
      <c r="M230" s="10"/>
      <c r="N230" s="10"/>
      <c r="O230" s="10"/>
      <c r="P230" s="10"/>
      <c r="Q230" s="10"/>
      <c r="R230" s="10"/>
      <c r="S230" s="10"/>
      <c r="T230" s="10"/>
      <c r="U230" s="10"/>
      <c r="V230" s="10"/>
      <c r="W230" s="10"/>
      <c r="X230" s="10"/>
      <c r="Y230" s="10"/>
      <c r="Z230" s="4"/>
      <c r="AA230" s="4"/>
      <c r="AB230" s="4"/>
      <c r="AC230" s="4"/>
      <c r="AD230" s="4"/>
      <c r="AE230" s="4"/>
      <c r="AF230" s="4"/>
      <c r="AG230" s="4"/>
      <c r="AH230" s="4"/>
      <c r="AI230" s="4"/>
      <c r="AJ230" s="4"/>
      <c r="AK230" s="4"/>
      <c r="AL230" s="4"/>
      <c r="AM230" s="10"/>
      <c r="AN230" s="10"/>
      <c r="AO230" s="10"/>
    </row>
    <row r="231" spans="1:43" s="16" customFormat="1" ht="15" customHeight="1" x14ac:dyDescent="0.2">
      <c r="A231" s="8"/>
      <c r="B231" s="412" t="s">
        <v>214</v>
      </c>
      <c r="C231" s="413"/>
      <c r="D231" s="413"/>
      <c r="E231" s="413"/>
      <c r="F231" s="413"/>
      <c r="G231" s="413"/>
      <c r="H231" s="413"/>
      <c r="I231" s="414"/>
      <c r="J231" s="394">
        <f>J229+J221</f>
        <v>0</v>
      </c>
      <c r="K231" s="395"/>
      <c r="L231" s="395"/>
      <c r="M231" s="395"/>
      <c r="N231" s="395"/>
      <c r="O231" s="395"/>
      <c r="P231" s="395"/>
      <c r="Q231" s="395"/>
      <c r="R231" s="396"/>
      <c r="S231" s="10"/>
      <c r="T231" s="10"/>
      <c r="U231" s="10"/>
      <c r="V231" s="10"/>
      <c r="W231" s="10"/>
      <c r="X231" s="10"/>
      <c r="Y231" s="10"/>
      <c r="Z231" s="4"/>
      <c r="AA231" s="4"/>
      <c r="AB231" s="4"/>
      <c r="AC231" s="4"/>
      <c r="AD231" s="4"/>
      <c r="AE231" s="4"/>
      <c r="AF231" s="4"/>
      <c r="AG231" s="4"/>
      <c r="AH231" s="4"/>
      <c r="AI231" s="4"/>
      <c r="AJ231" s="4"/>
      <c r="AK231" s="4"/>
      <c r="AL231" s="4"/>
      <c r="AM231" s="10"/>
      <c r="AN231" s="10"/>
      <c r="AO231" s="10"/>
    </row>
    <row r="232" spans="1:43" s="16" customFormat="1" ht="15" customHeight="1" x14ac:dyDescent="0.2">
      <c r="A232" s="8"/>
      <c r="B232" s="290" t="s">
        <v>215</v>
      </c>
      <c r="C232" s="35"/>
      <c r="D232" s="35"/>
      <c r="E232" s="21"/>
      <c r="F232" s="21"/>
      <c r="G232" s="21"/>
      <c r="H232" s="21"/>
      <c r="I232" s="21"/>
      <c r="J232" s="10"/>
      <c r="K232" s="10"/>
      <c r="L232" s="10"/>
      <c r="M232" s="10"/>
      <c r="N232" s="10"/>
      <c r="O232" s="10"/>
      <c r="P232" s="10"/>
      <c r="Q232" s="10"/>
      <c r="R232" s="10"/>
      <c r="S232" s="10"/>
      <c r="T232" s="10"/>
      <c r="U232" s="10"/>
      <c r="V232" s="10"/>
      <c r="W232" s="10"/>
      <c r="X232" s="10"/>
      <c r="Y232" s="10"/>
      <c r="Z232" s="4"/>
      <c r="AA232" s="4"/>
      <c r="AB232" s="4"/>
      <c r="AC232" s="4"/>
      <c r="AD232" s="4"/>
      <c r="AE232" s="4"/>
      <c r="AF232" s="4"/>
      <c r="AG232" s="4"/>
      <c r="AH232" s="4"/>
      <c r="AI232" s="4"/>
      <c r="AJ232" s="4"/>
      <c r="AK232" s="4"/>
      <c r="AM232" s="10"/>
      <c r="AN232" s="10"/>
      <c r="AO232" s="10"/>
    </row>
    <row r="233" spans="1:43" s="16" customFormat="1" ht="15" customHeight="1" x14ac:dyDescent="0.2">
      <c r="A233" s="8"/>
      <c r="B233" s="35"/>
      <c r="C233" s="35"/>
      <c r="D233" s="35"/>
      <c r="E233" s="21"/>
      <c r="F233" s="21"/>
      <c r="G233" s="21"/>
      <c r="H233" s="21"/>
      <c r="I233" s="21"/>
      <c r="J233" s="10"/>
      <c r="K233" s="10"/>
      <c r="L233" s="10"/>
      <c r="M233" s="10"/>
      <c r="N233" s="10"/>
      <c r="O233" s="10"/>
      <c r="P233" s="10"/>
      <c r="Q233" s="10"/>
      <c r="R233" s="10"/>
      <c r="S233" s="10"/>
      <c r="T233" s="10"/>
      <c r="U233" s="10"/>
      <c r="V233" s="10"/>
      <c r="W233" s="10"/>
      <c r="X233" s="10"/>
      <c r="Y233" s="10"/>
      <c r="Z233" s="4"/>
      <c r="AA233" s="4"/>
      <c r="AB233" s="4"/>
      <c r="AC233" s="4"/>
      <c r="AD233" s="4"/>
      <c r="AE233" s="4"/>
      <c r="AF233" s="4"/>
      <c r="AG233" s="4"/>
      <c r="AH233" s="4"/>
      <c r="AI233" s="4"/>
      <c r="AJ233" s="4"/>
      <c r="AK233" s="4"/>
      <c r="AM233" s="10"/>
      <c r="AN233" s="10"/>
      <c r="AO233" s="10"/>
      <c r="AQ233" s="221">
        <f>J231</f>
        <v>0</v>
      </c>
    </row>
    <row r="234" spans="1:43" s="16" customFormat="1" ht="15" customHeight="1" x14ac:dyDescent="0.2">
      <c r="A234" s="8"/>
      <c r="B234" s="35"/>
      <c r="C234" s="35"/>
      <c r="D234" s="35"/>
      <c r="E234" s="21"/>
      <c r="F234" s="21"/>
      <c r="G234" s="21"/>
      <c r="H234" s="21"/>
      <c r="I234" s="21"/>
      <c r="J234" s="10"/>
      <c r="K234" s="10"/>
      <c r="L234" s="10"/>
      <c r="M234" s="10"/>
      <c r="N234" s="10"/>
      <c r="O234" s="10"/>
      <c r="P234" s="10"/>
      <c r="Q234" s="10"/>
      <c r="R234" s="10"/>
      <c r="S234" s="10"/>
      <c r="T234" s="10"/>
      <c r="U234" s="10"/>
      <c r="V234" s="10"/>
      <c r="W234" s="10"/>
      <c r="X234" s="10"/>
      <c r="Y234" s="10"/>
      <c r="Z234" s="4"/>
      <c r="AA234" s="4"/>
      <c r="AB234" s="4"/>
      <c r="AC234" s="4"/>
      <c r="AD234" s="4"/>
      <c r="AE234" s="4"/>
      <c r="AF234" s="4"/>
      <c r="AG234" s="4"/>
      <c r="AH234" s="4"/>
      <c r="AI234" s="4"/>
      <c r="AJ234" s="4"/>
      <c r="AK234" s="4"/>
      <c r="AM234" s="10"/>
      <c r="AN234" s="10"/>
      <c r="AO234" s="10"/>
    </row>
    <row r="235" spans="1:43" s="16" customFormat="1" ht="15" customHeight="1" x14ac:dyDescent="0.2">
      <c r="A235" s="8"/>
      <c r="B235" s="35"/>
      <c r="C235" s="35"/>
      <c r="D235" s="35"/>
      <c r="E235" s="21"/>
      <c r="F235" s="21"/>
      <c r="G235" s="21"/>
      <c r="H235" s="21"/>
      <c r="I235" s="21"/>
      <c r="J235" s="10"/>
      <c r="K235" s="13"/>
      <c r="L235" s="220"/>
      <c r="M235" s="13"/>
      <c r="N235" s="13"/>
      <c r="O235" s="10"/>
      <c r="P235" s="10"/>
      <c r="Q235" s="10"/>
      <c r="R235" s="10"/>
      <c r="S235" s="10"/>
      <c r="T235" s="10"/>
      <c r="U235" s="10"/>
      <c r="V235" s="10"/>
      <c r="W235" s="10"/>
      <c r="X235" s="10"/>
      <c r="Y235" s="10"/>
      <c r="Z235" s="4"/>
      <c r="AA235" s="4"/>
      <c r="AB235" s="4"/>
      <c r="AC235" s="4"/>
      <c r="AD235" s="4"/>
      <c r="AE235" s="4"/>
      <c r="AF235" s="4"/>
      <c r="AG235" s="4"/>
      <c r="AH235" s="4"/>
      <c r="AI235" s="4"/>
      <c r="AJ235" s="4"/>
      <c r="AK235" s="4"/>
      <c r="AM235" s="10"/>
      <c r="AN235" s="10"/>
      <c r="AO235" s="10"/>
    </row>
    <row r="236" spans="1:43" s="16" customFormat="1" x14ac:dyDescent="0.2">
      <c r="A236" s="8"/>
      <c r="B236" s="13" t="s">
        <v>216</v>
      </c>
      <c r="C236" s="13"/>
      <c r="D236" s="13"/>
      <c r="E236" s="10"/>
      <c r="F236" s="10"/>
      <c r="G236" s="10"/>
      <c r="H236" s="10"/>
      <c r="I236" s="10"/>
      <c r="J236" s="10"/>
      <c r="K236" s="13"/>
      <c r="L236" s="13"/>
      <c r="M236" s="13"/>
      <c r="N236" s="13"/>
      <c r="O236" s="10"/>
      <c r="P236" s="10"/>
      <c r="Q236" s="10"/>
      <c r="R236" s="10"/>
      <c r="S236" s="10"/>
      <c r="T236" s="10"/>
      <c r="U236" s="10"/>
      <c r="V236" s="10"/>
      <c r="W236" s="10"/>
      <c r="X236" s="10"/>
      <c r="Y236" s="10"/>
      <c r="Z236" s="4"/>
      <c r="AA236" s="4"/>
      <c r="AB236" s="4"/>
      <c r="AC236" s="4"/>
      <c r="AD236" s="4"/>
      <c r="AE236" s="4"/>
      <c r="AF236" s="4"/>
      <c r="AG236" s="4"/>
      <c r="AH236" s="4"/>
      <c r="AI236" s="4"/>
      <c r="AJ236" s="4"/>
      <c r="AK236" s="4"/>
      <c r="AM236" s="10"/>
      <c r="AN236" s="10"/>
      <c r="AO236" s="10"/>
    </row>
    <row r="237" spans="1:43" s="16" customFormat="1" x14ac:dyDescent="0.2">
      <c r="A237" s="8"/>
      <c r="B237" s="13"/>
      <c r="C237" s="13"/>
      <c r="D237" s="13"/>
      <c r="E237" s="10"/>
      <c r="F237" s="10"/>
      <c r="G237" s="10"/>
      <c r="H237" s="10"/>
      <c r="I237" s="10"/>
      <c r="J237" s="10"/>
      <c r="K237" s="10"/>
      <c r="L237" s="10"/>
      <c r="M237" s="10"/>
      <c r="N237" s="10"/>
      <c r="O237" s="10"/>
      <c r="P237" s="10"/>
      <c r="Q237" s="10"/>
      <c r="R237" s="10"/>
      <c r="S237" s="10"/>
      <c r="T237" s="10"/>
      <c r="U237" s="10"/>
      <c r="V237" s="10"/>
      <c r="W237" s="10"/>
      <c r="X237" s="10"/>
      <c r="Y237" s="10"/>
      <c r="Z237" s="4"/>
      <c r="AA237" s="4"/>
      <c r="AB237" s="4"/>
      <c r="AC237" s="4"/>
      <c r="AD237" s="4"/>
      <c r="AE237" s="4"/>
      <c r="AF237" s="4"/>
      <c r="AG237" s="4"/>
      <c r="AH237" s="4"/>
      <c r="AI237" s="4"/>
      <c r="AJ237" s="4"/>
      <c r="AK237" s="4"/>
      <c r="AM237" s="10"/>
      <c r="AN237" s="10"/>
      <c r="AO237" s="10"/>
    </row>
    <row r="238" spans="1:43" s="16" customFormat="1" x14ac:dyDescent="0.2">
      <c r="A238" s="8"/>
      <c r="B238" s="412" t="s">
        <v>217</v>
      </c>
      <c r="C238" s="413"/>
      <c r="D238" s="413"/>
      <c r="E238" s="413"/>
      <c r="F238" s="413"/>
      <c r="G238" s="413"/>
      <c r="H238" s="413"/>
      <c r="I238" s="414"/>
      <c r="J238" s="430" t="s">
        <v>198</v>
      </c>
      <c r="K238" s="431"/>
      <c r="L238" s="431"/>
      <c r="M238" s="431"/>
      <c r="N238" s="431"/>
      <c r="O238" s="431"/>
      <c r="P238" s="431"/>
      <c r="Q238" s="431"/>
      <c r="R238" s="432"/>
      <c r="S238" s="94"/>
      <c r="T238" s="94"/>
      <c r="U238" s="94"/>
      <c r="V238" s="94"/>
      <c r="W238" s="94"/>
      <c r="X238" s="94"/>
      <c r="Y238" s="94"/>
      <c r="Z238" s="4"/>
      <c r="AA238" s="4"/>
      <c r="AB238" s="4"/>
      <c r="AC238" s="4"/>
      <c r="AD238" s="4"/>
      <c r="AE238" s="4"/>
      <c r="AF238" s="4"/>
      <c r="AG238" s="4"/>
      <c r="AH238" s="4"/>
      <c r="AI238" s="4"/>
      <c r="AJ238" s="4"/>
      <c r="AK238" s="4"/>
      <c r="AM238" s="10"/>
      <c r="AN238" s="10"/>
      <c r="AO238" s="10"/>
    </row>
    <row r="239" spans="1:43" s="16" customFormat="1" x14ac:dyDescent="0.2">
      <c r="A239" s="8"/>
      <c r="B239" s="427" t="s">
        <v>218</v>
      </c>
      <c r="C239" s="428"/>
      <c r="D239" s="428"/>
      <c r="E239" s="428"/>
      <c r="F239" s="428"/>
      <c r="G239" s="428"/>
      <c r="H239" s="428"/>
      <c r="I239" s="429"/>
      <c r="J239" s="350">
        <v>0</v>
      </c>
      <c r="K239" s="351"/>
      <c r="L239" s="351"/>
      <c r="M239" s="351"/>
      <c r="N239" s="351"/>
      <c r="O239" s="351"/>
      <c r="P239" s="351"/>
      <c r="Q239" s="351"/>
      <c r="R239" s="352"/>
      <c r="S239" s="4"/>
      <c r="T239" s="4"/>
      <c r="U239" s="4"/>
      <c r="V239" s="4"/>
      <c r="W239" s="4"/>
      <c r="X239" s="4"/>
      <c r="Y239" s="4"/>
      <c r="Z239" s="72"/>
      <c r="AA239" s="72"/>
      <c r="AB239" s="72"/>
      <c r="AC239" s="72"/>
      <c r="AD239" s="72"/>
      <c r="AE239" s="72"/>
      <c r="AF239" s="72"/>
      <c r="AG239" s="72"/>
      <c r="AH239" s="72"/>
      <c r="AI239" s="72"/>
      <c r="AJ239" s="72"/>
      <c r="AK239" s="4"/>
      <c r="AM239" s="10"/>
      <c r="AN239" s="10"/>
      <c r="AO239" s="10"/>
    </row>
    <row r="240" spans="1:43" s="16" customFormat="1" x14ac:dyDescent="0.2">
      <c r="A240" s="8"/>
      <c r="B240" s="427" t="s">
        <v>219</v>
      </c>
      <c r="C240" s="428"/>
      <c r="D240" s="428"/>
      <c r="E240" s="428"/>
      <c r="F240" s="428"/>
      <c r="G240" s="428"/>
      <c r="H240" s="428"/>
      <c r="I240" s="429"/>
      <c r="J240" s="350">
        <v>0</v>
      </c>
      <c r="K240" s="351"/>
      <c r="L240" s="351"/>
      <c r="M240" s="351"/>
      <c r="N240" s="351"/>
      <c r="O240" s="351"/>
      <c r="P240" s="351"/>
      <c r="Q240" s="351"/>
      <c r="R240" s="352"/>
      <c r="S240" s="4"/>
      <c r="T240" s="4"/>
      <c r="U240" s="4"/>
      <c r="V240" s="4"/>
      <c r="W240" s="4"/>
      <c r="X240" s="4"/>
      <c r="Y240" s="4"/>
      <c r="Z240" s="4"/>
      <c r="AA240" s="4"/>
      <c r="AB240" s="4"/>
      <c r="AC240" s="4"/>
      <c r="AD240" s="4"/>
      <c r="AE240" s="4"/>
      <c r="AF240" s="4"/>
      <c r="AG240" s="4"/>
      <c r="AH240" s="4"/>
      <c r="AI240" s="4"/>
      <c r="AJ240" s="4"/>
      <c r="AK240" s="4"/>
      <c r="AM240" s="10"/>
      <c r="AN240" s="10"/>
      <c r="AO240" s="10"/>
    </row>
    <row r="241" spans="1:41" s="16" customFormat="1" x14ac:dyDescent="0.2">
      <c r="A241" s="8"/>
      <c r="B241" s="427" t="s">
        <v>220</v>
      </c>
      <c r="C241" s="428"/>
      <c r="D241" s="428"/>
      <c r="E241" s="428"/>
      <c r="F241" s="428"/>
      <c r="G241" s="428"/>
      <c r="H241" s="428"/>
      <c r="I241" s="429"/>
      <c r="J241" s="350">
        <v>0</v>
      </c>
      <c r="K241" s="351"/>
      <c r="L241" s="351"/>
      <c r="M241" s="351"/>
      <c r="N241" s="351"/>
      <c r="O241" s="351"/>
      <c r="P241" s="351"/>
      <c r="Q241" s="351"/>
      <c r="R241" s="352"/>
      <c r="S241" s="4"/>
      <c r="T241" s="4"/>
      <c r="U241" s="4"/>
      <c r="V241" s="4"/>
      <c r="W241" s="4"/>
      <c r="X241" s="4"/>
      <c r="Y241" s="4"/>
      <c r="Z241" s="4"/>
      <c r="AA241" s="4"/>
      <c r="AB241" s="4"/>
      <c r="AC241" s="4"/>
      <c r="AD241" s="4"/>
      <c r="AE241" s="4"/>
      <c r="AF241" s="4"/>
      <c r="AG241" s="4"/>
      <c r="AH241" s="4"/>
      <c r="AI241" s="4"/>
      <c r="AJ241" s="4"/>
      <c r="AK241" s="4"/>
      <c r="AM241" s="10"/>
      <c r="AN241" s="10"/>
      <c r="AO241" s="10"/>
    </row>
    <row r="242" spans="1:41" s="16" customFormat="1" x14ac:dyDescent="0.2">
      <c r="A242" s="8"/>
      <c r="B242" s="427" t="s">
        <v>221</v>
      </c>
      <c r="C242" s="428"/>
      <c r="D242" s="428"/>
      <c r="E242" s="428"/>
      <c r="F242" s="428"/>
      <c r="G242" s="428"/>
      <c r="H242" s="428"/>
      <c r="I242" s="429"/>
      <c r="J242" s="350">
        <v>0</v>
      </c>
      <c r="K242" s="351"/>
      <c r="L242" s="351"/>
      <c r="M242" s="351"/>
      <c r="N242" s="351"/>
      <c r="O242" s="351"/>
      <c r="P242" s="351"/>
      <c r="Q242" s="351"/>
      <c r="R242" s="352"/>
      <c r="S242" s="4"/>
      <c r="T242" s="4"/>
      <c r="U242" s="4"/>
      <c r="V242" s="4"/>
      <c r="W242" s="4"/>
      <c r="X242" s="4"/>
      <c r="Y242" s="4"/>
      <c r="Z242" s="4"/>
      <c r="AA242" s="4"/>
      <c r="AB242" s="4"/>
      <c r="AC242" s="4"/>
      <c r="AD242" s="4"/>
      <c r="AE242" s="4"/>
      <c r="AF242" s="4"/>
      <c r="AG242" s="4"/>
      <c r="AH242" s="4"/>
      <c r="AI242" s="4"/>
      <c r="AJ242" s="4"/>
      <c r="AK242" s="4"/>
      <c r="AM242" s="10"/>
      <c r="AN242" s="10"/>
      <c r="AO242" s="10"/>
    </row>
    <row r="243" spans="1:41" s="16" customFormat="1" x14ac:dyDescent="0.2">
      <c r="A243" s="8"/>
      <c r="B243" s="612" t="s">
        <v>222</v>
      </c>
      <c r="C243" s="613"/>
      <c r="D243" s="613"/>
      <c r="E243" s="613"/>
      <c r="F243" s="613"/>
      <c r="G243" s="613"/>
      <c r="H243" s="613"/>
      <c r="I243" s="614"/>
      <c r="J243" s="609">
        <f>SUM(J239:R242)</f>
        <v>0</v>
      </c>
      <c r="K243" s="610"/>
      <c r="L243" s="610"/>
      <c r="M243" s="610"/>
      <c r="N243" s="610"/>
      <c r="O243" s="610"/>
      <c r="P243" s="610"/>
      <c r="Q243" s="610"/>
      <c r="R243" s="611"/>
      <c r="S243" s="10"/>
      <c r="T243" s="10"/>
      <c r="U243" s="10"/>
      <c r="V243" s="10"/>
      <c r="W243" s="10"/>
      <c r="X243" s="10"/>
      <c r="Y243" s="10"/>
      <c r="Z243" s="4"/>
      <c r="AA243" s="4"/>
      <c r="AB243" s="4"/>
      <c r="AC243" s="4"/>
      <c r="AD243" s="4"/>
      <c r="AE243" s="4"/>
      <c r="AF243" s="4"/>
      <c r="AG243" s="4"/>
      <c r="AH243" s="4"/>
      <c r="AI243" s="4"/>
      <c r="AJ243" s="4"/>
      <c r="AK243" s="4"/>
      <c r="AM243" s="10"/>
      <c r="AN243" s="10"/>
      <c r="AO243" s="10"/>
    </row>
    <row r="244" spans="1:41" s="16" customFormat="1" x14ac:dyDescent="0.2">
      <c r="A244" s="8"/>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4"/>
      <c r="AA244" s="4"/>
      <c r="AB244" s="4"/>
      <c r="AC244" s="4"/>
      <c r="AD244" s="4"/>
      <c r="AE244" s="4"/>
      <c r="AF244" s="4"/>
      <c r="AG244" s="4"/>
      <c r="AH244" s="4"/>
      <c r="AI244" s="4"/>
      <c r="AJ244" s="4"/>
      <c r="AK244" s="4"/>
      <c r="AM244" s="10"/>
      <c r="AN244" s="10"/>
      <c r="AO244" s="10"/>
    </row>
    <row r="245" spans="1:41" s="16" customFormat="1" x14ac:dyDescent="0.2">
      <c r="A245" s="9">
        <v>9</v>
      </c>
      <c r="B245" s="348" t="s">
        <v>223</v>
      </c>
      <c r="C245" s="348"/>
      <c r="D245" s="348"/>
      <c r="E245" s="348"/>
      <c r="F245" s="348"/>
      <c r="G245" s="348"/>
      <c r="H245" s="348"/>
      <c r="I245" s="348"/>
      <c r="J245" s="348"/>
      <c r="K245" s="348"/>
      <c r="L245" s="348"/>
      <c r="M245" s="348"/>
      <c r="N245" s="348"/>
      <c r="O245" s="348"/>
      <c r="P245" s="348"/>
      <c r="Q245" s="348"/>
      <c r="R245" s="348"/>
      <c r="S245" s="12"/>
      <c r="T245" s="12"/>
      <c r="U245" s="12"/>
      <c r="V245" s="12"/>
      <c r="W245" s="12"/>
      <c r="X245" s="12"/>
      <c r="Y245" s="12"/>
      <c r="Z245" s="4"/>
      <c r="AA245" s="4"/>
      <c r="AB245" s="4"/>
      <c r="AC245" s="4"/>
      <c r="AD245" s="4"/>
      <c r="AE245" s="4"/>
      <c r="AF245" s="4"/>
      <c r="AG245" s="4"/>
      <c r="AH245" s="4"/>
      <c r="AI245" s="4"/>
      <c r="AJ245" s="4"/>
      <c r="AK245" s="4"/>
      <c r="AM245" s="10"/>
      <c r="AN245" s="10"/>
      <c r="AO245" s="10"/>
    </row>
    <row r="246" spans="1:41" s="16" customFormat="1" ht="19.5" thickBot="1" x14ac:dyDescent="0.25">
      <c r="A246" s="9"/>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4"/>
      <c r="AA246" s="4"/>
      <c r="AB246" s="4"/>
      <c r="AC246" s="4"/>
      <c r="AD246" s="4"/>
      <c r="AE246" s="4"/>
      <c r="AF246" s="4"/>
      <c r="AG246" s="4"/>
      <c r="AH246" s="4"/>
      <c r="AI246" s="4"/>
      <c r="AJ246" s="4"/>
      <c r="AK246" s="4"/>
      <c r="AM246" s="10"/>
      <c r="AN246" s="10"/>
      <c r="AO246" s="10"/>
    </row>
    <row r="247" spans="1:41" s="16" customFormat="1" ht="19.5" thickBot="1" x14ac:dyDescent="0.25">
      <c r="A247" s="8"/>
      <c r="B247" s="397" t="s">
        <v>224</v>
      </c>
      <c r="C247" s="397"/>
      <c r="D247" s="397"/>
      <c r="E247" s="397"/>
      <c r="F247" s="397"/>
      <c r="G247" s="397"/>
      <c r="H247" s="397"/>
      <c r="I247" s="397"/>
      <c r="J247" s="397"/>
      <c r="K247" s="123" t="s">
        <v>10</v>
      </c>
      <c r="L247" s="123"/>
      <c r="M247" s="124"/>
      <c r="N247" s="123" t="s">
        <v>11</v>
      </c>
      <c r="O247" s="124"/>
      <c r="P247" s="73"/>
      <c r="Q247" s="73"/>
      <c r="R247" s="10"/>
      <c r="S247" s="10"/>
      <c r="T247" s="10"/>
      <c r="U247" s="10"/>
      <c r="V247" s="10"/>
      <c r="W247" s="10"/>
      <c r="X247" s="10"/>
      <c r="Y247" s="10"/>
      <c r="Z247" s="4"/>
      <c r="AA247" s="4"/>
      <c r="AB247" s="4"/>
      <c r="AC247" s="4"/>
      <c r="AD247" s="4"/>
      <c r="AE247" s="4"/>
      <c r="AF247" s="4"/>
      <c r="AG247" s="4"/>
      <c r="AH247" s="4"/>
      <c r="AI247" s="4"/>
      <c r="AJ247" s="4"/>
      <c r="AK247" s="4"/>
      <c r="AM247" s="10"/>
      <c r="AN247" s="10"/>
      <c r="AO247" s="10"/>
    </row>
    <row r="248" spans="1:41" s="16" customFormat="1" x14ac:dyDescent="0.2">
      <c r="A248" s="8"/>
      <c r="B248" s="13"/>
      <c r="C248" s="13"/>
      <c r="D248" s="13"/>
      <c r="E248" s="13"/>
      <c r="F248" s="13"/>
      <c r="G248" s="13"/>
      <c r="H248" s="13"/>
      <c r="I248" s="13"/>
      <c r="J248" s="13"/>
      <c r="K248" s="123"/>
      <c r="L248" s="123"/>
      <c r="M248" s="73"/>
      <c r="N248" s="123"/>
      <c r="O248" s="73"/>
      <c r="P248" s="73"/>
      <c r="Q248" s="73"/>
      <c r="R248" s="10"/>
      <c r="S248" s="10"/>
      <c r="T248" s="10"/>
      <c r="U248" s="10"/>
      <c r="V248" s="10"/>
      <c r="W248" s="10"/>
      <c r="X248" s="10"/>
      <c r="Y248" s="10"/>
      <c r="Z248" s="4"/>
      <c r="AA248" s="4"/>
      <c r="AB248" s="4"/>
      <c r="AC248" s="4"/>
      <c r="AD248" s="4"/>
      <c r="AE248" s="4"/>
      <c r="AF248" s="4"/>
      <c r="AG248" s="4"/>
      <c r="AH248" s="4"/>
      <c r="AI248" s="4"/>
      <c r="AJ248" s="4"/>
      <c r="AK248" s="4"/>
      <c r="AM248" s="10"/>
      <c r="AN248" s="10"/>
      <c r="AO248" s="10"/>
    </row>
    <row r="249" spans="1:41" s="16" customFormat="1" x14ac:dyDescent="0.2">
      <c r="A249" s="8"/>
      <c r="B249" s="290" t="s">
        <v>225</v>
      </c>
      <c r="C249" s="13"/>
      <c r="D249" s="13"/>
      <c r="E249" s="13"/>
      <c r="F249" s="13"/>
      <c r="G249" s="13"/>
      <c r="H249" s="13"/>
      <c r="I249" s="13"/>
      <c r="J249" s="13"/>
      <c r="K249" s="123"/>
      <c r="L249" s="123"/>
      <c r="M249" s="73"/>
      <c r="N249" s="123"/>
      <c r="O249" s="73"/>
      <c r="P249" s="73"/>
      <c r="Q249" s="73"/>
      <c r="R249" s="10"/>
      <c r="S249" s="10"/>
      <c r="T249" s="10"/>
      <c r="U249" s="10"/>
      <c r="V249" s="10"/>
      <c r="W249" s="10"/>
      <c r="X249" s="10"/>
      <c r="Y249" s="10"/>
      <c r="Z249" s="4"/>
      <c r="AA249" s="4"/>
      <c r="AB249" s="4"/>
      <c r="AC249" s="4"/>
      <c r="AD249" s="4"/>
      <c r="AE249" s="4"/>
      <c r="AF249" s="4"/>
      <c r="AG249" s="4"/>
      <c r="AH249" s="4"/>
      <c r="AI249" s="4"/>
      <c r="AJ249" s="4"/>
      <c r="AK249" s="4"/>
      <c r="AM249" s="10"/>
      <c r="AN249" s="10"/>
      <c r="AO249" s="10"/>
    </row>
    <row r="250" spans="1:41" s="16" customFormat="1" x14ac:dyDescent="0.2">
      <c r="A250" s="8"/>
      <c r="B250" s="13" t="s">
        <v>226</v>
      </c>
      <c r="C250" s="13"/>
      <c r="D250" s="13"/>
      <c r="E250" s="13"/>
      <c r="F250" s="10"/>
      <c r="G250" s="10"/>
      <c r="H250" s="10"/>
      <c r="I250" s="10"/>
      <c r="J250" s="4"/>
      <c r="K250" s="4"/>
      <c r="L250" s="4"/>
      <c r="M250" s="4"/>
      <c r="N250" s="4"/>
      <c r="O250" s="4"/>
      <c r="P250" s="4"/>
      <c r="Q250" s="4"/>
      <c r="R250" s="10"/>
      <c r="S250" s="10"/>
      <c r="T250" s="10"/>
      <c r="U250" s="10"/>
      <c r="V250" s="10"/>
      <c r="W250" s="10"/>
      <c r="X250" s="10"/>
      <c r="Y250" s="10"/>
      <c r="Z250" s="4"/>
      <c r="AA250" s="4"/>
      <c r="AB250" s="4"/>
      <c r="AC250" s="4"/>
      <c r="AD250" s="4"/>
      <c r="AE250" s="4"/>
      <c r="AF250" s="4"/>
      <c r="AG250" s="4"/>
      <c r="AH250" s="4"/>
      <c r="AI250" s="4"/>
      <c r="AJ250" s="4"/>
      <c r="AK250" s="4"/>
      <c r="AM250" s="10"/>
      <c r="AN250" s="10"/>
      <c r="AO250" s="10"/>
    </row>
    <row r="251" spans="1:41" s="16" customFormat="1" x14ac:dyDescent="0.2">
      <c r="A251" s="8"/>
      <c r="B251" s="13"/>
      <c r="C251" s="13"/>
      <c r="D251" s="13"/>
      <c r="E251" s="13"/>
      <c r="F251" s="10"/>
      <c r="G251" s="10"/>
      <c r="H251" s="10"/>
      <c r="I251" s="10"/>
      <c r="J251" s="4"/>
      <c r="K251" s="4"/>
      <c r="L251" s="4"/>
      <c r="M251" s="4"/>
      <c r="N251" s="4"/>
      <c r="O251" s="4"/>
      <c r="P251" s="4"/>
      <c r="Q251" s="4"/>
      <c r="R251" s="10"/>
      <c r="S251" s="10"/>
      <c r="T251" s="10"/>
      <c r="U251" s="10"/>
      <c r="V251" s="10"/>
      <c r="W251" s="10"/>
      <c r="X251" s="10"/>
      <c r="Y251" s="10"/>
      <c r="Z251" s="4"/>
      <c r="AA251" s="4"/>
      <c r="AB251" s="4"/>
      <c r="AC251" s="4"/>
      <c r="AD251" s="4"/>
      <c r="AE251" s="4"/>
      <c r="AF251" s="4"/>
      <c r="AG251" s="4"/>
      <c r="AH251" s="4"/>
      <c r="AI251" s="4"/>
      <c r="AJ251" s="4"/>
      <c r="AK251" s="4"/>
      <c r="AM251" s="10"/>
      <c r="AN251" s="10"/>
      <c r="AO251" s="10"/>
    </row>
    <row r="252" spans="1:41" s="16" customFormat="1" x14ac:dyDescent="0.2">
      <c r="A252" s="8"/>
      <c r="B252" s="353" t="s">
        <v>227</v>
      </c>
      <c r="C252" s="353"/>
      <c r="D252" s="353"/>
      <c r="E252" s="353"/>
      <c r="F252" s="353"/>
      <c r="G252" s="353"/>
      <c r="H252" s="353"/>
      <c r="I252" s="353"/>
      <c r="J252" s="353"/>
      <c r="K252" s="353"/>
      <c r="L252" s="353"/>
      <c r="M252" s="353"/>
      <c r="N252" s="353"/>
      <c r="O252" s="353"/>
      <c r="P252" s="353"/>
      <c r="Q252" s="353"/>
      <c r="R252" s="353"/>
      <c r="S252" s="353"/>
      <c r="T252" s="353"/>
      <c r="U252" s="353"/>
      <c r="V252" s="353"/>
      <c r="W252" s="353"/>
      <c r="X252" s="10"/>
      <c r="Y252" s="10"/>
      <c r="Z252" s="4"/>
      <c r="AA252" s="4"/>
      <c r="AB252" s="4"/>
      <c r="AC252" s="4"/>
      <c r="AD252" s="4"/>
      <c r="AE252" s="4"/>
      <c r="AF252" s="4"/>
      <c r="AG252" s="4"/>
      <c r="AH252" s="4"/>
      <c r="AI252" s="4"/>
      <c r="AJ252" s="4"/>
      <c r="AK252" s="4"/>
      <c r="AM252" s="10"/>
      <c r="AN252" s="10"/>
      <c r="AO252" s="10"/>
    </row>
    <row r="253" spans="1:41" s="16" customFormat="1" ht="38.25" customHeight="1" x14ac:dyDescent="0.2">
      <c r="A253" s="8"/>
      <c r="B253" s="386" t="s">
        <v>228</v>
      </c>
      <c r="C253" s="386"/>
      <c r="D253" s="386"/>
      <c r="E253" s="140"/>
      <c r="F253" s="391" t="s">
        <v>229</v>
      </c>
      <c r="G253" s="393"/>
      <c r="H253" s="354"/>
      <c r="I253" s="355"/>
      <c r="J253" s="355"/>
      <c r="K253" s="356"/>
      <c r="L253" s="603" t="s">
        <v>230</v>
      </c>
      <c r="M253" s="603"/>
      <c r="N253" s="603"/>
      <c r="O253" s="603"/>
      <c r="P253" s="603"/>
      <c r="Q253" s="603"/>
      <c r="R253" s="604"/>
      <c r="S253" s="604"/>
      <c r="T253" s="604"/>
      <c r="U253" s="604"/>
      <c r="V253" s="604"/>
      <c r="W253" s="605"/>
      <c r="X253" s="142"/>
      <c r="Y253" s="142"/>
      <c r="Z253" s="126"/>
      <c r="AA253" s="126"/>
      <c r="AB253" s="126"/>
      <c r="AC253" s="126"/>
      <c r="AD253" s="126"/>
      <c r="AE253" s="126"/>
      <c r="AF253" s="126"/>
      <c r="AG253" s="126"/>
      <c r="AH253" s="126"/>
      <c r="AI253" s="126"/>
      <c r="AJ253" s="126"/>
      <c r="AK253" s="126"/>
      <c r="AL253" s="126"/>
      <c r="AM253" s="126"/>
      <c r="AN253" s="10"/>
      <c r="AO253" s="10"/>
    </row>
    <row r="254" spans="1:41" s="16" customFormat="1" x14ac:dyDescent="0.2">
      <c r="A254" s="8"/>
      <c r="B254" s="353" t="s">
        <v>231</v>
      </c>
      <c r="C254" s="353"/>
      <c r="D254" s="353"/>
      <c r="E254" s="353"/>
      <c r="F254" s="353"/>
      <c r="G254" s="353"/>
      <c r="H254" s="353"/>
      <c r="I254" s="353"/>
      <c r="J254" s="353"/>
      <c r="K254" s="353"/>
      <c r="L254" s="353"/>
      <c r="M254" s="353"/>
      <c r="N254" s="353"/>
      <c r="O254" s="353"/>
      <c r="P254" s="353"/>
      <c r="Q254" s="353"/>
      <c r="R254" s="353"/>
      <c r="S254" s="353"/>
      <c r="T254" s="353"/>
      <c r="U254" s="353"/>
      <c r="V254" s="353"/>
      <c r="W254" s="353"/>
      <c r="X254" s="48"/>
      <c r="Y254" s="48"/>
      <c r="Z254" s="44"/>
      <c r="AA254" s="44"/>
      <c r="AB254" s="44"/>
      <c r="AC254" s="44"/>
      <c r="AD254" s="44"/>
      <c r="AE254" s="44"/>
      <c r="AF254" s="44"/>
      <c r="AG254" s="44"/>
      <c r="AH254" s="44"/>
      <c r="AI254" s="44"/>
      <c r="AJ254" s="44"/>
      <c r="AK254" s="44"/>
      <c r="AL254" s="127"/>
      <c r="AM254" s="48"/>
      <c r="AN254" s="10"/>
      <c r="AO254" s="10"/>
    </row>
    <row r="255" spans="1:41" s="16" customFormat="1" x14ac:dyDescent="0.2">
      <c r="A255" s="8"/>
      <c r="B255" s="385" t="s">
        <v>228</v>
      </c>
      <c r="C255" s="385"/>
      <c r="D255" s="385"/>
      <c r="E255" s="385"/>
      <c r="F255" s="354" t="s">
        <v>229</v>
      </c>
      <c r="G255" s="355"/>
      <c r="H255" s="355"/>
      <c r="I255" s="355"/>
      <c r="J255" s="355"/>
      <c r="K255" s="356"/>
      <c r="L255" s="354" t="s">
        <v>230</v>
      </c>
      <c r="M255" s="355"/>
      <c r="N255" s="355"/>
      <c r="O255" s="355"/>
      <c r="P255" s="355"/>
      <c r="Q255" s="355"/>
      <c r="R255" s="355"/>
      <c r="S255" s="355"/>
      <c r="T255" s="355"/>
      <c r="U255" s="355"/>
      <c r="V255" s="355"/>
      <c r="W255" s="356"/>
      <c r="X255" s="48"/>
      <c r="Y255" s="48"/>
      <c r="Z255" s="44"/>
      <c r="AA255" s="44"/>
      <c r="AB255" s="44"/>
      <c r="AC255" s="44"/>
      <c r="AD255" s="44"/>
      <c r="AE255" s="44"/>
      <c r="AF255" s="44"/>
      <c r="AG255" s="44"/>
      <c r="AH255" s="44"/>
      <c r="AI255" s="44"/>
      <c r="AJ255" s="44"/>
      <c r="AK255" s="44"/>
      <c r="AL255" s="127"/>
      <c r="AM255" s="48"/>
      <c r="AN255" s="10"/>
      <c r="AO255" s="10"/>
    </row>
    <row r="256" spans="1:41" s="16" customFormat="1" x14ac:dyDescent="0.2">
      <c r="A256" s="8"/>
      <c r="B256" s="385"/>
      <c r="C256" s="385"/>
      <c r="D256" s="385"/>
      <c r="E256" s="385"/>
      <c r="F256" s="354"/>
      <c r="G256" s="355"/>
      <c r="H256" s="355"/>
      <c r="I256" s="355"/>
      <c r="J256" s="355"/>
      <c r="K256" s="356"/>
      <c r="L256" s="354"/>
      <c r="M256" s="355"/>
      <c r="N256" s="355"/>
      <c r="O256" s="355"/>
      <c r="P256" s="355"/>
      <c r="Q256" s="355"/>
      <c r="R256" s="355"/>
      <c r="S256" s="355"/>
      <c r="T256" s="355"/>
      <c r="U256" s="355"/>
      <c r="V256" s="355"/>
      <c r="W256" s="356"/>
      <c r="X256" s="48"/>
      <c r="Y256" s="48"/>
      <c r="Z256" s="44"/>
      <c r="AA256" s="44"/>
      <c r="AB256" s="44"/>
      <c r="AC256" s="44"/>
      <c r="AD256" s="44"/>
      <c r="AE256" s="44"/>
      <c r="AF256" s="44"/>
      <c r="AG256" s="44"/>
      <c r="AH256" s="44"/>
      <c r="AI256" s="44"/>
      <c r="AJ256" s="44"/>
      <c r="AK256" s="44"/>
      <c r="AL256" s="127"/>
      <c r="AM256" s="48"/>
      <c r="AN256" s="10"/>
      <c r="AO256" s="10"/>
    </row>
    <row r="257" spans="1:41" s="16" customFormat="1" x14ac:dyDescent="0.2">
      <c r="A257" s="8"/>
      <c r="B257" s="290" t="s">
        <v>232</v>
      </c>
      <c r="C257" s="7"/>
      <c r="D257" s="7"/>
      <c r="E257" s="7"/>
      <c r="F257" s="7"/>
      <c r="G257" s="7"/>
      <c r="H257" s="7"/>
      <c r="I257" s="7"/>
      <c r="J257" s="7"/>
      <c r="K257" s="7"/>
      <c r="L257" s="7"/>
      <c r="M257" s="7"/>
      <c r="N257" s="7"/>
      <c r="O257" s="7"/>
      <c r="P257" s="7"/>
      <c r="Q257" s="7"/>
      <c r="R257" s="7"/>
      <c r="S257" s="7"/>
      <c r="T257" s="7"/>
      <c r="U257" s="7"/>
      <c r="V257" s="7"/>
      <c r="W257" s="7"/>
      <c r="X257" s="48"/>
      <c r="Y257" s="48"/>
      <c r="Z257" s="44"/>
      <c r="AA257" s="44"/>
      <c r="AB257" s="44"/>
      <c r="AC257" s="44"/>
      <c r="AD257" s="44"/>
      <c r="AE257" s="44"/>
      <c r="AF257" s="44"/>
      <c r="AG257" s="44"/>
      <c r="AH257" s="44"/>
      <c r="AI257" s="44"/>
      <c r="AJ257" s="44"/>
      <c r="AK257" s="44"/>
      <c r="AL257" s="127"/>
      <c r="AM257" s="48"/>
      <c r="AN257" s="10"/>
      <c r="AO257" s="10"/>
    </row>
    <row r="258" spans="1:41" s="16" customFormat="1" x14ac:dyDescent="0.2">
      <c r="A258" s="8"/>
      <c r="B258" s="290" t="s">
        <v>233</v>
      </c>
      <c r="C258" s="7"/>
      <c r="D258" s="7"/>
      <c r="E258" s="7"/>
      <c r="F258" s="7"/>
      <c r="G258" s="7"/>
      <c r="H258" s="7"/>
      <c r="I258" s="7"/>
      <c r="J258" s="7"/>
      <c r="K258" s="7"/>
      <c r="L258" s="7"/>
      <c r="M258" s="7"/>
      <c r="N258" s="7"/>
      <c r="O258" s="7"/>
      <c r="P258" s="7"/>
      <c r="Q258" s="7"/>
      <c r="R258" s="7"/>
      <c r="S258" s="7"/>
      <c r="T258" s="7"/>
      <c r="U258" s="7"/>
      <c r="V258" s="7"/>
      <c r="W258" s="7"/>
      <c r="X258" s="48"/>
      <c r="Y258" s="48"/>
      <c r="Z258" s="44"/>
      <c r="AA258" s="44"/>
      <c r="AB258" s="44"/>
      <c r="AC258" s="44"/>
      <c r="AD258" s="44"/>
      <c r="AE258" s="44"/>
      <c r="AF258" s="44"/>
      <c r="AG258" s="44"/>
      <c r="AH258" s="44"/>
      <c r="AI258" s="44"/>
      <c r="AJ258" s="44"/>
      <c r="AK258" s="44"/>
      <c r="AL258" s="127"/>
      <c r="AM258" s="48"/>
      <c r="AN258" s="10"/>
      <c r="AO258" s="10"/>
    </row>
    <row r="259" spans="1:41" s="16" customFormat="1" x14ac:dyDescent="0.2">
      <c r="A259" s="8"/>
      <c r="B259" s="7"/>
      <c r="C259" s="7"/>
      <c r="D259" s="7"/>
      <c r="E259" s="7"/>
      <c r="F259" s="7"/>
      <c r="G259" s="7"/>
      <c r="H259" s="7"/>
      <c r="I259" s="7"/>
      <c r="J259" s="7"/>
      <c r="K259" s="7"/>
      <c r="L259" s="7"/>
      <c r="M259" s="7"/>
      <c r="N259" s="7"/>
      <c r="O259" s="7"/>
      <c r="P259" s="7"/>
      <c r="Q259" s="7"/>
      <c r="R259" s="7"/>
      <c r="S259" s="7"/>
      <c r="T259" s="7"/>
      <c r="U259" s="7"/>
      <c r="V259" s="7"/>
      <c r="W259" s="7"/>
      <c r="X259" s="48"/>
      <c r="Y259" s="48"/>
      <c r="Z259" s="44"/>
      <c r="AA259" s="44"/>
      <c r="AB259" s="44"/>
      <c r="AC259" s="44"/>
      <c r="AD259" s="44"/>
      <c r="AE259" s="44"/>
      <c r="AF259" s="44"/>
      <c r="AG259" s="44"/>
      <c r="AH259" s="44"/>
      <c r="AI259" s="44"/>
      <c r="AJ259" s="44"/>
      <c r="AK259" s="44"/>
      <c r="AL259" s="127"/>
      <c r="AM259" s="48"/>
      <c r="AN259" s="10"/>
      <c r="AO259" s="10"/>
    </row>
    <row r="260" spans="1:41" s="16" customFormat="1" x14ac:dyDescent="0.2">
      <c r="A260" s="8"/>
      <c r="B260" s="353" t="s">
        <v>234</v>
      </c>
      <c r="C260" s="353"/>
      <c r="D260" s="353"/>
      <c r="E260" s="353"/>
      <c r="F260" s="353"/>
      <c r="G260" s="353"/>
      <c r="H260" s="353"/>
      <c r="I260" s="353"/>
      <c r="J260" s="353"/>
      <c r="K260" s="353"/>
      <c r="L260" s="353"/>
      <c r="M260" s="353"/>
      <c r="N260" s="353"/>
      <c r="O260" s="353"/>
      <c r="P260" s="353"/>
      <c r="Q260" s="353"/>
      <c r="R260" s="353"/>
      <c r="S260" s="353"/>
      <c r="T260" s="353"/>
      <c r="U260" s="353"/>
      <c r="V260" s="353"/>
      <c r="W260" s="353"/>
      <c r="X260" s="48"/>
      <c r="Y260" s="48"/>
      <c r="Z260" s="44"/>
      <c r="AA260" s="44"/>
      <c r="AB260" s="44"/>
      <c r="AC260" s="44"/>
      <c r="AD260" s="44"/>
      <c r="AE260" s="44"/>
      <c r="AF260" s="44"/>
      <c r="AG260" s="44"/>
      <c r="AH260" s="44"/>
      <c r="AI260" s="44"/>
      <c r="AJ260" s="44"/>
      <c r="AK260" s="44"/>
      <c r="AL260" s="127"/>
      <c r="AM260" s="48"/>
      <c r="AN260" s="10"/>
      <c r="AO260" s="10"/>
    </row>
    <row r="261" spans="1:41" s="16" customFormat="1" x14ac:dyDescent="0.2">
      <c r="A261" s="8"/>
      <c r="B261" s="357" t="s">
        <v>235</v>
      </c>
      <c r="C261" s="357"/>
      <c r="D261" s="357"/>
      <c r="E261" s="125"/>
      <c r="F261" s="390" t="s">
        <v>236</v>
      </c>
      <c r="G261" s="390"/>
      <c r="H261" s="390"/>
      <c r="I261" s="390"/>
      <c r="J261" s="423"/>
      <c r="K261" s="423"/>
      <c r="L261" s="423"/>
      <c r="M261" s="423"/>
      <c r="N261" s="423"/>
      <c r="O261" s="423"/>
      <c r="P261" s="423"/>
      <c r="Q261" s="423"/>
      <c r="R261" s="423"/>
      <c r="S261" s="423"/>
      <c r="T261" s="423"/>
      <c r="U261" s="423"/>
      <c r="V261" s="423"/>
      <c r="W261" s="423"/>
      <c r="X261" s="143"/>
      <c r="Y261" s="143"/>
      <c r="Z261" s="126"/>
      <c r="AA261" s="126"/>
      <c r="AB261" s="126"/>
      <c r="AC261" s="126"/>
      <c r="AD261" s="126"/>
      <c r="AE261" s="126"/>
      <c r="AF261" s="126"/>
      <c r="AG261" s="126"/>
      <c r="AH261" s="126"/>
      <c r="AI261" s="126"/>
      <c r="AJ261" s="126"/>
      <c r="AK261" s="126"/>
      <c r="AL261" s="126"/>
      <c r="AM261" s="126"/>
      <c r="AN261" s="10"/>
      <c r="AO261" s="10"/>
    </row>
    <row r="262" spans="1:41" s="16" customFormat="1" x14ac:dyDescent="0.2">
      <c r="A262" s="8"/>
      <c r="B262" s="386" t="s">
        <v>237</v>
      </c>
      <c r="C262" s="386"/>
      <c r="D262" s="386"/>
      <c r="E262" s="386"/>
      <c r="F262" s="386"/>
      <c r="G262" s="386"/>
      <c r="H262" s="386"/>
      <c r="I262" s="386"/>
      <c r="J262" s="386"/>
      <c r="K262" s="386"/>
      <c r="L262" s="386"/>
      <c r="M262" s="386"/>
      <c r="N262" s="386"/>
      <c r="O262" s="386"/>
      <c r="P262" s="386"/>
      <c r="Q262" s="386"/>
      <c r="R262" s="386"/>
      <c r="S262" s="386"/>
      <c r="T262" s="386"/>
      <c r="U262" s="386"/>
      <c r="V262" s="386"/>
      <c r="W262" s="386"/>
      <c r="X262" s="143"/>
      <c r="Y262" s="143"/>
      <c r="Z262" s="126"/>
      <c r="AA262" s="126"/>
      <c r="AB262" s="126"/>
      <c r="AC262" s="126"/>
      <c r="AD262" s="126"/>
      <c r="AE262" s="126"/>
      <c r="AF262" s="126"/>
      <c r="AG262" s="126"/>
      <c r="AH262" s="126"/>
      <c r="AI262" s="126"/>
      <c r="AJ262" s="126"/>
      <c r="AK262" s="126"/>
      <c r="AL262" s="126"/>
      <c r="AM262" s="126"/>
      <c r="AN262" s="10"/>
      <c r="AO262" s="10"/>
    </row>
    <row r="263" spans="1:41" s="16" customFormat="1" ht="18.399999999999999" customHeight="1" x14ac:dyDescent="0.2">
      <c r="A263" s="8"/>
      <c r="B263" s="357" t="s">
        <v>235</v>
      </c>
      <c r="C263" s="357"/>
      <c r="D263" s="357"/>
      <c r="E263" s="357"/>
      <c r="F263" s="385" t="s">
        <v>236</v>
      </c>
      <c r="G263" s="385"/>
      <c r="H263" s="385"/>
      <c r="I263" s="385"/>
      <c r="J263" s="385"/>
      <c r="K263" s="385"/>
      <c r="L263" s="385"/>
      <c r="M263" s="385"/>
      <c r="N263" s="385"/>
      <c r="O263" s="385"/>
      <c r="P263" s="385"/>
      <c r="Q263" s="385"/>
      <c r="R263" s="385"/>
      <c r="S263" s="385"/>
      <c r="T263" s="385"/>
      <c r="U263" s="385"/>
      <c r="V263" s="385"/>
      <c r="W263" s="385"/>
      <c r="X263" s="143"/>
      <c r="Y263" s="143"/>
      <c r="Z263" s="126"/>
      <c r="AA263" s="126"/>
      <c r="AB263" s="126"/>
      <c r="AC263" s="126"/>
      <c r="AD263" s="126"/>
      <c r="AE263" s="126"/>
      <c r="AF263" s="126"/>
      <c r="AG263" s="126"/>
      <c r="AH263" s="126"/>
      <c r="AI263" s="126"/>
      <c r="AJ263" s="126"/>
      <c r="AK263" s="126"/>
      <c r="AL263" s="126"/>
      <c r="AM263" s="126"/>
      <c r="AN263" s="10"/>
      <c r="AO263" s="10"/>
    </row>
    <row r="264" spans="1:41" s="16" customFormat="1" x14ac:dyDescent="0.2">
      <c r="A264" s="8"/>
      <c r="B264" s="384"/>
      <c r="C264" s="384"/>
      <c r="D264" s="384"/>
      <c r="E264" s="384"/>
      <c r="F264" s="385"/>
      <c r="G264" s="385"/>
      <c r="H264" s="385"/>
      <c r="I264" s="385"/>
      <c r="J264" s="385"/>
      <c r="K264" s="385"/>
      <c r="L264" s="385"/>
      <c r="M264" s="385"/>
      <c r="N264" s="385"/>
      <c r="O264" s="385"/>
      <c r="P264" s="385"/>
      <c r="Q264" s="385"/>
      <c r="R264" s="385"/>
      <c r="S264" s="385"/>
      <c r="T264" s="385"/>
      <c r="U264" s="385"/>
      <c r="V264" s="385"/>
      <c r="W264" s="385"/>
      <c r="X264" s="143"/>
      <c r="Y264" s="143"/>
      <c r="Z264" s="126"/>
      <c r="AA264" s="126"/>
      <c r="AB264" s="126"/>
      <c r="AC264" s="126"/>
      <c r="AD264" s="126"/>
      <c r="AE264" s="126"/>
      <c r="AF264" s="126"/>
      <c r="AG264" s="126"/>
      <c r="AH264" s="126"/>
      <c r="AI264" s="126"/>
      <c r="AJ264" s="126"/>
      <c r="AK264" s="126"/>
      <c r="AL264" s="126"/>
      <c r="AM264" s="126"/>
      <c r="AN264" s="10"/>
      <c r="AO264" s="10"/>
    </row>
    <row r="265" spans="1:41" s="16" customFormat="1" x14ac:dyDescent="0.2">
      <c r="A265" s="8"/>
      <c r="B265" s="290" t="s">
        <v>238</v>
      </c>
      <c r="C265" s="35"/>
      <c r="D265" s="35"/>
      <c r="E265" s="13"/>
      <c r="F265" s="10"/>
      <c r="G265" s="10"/>
      <c r="H265" s="10"/>
      <c r="I265" s="10"/>
      <c r="J265" s="10"/>
      <c r="K265" s="10"/>
      <c r="L265" s="10"/>
      <c r="M265" s="10"/>
      <c r="N265" s="10"/>
      <c r="O265" s="10"/>
      <c r="P265" s="10"/>
      <c r="Q265" s="10"/>
      <c r="R265" s="10"/>
      <c r="S265" s="10"/>
      <c r="T265" s="10"/>
      <c r="U265" s="10"/>
      <c r="V265" s="10"/>
      <c r="W265" s="10"/>
      <c r="X265" s="10"/>
      <c r="Y265" s="10"/>
      <c r="Z265" s="4"/>
      <c r="AA265" s="4"/>
      <c r="AB265" s="4"/>
      <c r="AC265" s="4"/>
      <c r="AD265" s="4"/>
      <c r="AE265" s="4"/>
      <c r="AF265" s="4"/>
      <c r="AG265" s="4"/>
      <c r="AH265" s="4"/>
      <c r="AI265" s="4"/>
      <c r="AJ265" s="4"/>
      <c r="AK265" s="4"/>
      <c r="AM265" s="10"/>
      <c r="AN265" s="10"/>
      <c r="AO265" s="10"/>
    </row>
    <row r="266" spans="1:41" s="16" customFormat="1" x14ac:dyDescent="0.2">
      <c r="A266" s="8"/>
      <c r="B266" s="290" t="s">
        <v>239</v>
      </c>
      <c r="C266" s="35"/>
      <c r="D266" s="35"/>
      <c r="E266" s="13"/>
      <c r="F266" s="10"/>
      <c r="G266" s="10"/>
      <c r="H266" s="10"/>
      <c r="I266" s="10"/>
      <c r="J266" s="10"/>
      <c r="K266" s="10"/>
      <c r="L266" s="10"/>
      <c r="M266" s="10"/>
      <c r="N266" s="10"/>
      <c r="O266" s="10"/>
      <c r="P266" s="10"/>
      <c r="Q266" s="10"/>
      <c r="R266" s="10"/>
      <c r="S266" s="10"/>
      <c r="T266" s="10"/>
      <c r="U266" s="10"/>
      <c r="V266" s="10"/>
      <c r="W266" s="10"/>
      <c r="X266" s="10"/>
      <c r="Y266" s="10"/>
      <c r="Z266" s="4"/>
      <c r="AA266" s="4"/>
      <c r="AB266" s="4"/>
      <c r="AC266" s="4"/>
      <c r="AD266" s="4"/>
      <c r="AE266" s="4"/>
      <c r="AF266" s="4"/>
      <c r="AG266" s="4"/>
      <c r="AH266" s="4"/>
      <c r="AI266" s="4"/>
      <c r="AJ266" s="4"/>
      <c r="AK266" s="4"/>
      <c r="AM266" s="10"/>
      <c r="AN266" s="10"/>
      <c r="AO266" s="10"/>
    </row>
    <row r="267" spans="1:41" s="16" customFormat="1" x14ac:dyDescent="0.2">
      <c r="A267" s="8"/>
      <c r="B267" s="43"/>
      <c r="C267" s="35"/>
      <c r="D267" s="35"/>
      <c r="E267" s="13"/>
      <c r="F267" s="10"/>
      <c r="G267" s="10"/>
      <c r="H267" s="10"/>
      <c r="I267" s="10"/>
      <c r="J267" s="10"/>
      <c r="K267" s="10"/>
      <c r="L267" s="10"/>
      <c r="M267" s="10"/>
      <c r="N267" s="10"/>
      <c r="O267" s="10"/>
      <c r="P267" s="10"/>
      <c r="Q267" s="10"/>
      <c r="R267" s="10"/>
      <c r="S267" s="10"/>
      <c r="T267" s="10"/>
      <c r="U267" s="10"/>
      <c r="V267" s="10"/>
      <c r="W267" s="10"/>
      <c r="X267" s="10"/>
      <c r="Y267" s="10"/>
      <c r="Z267" s="4"/>
      <c r="AA267" s="4"/>
      <c r="AB267" s="4"/>
      <c r="AC267" s="4"/>
      <c r="AD267" s="4"/>
      <c r="AE267" s="4"/>
      <c r="AF267" s="4"/>
      <c r="AG267" s="4"/>
      <c r="AH267" s="4"/>
      <c r="AI267" s="4"/>
      <c r="AJ267" s="4"/>
      <c r="AK267" s="4"/>
      <c r="AM267" s="10"/>
      <c r="AN267" s="10"/>
      <c r="AO267" s="10"/>
    </row>
    <row r="268" spans="1:41" s="16" customFormat="1" x14ac:dyDescent="0.2">
      <c r="A268" s="8"/>
      <c r="B268" s="13" t="s">
        <v>240</v>
      </c>
      <c r="C268" s="13"/>
      <c r="D268" s="13"/>
      <c r="E268" s="385"/>
      <c r="F268" s="385"/>
      <c r="G268" s="385"/>
      <c r="H268" s="385"/>
      <c r="I268" s="385"/>
      <c r="J268" s="385"/>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10"/>
      <c r="AO268" s="10"/>
    </row>
    <row r="269" spans="1:41" s="16" customFormat="1" x14ac:dyDescent="0.2">
      <c r="A269" s="8"/>
      <c r="B269" s="290" t="s">
        <v>241</v>
      </c>
      <c r="C269" s="35"/>
      <c r="D269" s="35"/>
      <c r="E269" s="13"/>
      <c r="F269" s="10"/>
      <c r="G269" s="10"/>
      <c r="H269" s="10"/>
      <c r="I269" s="10"/>
      <c r="J269" s="10"/>
      <c r="K269" s="10"/>
      <c r="L269" s="10"/>
      <c r="M269" s="10"/>
      <c r="N269" s="10"/>
      <c r="O269" s="10"/>
      <c r="P269" s="10"/>
      <c r="Q269" s="10"/>
      <c r="R269" s="10"/>
      <c r="S269" s="10"/>
      <c r="T269" s="10"/>
      <c r="U269" s="10"/>
      <c r="V269" s="10"/>
      <c r="W269" s="10"/>
      <c r="X269" s="10"/>
      <c r="Y269" s="10"/>
      <c r="Z269" s="4"/>
      <c r="AA269" s="4"/>
      <c r="AB269" s="4"/>
      <c r="AC269" s="4"/>
      <c r="AD269" s="4"/>
      <c r="AE269" s="4"/>
      <c r="AF269" s="4"/>
      <c r="AG269" s="4"/>
      <c r="AH269" s="4"/>
      <c r="AI269" s="4"/>
      <c r="AJ269" s="4"/>
      <c r="AK269" s="4"/>
      <c r="AM269" s="10"/>
      <c r="AN269" s="10"/>
      <c r="AO269" s="10"/>
    </row>
    <row r="270" spans="1:41" s="16" customFormat="1" x14ac:dyDescent="0.2">
      <c r="A270" s="8"/>
      <c r="B270" s="13"/>
      <c r="C270" s="13"/>
      <c r="D270" s="13"/>
      <c r="E270" s="13"/>
      <c r="F270" s="10"/>
      <c r="G270" s="10"/>
      <c r="H270" s="10"/>
      <c r="I270" s="10"/>
      <c r="J270" s="10"/>
      <c r="K270" s="10"/>
      <c r="L270" s="10"/>
      <c r="M270" s="10"/>
      <c r="N270" s="10"/>
      <c r="O270" s="10"/>
      <c r="P270" s="10"/>
      <c r="Q270" s="10"/>
      <c r="R270" s="10"/>
      <c r="S270" s="10"/>
      <c r="T270" s="10"/>
      <c r="U270" s="10"/>
      <c r="V270" s="10"/>
      <c r="W270" s="10"/>
      <c r="X270" s="10"/>
      <c r="Y270" s="10"/>
      <c r="Z270" s="4"/>
      <c r="AA270" s="4"/>
      <c r="AB270" s="4"/>
      <c r="AC270" s="4"/>
      <c r="AD270" s="4"/>
      <c r="AE270" s="4"/>
      <c r="AF270" s="4"/>
      <c r="AG270" s="4"/>
      <c r="AH270" s="4"/>
      <c r="AI270" s="4"/>
      <c r="AJ270" s="4"/>
      <c r="AK270" s="4"/>
      <c r="AM270" s="10"/>
      <c r="AN270" s="10"/>
      <c r="AO270" s="10"/>
    </row>
    <row r="271" spans="1:41" s="50" customFormat="1" x14ac:dyDescent="0.3">
      <c r="B271" s="35"/>
      <c r="R271" s="295"/>
      <c r="S271" s="295"/>
      <c r="T271" s="295"/>
      <c r="U271" s="295"/>
      <c r="V271" s="295"/>
      <c r="W271" s="295"/>
      <c r="X271" s="295"/>
      <c r="Y271" s="295"/>
      <c r="Z271" s="295"/>
    </row>
    <row r="272" spans="1:41" s="16" customFormat="1" x14ac:dyDescent="0.2">
      <c r="A272" s="8">
        <v>10</v>
      </c>
      <c r="B272" s="17" t="s">
        <v>242</v>
      </c>
      <c r="C272" s="17"/>
      <c r="D272" s="17"/>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M272" s="10"/>
      <c r="AN272" s="10"/>
      <c r="AO272" s="10"/>
    </row>
    <row r="273" spans="1:41" s="16" customFormat="1" x14ac:dyDescent="0.2">
      <c r="A273" s="8"/>
      <c r="B273" s="4"/>
      <c r="C273" s="4"/>
      <c r="D273" s="4"/>
      <c r="E273" s="4"/>
      <c r="F273" s="4"/>
      <c r="G273" s="4"/>
      <c r="H273" s="4"/>
      <c r="I273" s="4"/>
      <c r="J273" s="602"/>
      <c r="K273" s="602"/>
      <c r="L273" s="602"/>
      <c r="M273" s="602"/>
      <c r="N273" s="602"/>
      <c r="O273" s="602"/>
      <c r="P273" s="602"/>
      <c r="Q273" s="602"/>
      <c r="R273" s="602"/>
      <c r="S273" s="602"/>
      <c r="T273" s="602"/>
      <c r="U273" s="602"/>
      <c r="V273" s="602"/>
      <c r="W273" s="602"/>
      <c r="X273" s="602"/>
      <c r="Y273" s="602"/>
      <c r="Z273" s="602"/>
      <c r="AA273" s="602"/>
      <c r="AB273" s="602"/>
      <c r="AC273" s="602"/>
      <c r="AD273" s="602"/>
      <c r="AE273" s="602"/>
      <c r="AF273" s="602"/>
      <c r="AG273" s="602"/>
      <c r="AH273" s="602"/>
      <c r="AI273" s="602"/>
      <c r="AJ273" s="602"/>
      <c r="AK273" s="602"/>
      <c r="AL273" s="602"/>
      <c r="AM273" s="602"/>
      <c r="AN273" s="10"/>
      <c r="AO273" s="10"/>
    </row>
    <row r="274" spans="1:41" s="16" customFormat="1" x14ac:dyDescent="0.2">
      <c r="A274" s="8"/>
      <c r="B274" s="4" t="s">
        <v>243</v>
      </c>
      <c r="C274" s="4"/>
      <c r="D274" s="4"/>
      <c r="E274" s="4"/>
      <c r="F274" s="4"/>
      <c r="G274" s="4"/>
      <c r="H274" s="4"/>
      <c r="I274" s="152"/>
      <c r="J274" s="602"/>
      <c r="K274" s="602"/>
      <c r="L274" s="602"/>
      <c r="M274" s="602"/>
      <c r="N274" s="602"/>
      <c r="O274" s="602"/>
      <c r="P274" s="602"/>
      <c r="Q274" s="602"/>
      <c r="R274" s="602"/>
      <c r="S274" s="602"/>
      <c r="T274" s="602"/>
      <c r="U274" s="602"/>
      <c r="V274" s="602"/>
      <c r="W274" s="602"/>
      <c r="X274" s="602"/>
      <c r="Y274" s="602"/>
      <c r="Z274" s="602"/>
      <c r="AA274" s="602"/>
      <c r="AB274" s="602"/>
      <c r="AC274" s="602"/>
      <c r="AD274" s="602"/>
      <c r="AE274" s="602"/>
      <c r="AF274" s="602"/>
      <c r="AG274" s="602"/>
      <c r="AH274" s="602"/>
      <c r="AI274" s="602"/>
      <c r="AJ274" s="602"/>
      <c r="AK274" s="602"/>
      <c r="AL274" s="602"/>
      <c r="AM274" s="602"/>
      <c r="AN274" s="10"/>
      <c r="AO274" s="10"/>
    </row>
    <row r="275" spans="1:41" s="16" customFormat="1" x14ac:dyDescent="0.2">
      <c r="A275" s="8"/>
      <c r="B275" s="4"/>
      <c r="C275" s="4"/>
      <c r="D275" s="4"/>
      <c r="E275" s="4"/>
      <c r="F275" s="4"/>
      <c r="G275" s="4"/>
      <c r="H275" s="4"/>
      <c r="I275" s="4"/>
      <c r="J275" s="77"/>
      <c r="K275" s="77"/>
      <c r="L275" s="77"/>
      <c r="M275" s="77"/>
      <c r="N275" s="77"/>
      <c r="O275" s="77"/>
      <c r="P275" s="77"/>
      <c r="Q275" s="77"/>
      <c r="R275" s="77"/>
      <c r="S275" s="77"/>
      <c r="T275" s="77"/>
      <c r="U275" s="77"/>
      <c r="V275" s="77"/>
      <c r="W275" s="77"/>
      <c r="X275" s="77"/>
      <c r="Y275" s="77"/>
      <c r="Z275" s="77"/>
      <c r="AA275" s="77"/>
      <c r="AB275" s="77"/>
      <c r="AC275" s="77"/>
      <c r="AD275" s="77"/>
      <c r="AE275" s="77"/>
      <c r="AF275" s="77"/>
      <c r="AG275" s="77"/>
      <c r="AH275" s="77"/>
      <c r="AI275" s="77"/>
      <c r="AJ275" s="77"/>
      <c r="AK275" s="77"/>
      <c r="AL275" s="77"/>
      <c r="AM275" s="77"/>
      <c r="AN275" s="10"/>
      <c r="AO275" s="10"/>
    </row>
    <row r="276" spans="1:41" s="16" customFormat="1" x14ac:dyDescent="0.2">
      <c r="A276" s="8"/>
      <c r="B276" s="368" t="s">
        <v>244</v>
      </c>
      <c r="C276" s="368"/>
      <c r="D276" s="368"/>
      <c r="E276" s="368" t="s">
        <v>245</v>
      </c>
      <c r="F276" s="368"/>
      <c r="G276" s="412" t="s">
        <v>246</v>
      </c>
      <c r="H276" s="413"/>
      <c r="I276" s="413"/>
      <c r="J276" s="413"/>
      <c r="K276" s="413"/>
      <c r="L276" s="413"/>
      <c r="M276" s="413"/>
      <c r="N276" s="413"/>
      <c r="O276" s="413"/>
      <c r="P276" s="413"/>
      <c r="Q276" s="413"/>
      <c r="R276" s="413"/>
      <c r="S276" s="413"/>
      <c r="T276" s="413"/>
      <c r="U276" s="413"/>
      <c r="V276" s="413"/>
      <c r="W276" s="413"/>
      <c r="X276" s="413"/>
      <c r="Y276" s="413"/>
      <c r="Z276" s="413"/>
      <c r="AA276" s="414"/>
      <c r="AB276" s="362"/>
      <c r="AC276" s="363"/>
      <c r="AD276" s="17"/>
      <c r="AE276" s="17"/>
      <c r="AF276" s="17"/>
      <c r="AG276" s="17"/>
      <c r="AH276" s="17"/>
      <c r="AI276" s="17"/>
      <c r="AJ276" s="17"/>
      <c r="AK276" s="17"/>
      <c r="AL276" s="17"/>
      <c r="AM276" s="17"/>
      <c r="AN276" s="10"/>
      <c r="AO276" s="10"/>
    </row>
    <row r="277" spans="1:41" s="16" customFormat="1" ht="75.75" customHeight="1" x14ac:dyDescent="0.2">
      <c r="A277" s="8"/>
      <c r="B277" s="354" t="s">
        <v>247</v>
      </c>
      <c r="C277" s="355"/>
      <c r="D277" s="356"/>
      <c r="E277" s="386" t="s">
        <v>248</v>
      </c>
      <c r="F277" s="386"/>
      <c r="G277" s="589"/>
      <c r="H277" s="590"/>
      <c r="I277" s="590"/>
      <c r="J277" s="590"/>
      <c r="K277" s="590"/>
      <c r="L277" s="590"/>
      <c r="M277" s="590"/>
      <c r="N277" s="590"/>
      <c r="O277" s="590"/>
      <c r="P277" s="590"/>
      <c r="Q277" s="590"/>
      <c r="R277" s="590"/>
      <c r="S277" s="590"/>
      <c r="T277" s="590"/>
      <c r="U277" s="590"/>
      <c r="V277" s="590"/>
      <c r="W277" s="590"/>
      <c r="X277" s="590"/>
      <c r="Y277" s="590"/>
      <c r="Z277" s="590"/>
      <c r="AA277" s="591"/>
      <c r="AB277" s="362"/>
      <c r="AC277" s="363"/>
      <c r="AD277" s="128"/>
      <c r="AE277" s="128"/>
      <c r="AF277" s="128"/>
      <c r="AG277" s="128"/>
      <c r="AH277" s="128"/>
      <c r="AI277" s="128"/>
      <c r="AJ277" s="128"/>
      <c r="AK277" s="128"/>
      <c r="AL277" s="128"/>
      <c r="AM277" s="128"/>
      <c r="AN277" s="10"/>
      <c r="AO277" s="10"/>
    </row>
    <row r="278" spans="1:41" s="16" customFormat="1" ht="75.75" customHeight="1" x14ac:dyDescent="0.2">
      <c r="A278" s="8"/>
      <c r="B278" s="354" t="s">
        <v>247</v>
      </c>
      <c r="C278" s="355"/>
      <c r="D278" s="356"/>
      <c r="E278" s="353" t="s">
        <v>249</v>
      </c>
      <c r="F278" s="353"/>
      <c r="G278" s="364"/>
      <c r="H278" s="365"/>
      <c r="I278" s="365"/>
      <c r="J278" s="365"/>
      <c r="K278" s="365"/>
      <c r="L278" s="365"/>
      <c r="M278" s="365"/>
      <c r="N278" s="365"/>
      <c r="O278" s="365"/>
      <c r="P278" s="365"/>
      <c r="Q278" s="365"/>
      <c r="R278" s="365"/>
      <c r="S278" s="365"/>
      <c r="T278" s="365"/>
      <c r="U278" s="365"/>
      <c r="V278" s="365"/>
      <c r="W278" s="365"/>
      <c r="X278" s="365"/>
      <c r="Y278" s="365"/>
      <c r="Z278" s="365"/>
      <c r="AA278" s="366"/>
      <c r="AB278" s="362"/>
      <c r="AC278" s="363"/>
      <c r="AD278" s="128"/>
      <c r="AE278" s="128"/>
      <c r="AF278" s="128"/>
      <c r="AG278" s="128"/>
      <c r="AH278" s="128"/>
      <c r="AI278" s="128"/>
      <c r="AJ278" s="128"/>
      <c r="AK278" s="128"/>
      <c r="AL278" s="128"/>
      <c r="AM278" s="128"/>
      <c r="AN278" s="10"/>
      <c r="AO278" s="10"/>
    </row>
    <row r="279" spans="1:41" s="16" customFormat="1" ht="75.75" customHeight="1" x14ac:dyDescent="0.2">
      <c r="A279" s="8"/>
      <c r="B279" s="618" t="s">
        <v>247</v>
      </c>
      <c r="C279" s="619"/>
      <c r="D279" s="620"/>
      <c r="E279" s="617" t="s">
        <v>250</v>
      </c>
      <c r="F279" s="617"/>
      <c r="G279" s="589"/>
      <c r="H279" s="590"/>
      <c r="I279" s="590"/>
      <c r="J279" s="590"/>
      <c r="K279" s="590"/>
      <c r="L279" s="590"/>
      <c r="M279" s="590"/>
      <c r="N279" s="590"/>
      <c r="O279" s="590"/>
      <c r="P279" s="590"/>
      <c r="Q279" s="590"/>
      <c r="R279" s="590"/>
      <c r="S279" s="590"/>
      <c r="T279" s="590"/>
      <c r="U279" s="590"/>
      <c r="V279" s="590"/>
      <c r="W279" s="590"/>
      <c r="X279" s="590"/>
      <c r="Y279" s="590"/>
      <c r="Z279" s="590"/>
      <c r="AA279" s="591"/>
      <c r="AB279" s="362"/>
      <c r="AC279" s="363"/>
      <c r="AD279" s="129"/>
      <c r="AE279" s="129"/>
      <c r="AF279" s="129"/>
      <c r="AG279" s="129"/>
      <c r="AH279" s="129"/>
      <c r="AI279" s="129"/>
      <c r="AJ279" s="129"/>
      <c r="AK279" s="129"/>
      <c r="AL279" s="129"/>
      <c r="AM279" s="129"/>
      <c r="AN279" s="10"/>
      <c r="AO279" s="10"/>
    </row>
    <row r="280" spans="1:41" s="16" customFormat="1" ht="69" customHeight="1" x14ac:dyDescent="0.2">
      <c r="A280" s="8"/>
      <c r="B280" s="354" t="s">
        <v>247</v>
      </c>
      <c r="C280" s="355"/>
      <c r="D280" s="356"/>
      <c r="E280" s="353" t="s">
        <v>251</v>
      </c>
      <c r="F280" s="353"/>
      <c r="G280" s="589"/>
      <c r="H280" s="590"/>
      <c r="I280" s="590"/>
      <c r="J280" s="590"/>
      <c r="K280" s="590"/>
      <c r="L280" s="590"/>
      <c r="M280" s="590"/>
      <c r="N280" s="590"/>
      <c r="O280" s="590"/>
      <c r="P280" s="590"/>
      <c r="Q280" s="590"/>
      <c r="R280" s="590"/>
      <c r="S280" s="590"/>
      <c r="T280" s="590"/>
      <c r="U280" s="590"/>
      <c r="V280" s="590"/>
      <c r="W280" s="590"/>
      <c r="X280" s="590"/>
      <c r="Y280" s="590"/>
      <c r="Z280" s="590"/>
      <c r="AA280" s="591"/>
      <c r="AB280" s="128"/>
      <c r="AC280" s="128"/>
      <c r="AD280" s="128"/>
      <c r="AE280" s="128"/>
      <c r="AF280" s="128"/>
      <c r="AG280" s="128"/>
      <c r="AH280" s="128"/>
      <c r="AI280" s="128"/>
      <c r="AJ280" s="128"/>
      <c r="AK280" s="128"/>
      <c r="AL280" s="128"/>
      <c r="AM280" s="128"/>
      <c r="AN280" s="10"/>
      <c r="AO280" s="10"/>
    </row>
    <row r="281" spans="1:41" s="16" customFormat="1" ht="46.9" customHeight="1" x14ac:dyDescent="0.2">
      <c r="A281" s="8"/>
      <c r="B281" s="354" t="s">
        <v>247</v>
      </c>
      <c r="C281" s="355"/>
      <c r="D281" s="356"/>
      <c r="E281" s="353" t="s">
        <v>252</v>
      </c>
      <c r="F281" s="353"/>
      <c r="G281" s="364"/>
      <c r="H281" s="365"/>
      <c r="I281" s="365"/>
      <c r="J281" s="365"/>
      <c r="K281" s="365"/>
      <c r="L281" s="365"/>
      <c r="M281" s="365"/>
      <c r="N281" s="365"/>
      <c r="O281" s="365"/>
      <c r="P281" s="365"/>
      <c r="Q281" s="365"/>
      <c r="R281" s="365"/>
      <c r="S281" s="365"/>
      <c r="T281" s="365"/>
      <c r="U281" s="365"/>
      <c r="V281" s="365"/>
      <c r="W281" s="365"/>
      <c r="X281" s="365"/>
      <c r="Y281" s="365"/>
      <c r="Z281" s="365"/>
      <c r="AA281" s="366"/>
      <c r="AB281" s="128"/>
      <c r="AC281" s="128"/>
      <c r="AD281" s="128"/>
      <c r="AE281" s="128"/>
      <c r="AF281" s="128"/>
      <c r="AG281" s="128"/>
      <c r="AH281" s="128"/>
      <c r="AI281" s="128"/>
      <c r="AJ281" s="128"/>
      <c r="AK281" s="128"/>
      <c r="AL281" s="128"/>
      <c r="AM281" s="128"/>
      <c r="AN281" s="10"/>
      <c r="AO281" s="10"/>
    </row>
    <row r="282" spans="1:41" s="16" customFormat="1" ht="75.75" customHeight="1" x14ac:dyDescent="0.2">
      <c r="A282" s="8"/>
      <c r="B282" s="354" t="s">
        <v>247</v>
      </c>
      <c r="C282" s="355"/>
      <c r="D282" s="356"/>
      <c r="E282" s="353" t="s">
        <v>253</v>
      </c>
      <c r="F282" s="353"/>
      <c r="G282" s="364"/>
      <c r="H282" s="365"/>
      <c r="I282" s="365"/>
      <c r="J282" s="365"/>
      <c r="K282" s="365"/>
      <c r="L282" s="365"/>
      <c r="M282" s="365"/>
      <c r="N282" s="365"/>
      <c r="O282" s="365"/>
      <c r="P282" s="365"/>
      <c r="Q282" s="365"/>
      <c r="R282" s="365"/>
      <c r="S282" s="365"/>
      <c r="T282" s="365"/>
      <c r="U282" s="365"/>
      <c r="V282" s="365"/>
      <c r="W282" s="365"/>
      <c r="X282" s="365"/>
      <c r="Y282" s="365"/>
      <c r="Z282" s="365"/>
      <c r="AA282" s="366"/>
      <c r="AB282" s="128"/>
      <c r="AC282" s="128"/>
      <c r="AD282" s="128"/>
      <c r="AE282" s="128"/>
      <c r="AF282" s="128"/>
      <c r="AG282" s="128"/>
      <c r="AH282" s="128"/>
      <c r="AI282" s="128"/>
      <c r="AJ282" s="128"/>
      <c r="AK282" s="128"/>
      <c r="AL282" s="128"/>
      <c r="AM282" s="128"/>
      <c r="AN282" s="10"/>
      <c r="AO282" s="10"/>
    </row>
    <row r="283" spans="1:41" s="16" customFormat="1" ht="52.9" customHeight="1" x14ac:dyDescent="0.2">
      <c r="A283" s="8"/>
      <c r="B283" s="354" t="s">
        <v>247</v>
      </c>
      <c r="C283" s="355"/>
      <c r="D283" s="356"/>
      <c r="E283" s="353" t="s">
        <v>254</v>
      </c>
      <c r="F283" s="353"/>
      <c r="G283" s="364"/>
      <c r="H283" s="365"/>
      <c r="I283" s="365"/>
      <c r="J283" s="365"/>
      <c r="K283" s="365"/>
      <c r="L283" s="365"/>
      <c r="M283" s="365"/>
      <c r="N283" s="365"/>
      <c r="O283" s="365"/>
      <c r="P283" s="365"/>
      <c r="Q283" s="365"/>
      <c r="R283" s="365"/>
      <c r="S283" s="365"/>
      <c r="T283" s="365"/>
      <c r="U283" s="365"/>
      <c r="V283" s="365"/>
      <c r="W283" s="365"/>
      <c r="X283" s="365"/>
      <c r="Y283" s="365"/>
      <c r="Z283" s="365"/>
      <c r="AA283" s="366"/>
      <c r="AB283" s="128"/>
      <c r="AC283" s="128"/>
      <c r="AD283" s="128"/>
      <c r="AE283" s="128"/>
      <c r="AF283" s="128"/>
      <c r="AG283" s="128"/>
      <c r="AH283" s="128"/>
      <c r="AI283" s="128"/>
      <c r="AJ283" s="128"/>
      <c r="AK283" s="128"/>
      <c r="AL283" s="128"/>
      <c r="AM283" s="128"/>
      <c r="AN283" s="10"/>
      <c r="AO283" s="10"/>
    </row>
    <row r="284" spans="1:41" s="16" customFormat="1" ht="75.75" customHeight="1" x14ac:dyDescent="0.2">
      <c r="A284" s="8"/>
      <c r="B284" s="354" t="s">
        <v>247</v>
      </c>
      <c r="C284" s="355"/>
      <c r="D284" s="356"/>
      <c r="E284" s="353" t="s">
        <v>255</v>
      </c>
      <c r="F284" s="353"/>
      <c r="G284" s="364"/>
      <c r="H284" s="365"/>
      <c r="I284" s="365"/>
      <c r="J284" s="365"/>
      <c r="K284" s="365"/>
      <c r="L284" s="365"/>
      <c r="M284" s="365"/>
      <c r="N284" s="365"/>
      <c r="O284" s="365"/>
      <c r="P284" s="365"/>
      <c r="Q284" s="365"/>
      <c r="R284" s="365"/>
      <c r="S284" s="365"/>
      <c r="T284" s="365"/>
      <c r="U284" s="365"/>
      <c r="V284" s="365"/>
      <c r="W284" s="365"/>
      <c r="X284" s="365"/>
      <c r="Y284" s="365"/>
      <c r="Z284" s="365"/>
      <c r="AA284" s="366"/>
      <c r="AB284" s="128"/>
      <c r="AC284" s="128"/>
      <c r="AD284" s="128"/>
      <c r="AE284" s="128"/>
      <c r="AF284" s="128"/>
      <c r="AG284" s="128"/>
      <c r="AH284" s="128"/>
      <c r="AI284" s="128"/>
      <c r="AJ284" s="128"/>
      <c r="AK284" s="128"/>
      <c r="AL284" s="128"/>
      <c r="AM284" s="128"/>
      <c r="AN284" s="10"/>
      <c r="AO284" s="10"/>
    </row>
    <row r="285" spans="1:41" s="16" customFormat="1" ht="42" customHeight="1" x14ac:dyDescent="0.2">
      <c r="A285" s="8"/>
      <c r="B285" s="354" t="s">
        <v>247</v>
      </c>
      <c r="C285" s="355"/>
      <c r="D285" s="356"/>
      <c r="E285" s="353" t="s">
        <v>256</v>
      </c>
      <c r="F285" s="353"/>
      <c r="G285" s="364"/>
      <c r="H285" s="365"/>
      <c r="I285" s="365"/>
      <c r="J285" s="365"/>
      <c r="K285" s="365"/>
      <c r="L285" s="365"/>
      <c r="M285" s="365"/>
      <c r="N285" s="365"/>
      <c r="O285" s="365"/>
      <c r="P285" s="365"/>
      <c r="Q285" s="365"/>
      <c r="R285" s="365"/>
      <c r="S285" s="365"/>
      <c r="T285" s="365"/>
      <c r="U285" s="365"/>
      <c r="V285" s="365"/>
      <c r="W285" s="365"/>
      <c r="X285" s="365"/>
      <c r="Y285" s="365"/>
      <c r="Z285" s="365"/>
      <c r="AA285" s="366"/>
      <c r="AB285" s="128"/>
      <c r="AC285" s="128"/>
      <c r="AD285" s="128"/>
      <c r="AE285" s="128"/>
      <c r="AF285" s="128"/>
      <c r="AG285" s="128"/>
      <c r="AH285" s="128"/>
      <c r="AI285" s="128"/>
      <c r="AJ285" s="128"/>
      <c r="AK285" s="128"/>
      <c r="AL285" s="128"/>
      <c r="AM285" s="128"/>
      <c r="AN285" s="10"/>
      <c r="AO285" s="10"/>
    </row>
    <row r="286" spans="1:41" s="16" customFormat="1" ht="42" customHeight="1" x14ac:dyDescent="0.2">
      <c r="A286" s="8"/>
      <c r="B286" s="354" t="s">
        <v>247</v>
      </c>
      <c r="C286" s="355"/>
      <c r="D286" s="356"/>
      <c r="E286" s="353" t="s">
        <v>257</v>
      </c>
      <c r="F286" s="353"/>
      <c r="G286" s="364"/>
      <c r="H286" s="365"/>
      <c r="I286" s="365"/>
      <c r="J286" s="365"/>
      <c r="K286" s="365"/>
      <c r="L286" s="365"/>
      <c r="M286" s="365"/>
      <c r="N286" s="365"/>
      <c r="O286" s="365"/>
      <c r="P286" s="365"/>
      <c r="Q286" s="365"/>
      <c r="R286" s="365"/>
      <c r="S286" s="365"/>
      <c r="T286" s="365"/>
      <c r="U286" s="365"/>
      <c r="V286" s="365"/>
      <c r="W286" s="365"/>
      <c r="X286" s="365"/>
      <c r="Y286" s="365"/>
      <c r="Z286" s="365"/>
      <c r="AA286" s="366"/>
      <c r="AB286" s="128"/>
      <c r="AC286" s="128"/>
      <c r="AD286" s="128"/>
      <c r="AE286" s="128"/>
      <c r="AF286" s="128"/>
      <c r="AG286" s="128"/>
      <c r="AH286" s="128"/>
      <c r="AI286" s="128"/>
      <c r="AJ286" s="128"/>
      <c r="AK286" s="128"/>
      <c r="AL286" s="128"/>
      <c r="AM286" s="128"/>
      <c r="AN286" s="10"/>
      <c r="AO286" s="10"/>
    </row>
    <row r="287" spans="1:41" s="16" customFormat="1" x14ac:dyDescent="0.2">
      <c r="A287" s="8"/>
      <c r="B287" s="4"/>
      <c r="C287" s="4"/>
      <c r="D287" s="4"/>
      <c r="E287" s="4"/>
      <c r="F287" s="7"/>
      <c r="G287" s="7"/>
      <c r="H287" s="7"/>
      <c r="I287" s="7"/>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10"/>
      <c r="AN287" s="10"/>
      <c r="AO287" s="10"/>
    </row>
    <row r="288" spans="1:41" s="16" customFormat="1" x14ac:dyDescent="0.2">
      <c r="A288" s="8"/>
      <c r="B288" s="4" t="s">
        <v>258</v>
      </c>
      <c r="C288" s="4"/>
      <c r="D288" s="4"/>
      <c r="E288" s="7"/>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7"/>
      <c r="AL288" s="4"/>
      <c r="AM288" s="10"/>
      <c r="AN288" s="10"/>
      <c r="AO288" s="10"/>
    </row>
    <row r="289" spans="1:41" s="16" customFormat="1" x14ac:dyDescent="0.2">
      <c r="A289" s="8"/>
      <c r="B289" s="4"/>
      <c r="C289" s="4"/>
      <c r="D289" s="4"/>
      <c r="E289" s="7"/>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7"/>
      <c r="AL289" s="4"/>
      <c r="AM289" s="10"/>
      <c r="AN289" s="10"/>
      <c r="AO289" s="10"/>
    </row>
    <row r="290" spans="1:41" s="16" customFormat="1" x14ac:dyDescent="0.2">
      <c r="A290" s="8"/>
      <c r="B290" s="412" t="s">
        <v>244</v>
      </c>
      <c r="C290" s="413"/>
      <c r="D290" s="414"/>
      <c r="E290" s="368" t="s">
        <v>259</v>
      </c>
      <c r="F290" s="368"/>
      <c r="G290" s="368" t="s">
        <v>260</v>
      </c>
      <c r="H290" s="368"/>
      <c r="I290" s="368"/>
      <c r="J290" s="368"/>
      <c r="K290" s="368"/>
      <c r="L290" s="368"/>
      <c r="M290" s="368"/>
      <c r="N290" s="368"/>
      <c r="O290" s="368"/>
      <c r="P290" s="368"/>
      <c r="Q290" s="368"/>
      <c r="R290" s="368"/>
      <c r="S290" s="368"/>
      <c r="T290" s="368"/>
      <c r="U290" s="368"/>
      <c r="V290" s="368"/>
      <c r="W290" s="368"/>
      <c r="X290" s="368"/>
      <c r="Y290" s="368"/>
      <c r="Z290" s="368"/>
      <c r="AA290" s="368"/>
      <c r="AB290" s="17"/>
      <c r="AC290" s="17"/>
      <c r="AD290" s="17"/>
      <c r="AE290" s="17"/>
      <c r="AF290" s="17"/>
      <c r="AG290" s="17"/>
      <c r="AH290" s="17"/>
      <c r="AI290" s="17"/>
      <c r="AJ290" s="17"/>
      <c r="AK290" s="17"/>
      <c r="AL290" s="17"/>
      <c r="AM290" s="17"/>
      <c r="AN290" s="10"/>
      <c r="AO290" s="10"/>
    </row>
    <row r="291" spans="1:41" s="16" customFormat="1" ht="75" customHeight="1" x14ac:dyDescent="0.2">
      <c r="A291" s="8"/>
      <c r="B291" s="354" t="s">
        <v>247</v>
      </c>
      <c r="C291" s="355"/>
      <c r="D291" s="356"/>
      <c r="E291" s="358" t="s">
        <v>261</v>
      </c>
      <c r="F291" s="359"/>
      <c r="G291" s="357"/>
      <c r="H291" s="357"/>
      <c r="I291" s="357"/>
      <c r="J291" s="357"/>
      <c r="K291" s="357"/>
      <c r="L291" s="357"/>
      <c r="M291" s="357"/>
      <c r="N291" s="357"/>
      <c r="O291" s="357"/>
      <c r="P291" s="357"/>
      <c r="Q291" s="357"/>
      <c r="R291" s="357"/>
      <c r="S291" s="357"/>
      <c r="T291" s="357"/>
      <c r="U291" s="357"/>
      <c r="V291" s="357"/>
      <c r="W291" s="357"/>
      <c r="X291" s="357"/>
      <c r="Y291" s="357"/>
      <c r="Z291" s="357"/>
      <c r="AA291" s="357"/>
      <c r="AB291" s="128"/>
      <c r="AC291" s="128"/>
      <c r="AD291" s="128"/>
      <c r="AE291" s="128"/>
      <c r="AF291" s="128"/>
      <c r="AG291" s="128"/>
      <c r="AH291" s="128"/>
      <c r="AI291" s="128"/>
      <c r="AJ291" s="128"/>
      <c r="AK291" s="128"/>
      <c r="AL291" s="128"/>
      <c r="AM291" s="128"/>
      <c r="AN291" s="10"/>
      <c r="AO291" s="10"/>
    </row>
    <row r="292" spans="1:41" s="16" customFormat="1" ht="75" customHeight="1" x14ac:dyDescent="0.2">
      <c r="A292" s="8"/>
      <c r="B292" s="354" t="s">
        <v>247</v>
      </c>
      <c r="C292" s="355"/>
      <c r="D292" s="356"/>
      <c r="E292" s="358" t="s">
        <v>262</v>
      </c>
      <c r="F292" s="359"/>
      <c r="G292" s="357"/>
      <c r="H292" s="357"/>
      <c r="I292" s="357"/>
      <c r="J292" s="357"/>
      <c r="K292" s="357"/>
      <c r="L292" s="357"/>
      <c r="M292" s="357"/>
      <c r="N292" s="357"/>
      <c r="O292" s="357"/>
      <c r="P292" s="357"/>
      <c r="Q292" s="357"/>
      <c r="R292" s="357"/>
      <c r="S292" s="357"/>
      <c r="T292" s="357"/>
      <c r="U292" s="357"/>
      <c r="V292" s="357"/>
      <c r="W292" s="357"/>
      <c r="X292" s="357"/>
      <c r="Y292" s="357"/>
      <c r="Z292" s="357"/>
      <c r="AA292" s="357"/>
      <c r="AB292" s="128"/>
      <c r="AC292" s="128"/>
      <c r="AD292" s="128"/>
      <c r="AE292" s="128"/>
      <c r="AF292" s="128"/>
      <c r="AG292" s="128"/>
      <c r="AH292" s="128"/>
      <c r="AI292" s="128"/>
      <c r="AJ292" s="128"/>
      <c r="AK292" s="128"/>
      <c r="AL292" s="128"/>
      <c r="AM292" s="128"/>
      <c r="AN292" s="10"/>
      <c r="AO292" s="10"/>
    </row>
    <row r="293" spans="1:41" s="16" customFormat="1" ht="75" customHeight="1" x14ac:dyDescent="0.2">
      <c r="A293" s="8"/>
      <c r="B293" s="354" t="s">
        <v>247</v>
      </c>
      <c r="C293" s="355"/>
      <c r="D293" s="356"/>
      <c r="E293" s="358" t="s">
        <v>263</v>
      </c>
      <c r="F293" s="359"/>
      <c r="G293" s="357"/>
      <c r="H293" s="357"/>
      <c r="I293" s="357"/>
      <c r="J293" s="357"/>
      <c r="K293" s="357"/>
      <c r="L293" s="357"/>
      <c r="M293" s="357"/>
      <c r="N293" s="357"/>
      <c r="O293" s="357"/>
      <c r="P293" s="357"/>
      <c r="Q293" s="357"/>
      <c r="R293" s="357"/>
      <c r="S293" s="357"/>
      <c r="T293" s="357"/>
      <c r="U293" s="357"/>
      <c r="V293" s="357"/>
      <c r="W293" s="357"/>
      <c r="X293" s="357"/>
      <c r="Y293" s="357"/>
      <c r="Z293" s="357"/>
      <c r="AA293" s="357"/>
      <c r="AB293" s="128"/>
      <c r="AC293" s="128"/>
      <c r="AD293" s="128"/>
      <c r="AE293" s="128"/>
      <c r="AF293" s="128"/>
      <c r="AG293" s="128"/>
      <c r="AH293" s="128"/>
      <c r="AI293" s="128"/>
      <c r="AJ293" s="128"/>
      <c r="AK293" s="128"/>
      <c r="AL293" s="128"/>
      <c r="AM293" s="128"/>
      <c r="AN293" s="10"/>
      <c r="AO293" s="10"/>
    </row>
    <row r="294" spans="1:41" s="16" customFormat="1" ht="75" customHeight="1" x14ac:dyDescent="0.2">
      <c r="A294" s="8"/>
      <c r="B294" s="354" t="s">
        <v>247</v>
      </c>
      <c r="C294" s="355"/>
      <c r="D294" s="356"/>
      <c r="E294" s="358" t="s">
        <v>264</v>
      </c>
      <c r="F294" s="359"/>
      <c r="G294" s="357"/>
      <c r="H294" s="357"/>
      <c r="I294" s="357"/>
      <c r="J294" s="357"/>
      <c r="K294" s="357"/>
      <c r="L294" s="357"/>
      <c r="M294" s="357"/>
      <c r="N294" s="357"/>
      <c r="O294" s="357"/>
      <c r="P294" s="357"/>
      <c r="Q294" s="357"/>
      <c r="R294" s="357"/>
      <c r="S294" s="357"/>
      <c r="T294" s="357"/>
      <c r="U294" s="357"/>
      <c r="V294" s="357"/>
      <c r="W294" s="357"/>
      <c r="X294" s="357"/>
      <c r="Y294" s="357"/>
      <c r="Z294" s="357"/>
      <c r="AA294" s="357"/>
      <c r="AB294" s="128"/>
      <c r="AC294" s="128"/>
      <c r="AD294" s="128"/>
      <c r="AE294" s="128"/>
      <c r="AF294" s="128"/>
      <c r="AG294" s="128"/>
      <c r="AH294" s="128"/>
      <c r="AI294" s="128"/>
      <c r="AJ294" s="128"/>
      <c r="AK294" s="128"/>
      <c r="AL294" s="128"/>
      <c r="AM294" s="128"/>
      <c r="AN294" s="10"/>
      <c r="AO294" s="10"/>
    </row>
    <row r="295" spans="1:41" s="16" customFormat="1" ht="75" customHeight="1" x14ac:dyDescent="0.2">
      <c r="A295" s="8"/>
      <c r="B295" s="354" t="s">
        <v>247</v>
      </c>
      <c r="C295" s="355"/>
      <c r="D295" s="356"/>
      <c r="E295" s="358" t="s">
        <v>265</v>
      </c>
      <c r="F295" s="359"/>
      <c r="G295" s="357"/>
      <c r="H295" s="357"/>
      <c r="I295" s="357"/>
      <c r="J295" s="357"/>
      <c r="K295" s="357"/>
      <c r="L295" s="357"/>
      <c r="M295" s="357"/>
      <c r="N295" s="357"/>
      <c r="O295" s="357"/>
      <c r="P295" s="357"/>
      <c r="Q295" s="357"/>
      <c r="R295" s="357"/>
      <c r="S295" s="357"/>
      <c r="T295" s="357"/>
      <c r="U295" s="357"/>
      <c r="V295" s="357"/>
      <c r="W295" s="357"/>
      <c r="X295" s="357"/>
      <c r="Y295" s="357"/>
      <c r="Z295" s="357"/>
      <c r="AA295" s="357"/>
      <c r="AB295" s="128"/>
      <c r="AC295" s="128"/>
      <c r="AD295" s="128"/>
      <c r="AE295" s="128"/>
      <c r="AF295" s="128"/>
      <c r="AG295" s="128"/>
      <c r="AH295" s="128"/>
      <c r="AI295" s="128"/>
      <c r="AJ295" s="128"/>
      <c r="AK295" s="128"/>
      <c r="AL295" s="128"/>
      <c r="AM295" s="128"/>
      <c r="AN295" s="10"/>
      <c r="AO295" s="10"/>
    </row>
    <row r="296" spans="1:41" s="16" customFormat="1" ht="75" customHeight="1" x14ac:dyDescent="0.2">
      <c r="A296" s="8"/>
      <c r="B296" s="354" t="s">
        <v>247</v>
      </c>
      <c r="C296" s="355"/>
      <c r="D296" s="356"/>
      <c r="E296" s="358" t="s">
        <v>257</v>
      </c>
      <c r="F296" s="359"/>
      <c r="G296" s="357"/>
      <c r="H296" s="357"/>
      <c r="I296" s="357"/>
      <c r="J296" s="357"/>
      <c r="K296" s="357"/>
      <c r="L296" s="357"/>
      <c r="M296" s="357"/>
      <c r="N296" s="357"/>
      <c r="O296" s="357"/>
      <c r="P296" s="357"/>
      <c r="Q296" s="357"/>
      <c r="R296" s="357"/>
      <c r="S296" s="357"/>
      <c r="T296" s="357"/>
      <c r="U296" s="357"/>
      <c r="V296" s="357"/>
      <c r="W296" s="357"/>
      <c r="X296" s="357"/>
      <c r="Y296" s="357"/>
      <c r="Z296" s="357"/>
      <c r="AA296" s="357"/>
      <c r="AB296" s="128"/>
      <c r="AC296" s="128"/>
      <c r="AD296" s="128"/>
      <c r="AE296" s="128"/>
      <c r="AF296" s="128"/>
      <c r="AG296" s="128"/>
      <c r="AH296" s="128"/>
      <c r="AI296" s="128"/>
      <c r="AJ296" s="128"/>
      <c r="AK296" s="128"/>
      <c r="AL296" s="128"/>
      <c r="AM296" s="128"/>
      <c r="AN296" s="10"/>
      <c r="AO296" s="10"/>
    </row>
    <row r="297" spans="1:41" s="16" customFormat="1" x14ac:dyDescent="0.2">
      <c r="A297" s="8"/>
      <c r="B297" s="360" t="s">
        <v>266</v>
      </c>
      <c r="C297" s="360"/>
      <c r="D297" s="360"/>
      <c r="E297" s="360"/>
      <c r="F297" s="360"/>
      <c r="G297" s="360"/>
      <c r="H297" s="360"/>
      <c r="I297" s="360"/>
      <c r="J297" s="360"/>
      <c r="K297" s="360"/>
      <c r="L297" s="360"/>
      <c r="M297" s="360"/>
      <c r="N297" s="360"/>
      <c r="O297" s="360"/>
      <c r="P297" s="360"/>
      <c r="Q297" s="360"/>
      <c r="R297" s="360"/>
      <c r="S297" s="360"/>
      <c r="T297" s="360"/>
      <c r="U297" s="360"/>
      <c r="V297" s="360"/>
      <c r="W297" s="360"/>
      <c r="X297" s="360"/>
      <c r="Y297" s="360"/>
      <c r="Z297" s="360"/>
      <c r="AA297" s="360"/>
      <c r="AB297" s="349"/>
      <c r="AC297" s="349"/>
      <c r="AD297" s="349"/>
      <c r="AE297" s="349"/>
      <c r="AF297" s="349"/>
      <c r="AG297" s="349"/>
      <c r="AH297" s="349"/>
      <c r="AI297" s="349"/>
      <c r="AJ297" s="349"/>
      <c r="AK297" s="349"/>
      <c r="AL297" s="349"/>
      <c r="AM297" s="349"/>
      <c r="AN297" s="10"/>
      <c r="AO297" s="10"/>
    </row>
    <row r="298" spans="1:41" s="16" customFormat="1" ht="15" customHeight="1" x14ac:dyDescent="0.2">
      <c r="A298" s="8"/>
      <c r="B298" s="136"/>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4"/>
      <c r="AA298" s="4"/>
      <c r="AB298" s="4"/>
      <c r="AC298" s="4"/>
      <c r="AD298" s="4"/>
      <c r="AE298" s="4"/>
      <c r="AF298" s="4"/>
      <c r="AG298" s="4"/>
      <c r="AH298" s="4"/>
      <c r="AI298" s="4"/>
      <c r="AJ298" s="4"/>
      <c r="AK298" s="4"/>
      <c r="AL298" s="4"/>
      <c r="AM298" s="10"/>
      <c r="AN298" s="10"/>
      <c r="AO298" s="10"/>
    </row>
    <row r="299" spans="1:41" s="16" customFormat="1" x14ac:dyDescent="0.2">
      <c r="A299" s="8">
        <v>11</v>
      </c>
      <c r="B299" s="9" t="s">
        <v>267</v>
      </c>
      <c r="C299" s="9"/>
      <c r="D299" s="9"/>
      <c r="E299" s="10"/>
      <c r="F299" s="10"/>
      <c r="G299" s="10"/>
      <c r="H299" s="10"/>
      <c r="I299" s="10"/>
      <c r="J299" s="129"/>
      <c r="K299" s="129"/>
      <c r="L299" s="129"/>
      <c r="M299" s="10"/>
      <c r="N299" s="10"/>
      <c r="O299" s="10"/>
      <c r="P299" s="10"/>
      <c r="Q299" s="10"/>
      <c r="R299" s="10"/>
      <c r="S299" s="10"/>
      <c r="T299" s="10"/>
      <c r="U299" s="10"/>
      <c r="V299" s="10"/>
      <c r="W299" s="10"/>
      <c r="X299" s="10"/>
      <c r="Y299" s="10"/>
      <c r="Z299" s="4"/>
      <c r="AA299" s="4"/>
      <c r="AB299" s="4"/>
      <c r="AC299" s="4"/>
      <c r="AD299" s="4"/>
      <c r="AE299" s="4"/>
      <c r="AF299" s="4"/>
      <c r="AG299" s="4"/>
      <c r="AH299" s="4"/>
      <c r="AI299" s="4"/>
      <c r="AJ299" s="4"/>
      <c r="AK299" s="4"/>
      <c r="AL299" s="4"/>
      <c r="AM299" s="10"/>
      <c r="AN299" s="10"/>
      <c r="AO299" s="10"/>
    </row>
    <row r="300" spans="1:41" s="16" customFormat="1" x14ac:dyDescent="0.2">
      <c r="A300" s="8"/>
      <c r="B300" s="9"/>
      <c r="C300" s="9"/>
      <c r="D300" s="9"/>
      <c r="E300" s="10"/>
      <c r="F300" s="10"/>
      <c r="G300" s="10"/>
      <c r="H300" s="10"/>
      <c r="I300" s="10"/>
      <c r="J300" s="129"/>
      <c r="K300" s="129"/>
      <c r="L300" s="129"/>
      <c r="M300" s="10"/>
      <c r="N300" s="10"/>
      <c r="O300" s="10"/>
      <c r="P300" s="10"/>
      <c r="Q300" s="10"/>
      <c r="R300" s="10"/>
      <c r="S300" s="10"/>
      <c r="T300" s="10"/>
      <c r="U300" s="10"/>
      <c r="V300" s="10"/>
      <c r="W300" s="10"/>
      <c r="X300" s="10"/>
      <c r="Y300" s="10"/>
      <c r="Z300" s="4"/>
      <c r="AA300" s="4"/>
      <c r="AB300" s="4"/>
      <c r="AC300" s="4"/>
      <c r="AD300" s="4"/>
      <c r="AE300" s="4"/>
      <c r="AF300" s="4"/>
      <c r="AG300" s="4"/>
      <c r="AH300" s="4"/>
      <c r="AI300" s="4"/>
      <c r="AJ300" s="4"/>
      <c r="AK300" s="4"/>
      <c r="AL300" s="4"/>
      <c r="AM300" s="10"/>
      <c r="AN300" s="10"/>
      <c r="AO300" s="10"/>
    </row>
    <row r="301" spans="1:41" s="16" customFormat="1" x14ac:dyDescent="0.2">
      <c r="A301" s="8"/>
      <c r="B301" s="367" t="s">
        <v>268</v>
      </c>
      <c r="C301" s="367"/>
      <c r="D301" s="367"/>
      <c r="E301" s="367"/>
      <c r="F301" s="367"/>
      <c r="G301" s="367"/>
      <c r="H301" s="367"/>
      <c r="I301" s="367"/>
      <c r="J301" s="367"/>
      <c r="K301" s="210" t="s">
        <v>269</v>
      </c>
      <c r="L301" s="33"/>
      <c r="M301" s="33"/>
      <c r="N301" s="33"/>
      <c r="O301" s="33"/>
      <c r="P301" s="33"/>
      <c r="Q301" s="33"/>
      <c r="R301" s="369"/>
      <c r="S301" s="369"/>
      <c r="T301" s="369"/>
      <c r="U301" s="369"/>
      <c r="V301" s="369"/>
      <c r="W301" s="369"/>
      <c r="X301" s="369"/>
      <c r="Y301" s="369"/>
      <c r="Z301" s="369"/>
      <c r="AA301" s="4"/>
      <c r="AB301" s="4"/>
      <c r="AC301" s="4"/>
      <c r="AD301" s="4"/>
      <c r="AE301" s="4"/>
      <c r="AF301" s="4"/>
      <c r="AG301" s="4"/>
      <c r="AH301" s="4"/>
      <c r="AI301" s="4"/>
      <c r="AJ301" s="4"/>
      <c r="AK301" s="4"/>
      <c r="AL301" s="4"/>
      <c r="AM301" s="10"/>
      <c r="AN301" s="10"/>
      <c r="AO301" s="10"/>
    </row>
    <row r="302" spans="1:41" s="16" customFormat="1" ht="19.5" thickBot="1" x14ac:dyDescent="0.25">
      <c r="A302" s="8"/>
      <c r="B302" s="349" t="s">
        <v>270</v>
      </c>
      <c r="C302" s="349"/>
      <c r="D302" s="349"/>
      <c r="E302" s="349"/>
      <c r="F302" s="349"/>
      <c r="G302" s="349"/>
      <c r="H302" s="349"/>
      <c r="I302" s="349"/>
      <c r="J302" s="349"/>
      <c r="K302" s="349"/>
      <c r="L302" s="349"/>
      <c r="M302" s="349"/>
      <c r="N302" s="349"/>
      <c r="O302" s="349"/>
      <c r="P302" s="349"/>
      <c r="Q302" s="349"/>
      <c r="R302" s="349"/>
      <c r="S302" s="349"/>
      <c r="T302" s="349"/>
      <c r="U302" s="349"/>
      <c r="V302" s="349"/>
      <c r="W302" s="349"/>
      <c r="X302" s="349"/>
      <c r="Y302" s="349"/>
      <c r="Z302" s="4"/>
      <c r="AA302" s="4"/>
      <c r="AB302" s="4"/>
      <c r="AC302" s="4"/>
      <c r="AD302" s="4"/>
      <c r="AE302" s="4"/>
      <c r="AF302" s="4"/>
      <c r="AG302" s="4"/>
      <c r="AH302" s="4"/>
      <c r="AI302" s="4"/>
      <c r="AJ302" s="4"/>
      <c r="AK302" s="4"/>
      <c r="AL302" s="4"/>
      <c r="AM302" s="10"/>
      <c r="AN302" s="10"/>
      <c r="AO302" s="10"/>
    </row>
    <row r="303" spans="1:41" s="16" customFormat="1" ht="19.5" thickBot="1" x14ac:dyDescent="0.25">
      <c r="A303" s="8"/>
      <c r="B303" s="13"/>
      <c r="C303" s="13"/>
      <c r="D303" s="13"/>
      <c r="E303" s="370" t="s">
        <v>271</v>
      </c>
      <c r="F303" s="371"/>
      <c r="G303" s="371"/>
      <c r="H303" s="371"/>
      <c r="I303" s="371"/>
      <c r="J303" s="371"/>
      <c r="K303" s="371"/>
      <c r="L303" s="371"/>
      <c r="M303" s="371"/>
      <c r="N303" s="371"/>
      <c r="O303" s="371"/>
      <c r="P303" s="371"/>
      <c r="Q303" s="372"/>
      <c r="R303" s="10"/>
      <c r="S303" s="10"/>
      <c r="T303" s="10"/>
      <c r="U303" s="10"/>
      <c r="V303" s="10"/>
      <c r="W303" s="10"/>
      <c r="X303" s="10"/>
      <c r="Y303" s="10"/>
      <c r="Z303" s="4"/>
      <c r="AA303" s="4"/>
      <c r="AB303" s="4"/>
      <c r="AC303" s="4"/>
      <c r="AD303" s="4"/>
      <c r="AE303" s="4"/>
      <c r="AF303" s="4"/>
      <c r="AG303" s="4"/>
      <c r="AH303" s="4"/>
      <c r="AI303" s="4"/>
      <c r="AJ303" s="4"/>
      <c r="AK303" s="4"/>
      <c r="AL303" s="4"/>
      <c r="AM303" s="10"/>
      <c r="AN303" s="10"/>
      <c r="AO303" s="10"/>
    </row>
    <row r="304" spans="1:41" s="16" customFormat="1" ht="19.5" thickBot="1" x14ac:dyDescent="0.25">
      <c r="A304" s="8"/>
      <c r="B304" s="13"/>
      <c r="C304" s="13"/>
      <c r="D304" s="13"/>
      <c r="E304" s="170" t="s">
        <v>245</v>
      </c>
      <c r="F304" s="373" t="str">
        <f>IF(TEST!F17=0,"Realizar test ",TEST!D18)</f>
        <v xml:space="preserve">Realizar test </v>
      </c>
      <c r="G304" s="374"/>
      <c r="H304" s="374"/>
      <c r="I304" s="375"/>
      <c r="J304" s="615" t="s">
        <v>272</v>
      </c>
      <c r="K304" s="361"/>
      <c r="L304" s="368" t="str">
        <f>IF(TEST!F17=0,"Realizar test",TEST!F18)</f>
        <v>Realizar test</v>
      </c>
      <c r="M304" s="368"/>
      <c r="N304" s="368"/>
      <c r="O304" s="368"/>
      <c r="P304" s="368"/>
      <c r="Q304" s="616"/>
      <c r="R304" s="40"/>
      <c r="S304" s="40"/>
      <c r="T304" s="40"/>
      <c r="U304" s="40"/>
      <c r="V304" s="40"/>
      <c r="W304" s="40"/>
      <c r="X304" s="19"/>
      <c r="Y304" s="19"/>
      <c r="Z304" s="4"/>
      <c r="AA304" s="4"/>
      <c r="AB304" s="4"/>
      <c r="AC304" s="4"/>
      <c r="AD304" s="4"/>
      <c r="AE304" s="4"/>
      <c r="AF304" s="4"/>
      <c r="AG304" s="4"/>
      <c r="AH304" s="4"/>
      <c r="AI304" s="4"/>
      <c r="AJ304" s="4"/>
      <c r="AK304" s="4"/>
      <c r="AL304" s="4"/>
      <c r="AM304" s="10"/>
      <c r="AN304" s="10"/>
      <c r="AO304" s="10"/>
    </row>
    <row r="305" spans="1:41" s="16" customFormat="1" ht="19.5" thickBot="1" x14ac:dyDescent="0.25">
      <c r="A305" s="8"/>
      <c r="B305" s="13"/>
      <c r="C305" s="13"/>
      <c r="D305" s="13"/>
      <c r="E305" s="171"/>
      <c r="F305" s="172"/>
      <c r="G305" s="172"/>
      <c r="H305" s="172"/>
      <c r="I305" s="172"/>
      <c r="J305" s="173"/>
      <c r="K305" s="173"/>
      <c r="L305" s="174"/>
      <c r="M305" s="174"/>
      <c r="N305" s="174"/>
      <c r="O305" s="174"/>
      <c r="P305" s="174"/>
      <c r="Q305" s="175"/>
      <c r="R305" s="40"/>
      <c r="S305" s="40"/>
      <c r="T305" s="40"/>
      <c r="U305" s="40"/>
      <c r="V305" s="40"/>
      <c r="W305" s="40"/>
      <c r="X305" s="19"/>
      <c r="Y305" s="19"/>
      <c r="Z305" s="4"/>
      <c r="AA305" s="4"/>
      <c r="AB305" s="4"/>
      <c r="AC305" s="4"/>
      <c r="AD305" s="4"/>
      <c r="AE305" s="4"/>
      <c r="AF305" s="4"/>
      <c r="AG305" s="4"/>
      <c r="AH305" s="4"/>
      <c r="AI305" s="4"/>
      <c r="AJ305" s="4"/>
      <c r="AK305" s="4"/>
      <c r="AL305" s="4"/>
      <c r="AM305" s="10"/>
      <c r="AN305" s="10"/>
      <c r="AO305" s="10"/>
    </row>
    <row r="306" spans="1:41" s="16" customFormat="1" x14ac:dyDescent="0.2">
      <c r="A306" s="8"/>
      <c r="B306" s="349" t="s">
        <v>273</v>
      </c>
      <c r="C306" s="349"/>
      <c r="D306" s="349"/>
      <c r="E306" s="349"/>
      <c r="F306" s="349"/>
      <c r="G306" s="349"/>
      <c r="H306" s="349"/>
      <c r="I306" s="349"/>
      <c r="J306" s="349"/>
      <c r="K306" s="349"/>
      <c r="L306" s="349"/>
      <c r="M306" s="349"/>
      <c r="N306" s="349"/>
      <c r="O306" s="349"/>
      <c r="P306" s="349"/>
      <c r="Q306" s="349"/>
      <c r="R306" s="349"/>
      <c r="S306" s="349"/>
      <c r="T306" s="349"/>
      <c r="U306" s="349"/>
      <c r="V306" s="349"/>
      <c r="W306" s="349"/>
      <c r="X306" s="349"/>
      <c r="Y306" s="349"/>
      <c r="Z306" s="4"/>
      <c r="AA306" s="4"/>
      <c r="AB306" s="4"/>
      <c r="AC306" s="4"/>
      <c r="AD306" s="4"/>
      <c r="AE306" s="4"/>
      <c r="AF306" s="4"/>
      <c r="AG306" s="4"/>
      <c r="AH306" s="4"/>
      <c r="AI306" s="4"/>
      <c r="AJ306" s="4"/>
      <c r="AK306" s="4"/>
      <c r="AL306" s="4"/>
      <c r="AM306" s="10"/>
      <c r="AN306" s="10"/>
      <c r="AO306" s="10"/>
    </row>
    <row r="307" spans="1:41" s="16" customFormat="1" x14ac:dyDescent="0.2">
      <c r="A307" s="8"/>
      <c r="B307" s="38"/>
      <c r="C307" s="38"/>
      <c r="D307" s="38"/>
      <c r="E307" s="38"/>
      <c r="F307" s="38"/>
      <c r="G307" s="38"/>
      <c r="H307" s="38"/>
      <c r="I307" s="38"/>
      <c r="J307" s="38"/>
      <c r="K307" s="38"/>
      <c r="L307" s="38"/>
      <c r="M307" s="38"/>
      <c r="N307" s="38"/>
      <c r="O307" s="38"/>
      <c r="P307" s="38"/>
      <c r="Q307" s="38"/>
      <c r="R307" s="38"/>
      <c r="S307" s="38"/>
      <c r="T307" s="38"/>
      <c r="U307" s="38"/>
      <c r="V307" s="10"/>
      <c r="W307" s="10"/>
      <c r="X307" s="10"/>
      <c r="Y307" s="10"/>
      <c r="Z307" s="4"/>
      <c r="AA307" s="4"/>
      <c r="AB307" s="4"/>
      <c r="AC307" s="4"/>
      <c r="AD307" s="4"/>
      <c r="AE307" s="4"/>
      <c r="AF307" s="4"/>
      <c r="AG307" s="4"/>
      <c r="AH307" s="4"/>
      <c r="AI307" s="4"/>
      <c r="AJ307" s="4"/>
      <c r="AK307" s="4"/>
      <c r="AL307" s="4"/>
      <c r="AM307" s="10"/>
      <c r="AN307" s="10"/>
      <c r="AO307" s="10"/>
    </row>
    <row r="308" spans="1:41" s="16" customFormat="1" x14ac:dyDescent="0.2">
      <c r="A308" s="8"/>
      <c r="B308" s="13" t="s">
        <v>274</v>
      </c>
      <c r="C308" s="13"/>
      <c r="D308" s="13"/>
      <c r="E308" s="10"/>
      <c r="F308" s="10"/>
      <c r="G308" s="10"/>
      <c r="H308" s="10"/>
      <c r="I308" s="10"/>
      <c r="J308" s="10"/>
      <c r="K308" s="10"/>
      <c r="L308" s="10"/>
      <c r="M308" s="10"/>
      <c r="N308" s="10"/>
      <c r="O308" s="10"/>
      <c r="P308" s="10"/>
      <c r="Q308" s="10"/>
      <c r="R308" s="10"/>
      <c r="S308" s="10"/>
      <c r="T308" s="10"/>
      <c r="U308" s="10"/>
      <c r="V308" s="10"/>
      <c r="W308" s="10"/>
      <c r="X308" s="10"/>
      <c r="Y308" s="10"/>
      <c r="Z308" s="4"/>
      <c r="AA308" s="4"/>
      <c r="AB308" s="4"/>
      <c r="AC308" s="4"/>
      <c r="AD308" s="4"/>
      <c r="AE308" s="4"/>
      <c r="AF308" s="4"/>
      <c r="AG308" s="4"/>
      <c r="AH308" s="4"/>
      <c r="AI308" s="4"/>
      <c r="AJ308" s="4"/>
      <c r="AK308" s="4"/>
      <c r="AM308" s="10"/>
      <c r="AN308" s="10"/>
      <c r="AO308" s="10"/>
    </row>
    <row r="309" spans="1:41" s="16" customFormat="1" x14ac:dyDescent="0.2">
      <c r="A309" s="8"/>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4"/>
      <c r="AA309" s="4"/>
      <c r="AB309" s="4"/>
      <c r="AC309" s="4"/>
      <c r="AD309" s="4"/>
      <c r="AE309" s="4"/>
      <c r="AF309" s="4"/>
      <c r="AG309" s="4"/>
      <c r="AH309" s="4"/>
      <c r="AI309" s="4"/>
      <c r="AJ309" s="4"/>
      <c r="AK309" s="4"/>
      <c r="AM309" s="10"/>
      <c r="AN309" s="10"/>
      <c r="AO309" s="10"/>
    </row>
    <row r="310" spans="1:41" s="16" customFormat="1" x14ac:dyDescent="0.2">
      <c r="A310" s="8"/>
      <c r="B310" s="4"/>
      <c r="C310" s="4"/>
      <c r="D310" s="39"/>
      <c r="E310" s="4" t="s">
        <v>275</v>
      </c>
      <c r="F310" s="4"/>
      <c r="G310" s="169"/>
      <c r="H310" s="169"/>
      <c r="I310" s="153"/>
      <c r="J310" s="4"/>
      <c r="K310" s="13"/>
      <c r="L310" s="13"/>
      <c r="M310" s="13"/>
      <c r="N310" s="13"/>
      <c r="O310" s="13"/>
      <c r="P310" s="13"/>
      <c r="Q310" s="13"/>
      <c r="R310" s="10"/>
      <c r="S310" s="10"/>
      <c r="T310" s="10"/>
      <c r="U310" s="10"/>
      <c r="V310" s="10"/>
      <c r="W310" s="10"/>
      <c r="X310" s="10"/>
      <c r="Y310" s="10"/>
      <c r="Z310" s="4"/>
      <c r="AA310" s="4"/>
      <c r="AB310" s="4"/>
      <c r="AC310" s="4"/>
      <c r="AD310" s="4"/>
      <c r="AE310" s="4"/>
      <c r="AF310" s="4"/>
      <c r="AG310" s="4"/>
      <c r="AH310" s="4"/>
      <c r="AI310" s="4"/>
      <c r="AJ310" s="4"/>
      <c r="AK310" s="4"/>
      <c r="AM310" s="10"/>
      <c r="AN310" s="10"/>
      <c r="AO310" s="10"/>
    </row>
    <row r="311" spans="1:41" s="16" customFormat="1" x14ac:dyDescent="0.2">
      <c r="A311" s="8"/>
      <c r="B311" s="4"/>
      <c r="C311" s="4"/>
      <c r="D311" s="39"/>
      <c r="E311" s="4" t="s">
        <v>276</v>
      </c>
      <c r="F311" s="4"/>
      <c r="G311" s="13"/>
      <c r="H311" s="13"/>
      <c r="I311" s="7"/>
      <c r="K311" s="13"/>
      <c r="L311" s="13"/>
      <c r="M311" s="13"/>
      <c r="N311" s="13"/>
      <c r="O311" s="13"/>
      <c r="P311" s="13"/>
      <c r="Q311" s="13"/>
      <c r="R311" s="10"/>
      <c r="S311" s="10"/>
      <c r="T311" s="10"/>
      <c r="U311" s="10"/>
      <c r="V311" s="10"/>
      <c r="W311" s="10"/>
      <c r="X311" s="10"/>
      <c r="Y311" s="10"/>
      <c r="Z311" s="4"/>
      <c r="AA311" s="4"/>
      <c r="AB311" s="4"/>
      <c r="AC311" s="4"/>
      <c r="AD311" s="4"/>
      <c r="AE311" s="4"/>
      <c r="AF311" s="4"/>
      <c r="AG311" s="4"/>
      <c r="AH311" s="4"/>
      <c r="AI311" s="4"/>
      <c r="AJ311" s="4"/>
      <c r="AK311" s="4"/>
      <c r="AM311" s="10"/>
      <c r="AN311" s="10"/>
      <c r="AO311" s="10"/>
    </row>
    <row r="312" spans="1:41" s="16" customFormat="1" x14ac:dyDescent="0.2">
      <c r="A312" s="8"/>
      <c r="B312" s="4"/>
      <c r="C312" s="4"/>
      <c r="D312" s="39"/>
      <c r="E312" s="4" t="s">
        <v>277</v>
      </c>
      <c r="F312" s="4"/>
      <c r="G312" s="13"/>
      <c r="H312" s="13"/>
      <c r="I312" s="7"/>
      <c r="K312" s="13"/>
      <c r="L312" s="13"/>
      <c r="M312" s="13"/>
      <c r="N312" s="13"/>
      <c r="O312" s="13"/>
      <c r="P312" s="13"/>
      <c r="Q312" s="13"/>
      <c r="R312" s="10"/>
      <c r="S312" s="10"/>
      <c r="T312" s="10"/>
      <c r="U312" s="10"/>
      <c r="V312" s="10"/>
      <c r="W312" s="10"/>
      <c r="X312" s="10"/>
      <c r="Y312" s="10"/>
      <c r="Z312" s="4"/>
      <c r="AA312" s="4"/>
      <c r="AB312" s="4"/>
      <c r="AC312" s="4"/>
      <c r="AD312" s="4"/>
      <c r="AE312" s="4"/>
      <c r="AF312" s="4"/>
      <c r="AG312" s="4"/>
      <c r="AH312" s="4"/>
      <c r="AI312" s="4"/>
      <c r="AJ312" s="4"/>
      <c r="AK312" s="4"/>
      <c r="AM312" s="10"/>
      <c r="AN312" s="10"/>
      <c r="AO312" s="10"/>
    </row>
    <row r="313" spans="1:41" s="16" customFormat="1" x14ac:dyDescent="0.2">
      <c r="A313" s="8"/>
      <c r="B313" s="4"/>
      <c r="C313" s="4"/>
      <c r="D313" s="39"/>
      <c r="E313" s="4" t="s">
        <v>278</v>
      </c>
      <c r="F313" s="4"/>
      <c r="G313" s="13"/>
      <c r="H313" s="13"/>
      <c r="I313" s="7"/>
      <c r="K313" s="13"/>
      <c r="L313" s="13"/>
      <c r="M313" s="13"/>
      <c r="N313" s="13"/>
      <c r="O313" s="13"/>
      <c r="P313" s="13"/>
      <c r="Q313" s="13"/>
      <c r="R313" s="10"/>
      <c r="S313" s="10"/>
      <c r="T313" s="10"/>
      <c r="U313" s="10"/>
      <c r="V313" s="10"/>
      <c r="W313" s="10"/>
      <c r="X313" s="10"/>
      <c r="Y313" s="10"/>
      <c r="Z313" s="4"/>
      <c r="AA313" s="4"/>
      <c r="AB313" s="4"/>
      <c r="AC313" s="4"/>
      <c r="AD313" s="4"/>
      <c r="AE313" s="4"/>
      <c r="AF313" s="4"/>
      <c r="AG313" s="4"/>
      <c r="AH313" s="4"/>
      <c r="AI313" s="4"/>
      <c r="AJ313" s="4"/>
      <c r="AK313" s="4"/>
      <c r="AM313" s="10"/>
      <c r="AN313" s="10"/>
      <c r="AO313" s="10"/>
    </row>
    <row r="314" spans="1:41" s="16" customFormat="1" x14ac:dyDescent="0.2">
      <c r="A314" s="8"/>
      <c r="B314" s="4"/>
      <c r="C314" s="4"/>
      <c r="D314" s="4"/>
      <c r="E314" s="4"/>
      <c r="F314" s="4"/>
      <c r="G314" s="13"/>
      <c r="H314" s="13"/>
      <c r="I314" s="7"/>
      <c r="K314" s="13"/>
      <c r="L314" s="13"/>
      <c r="M314" s="13"/>
      <c r="N314" s="13"/>
      <c r="O314" s="13"/>
      <c r="P314" s="13"/>
      <c r="Q314" s="13"/>
      <c r="R314" s="10"/>
      <c r="S314" s="10"/>
      <c r="T314" s="10"/>
      <c r="U314" s="10"/>
      <c r="V314" s="10"/>
      <c r="W314" s="10"/>
      <c r="X314" s="10"/>
      <c r="Y314" s="10"/>
      <c r="Z314" s="4"/>
      <c r="AA314" s="4"/>
      <c r="AB314" s="4"/>
      <c r="AC314" s="4"/>
      <c r="AD314" s="4"/>
      <c r="AE314" s="4"/>
      <c r="AF314" s="4"/>
      <c r="AG314" s="4"/>
      <c r="AH314" s="4"/>
      <c r="AI314" s="4"/>
      <c r="AJ314" s="4"/>
      <c r="AK314" s="4"/>
      <c r="AM314" s="10"/>
      <c r="AN314" s="10"/>
      <c r="AO314" s="10"/>
    </row>
    <row r="315" spans="1:41" s="16" customFormat="1" x14ac:dyDescent="0.25">
      <c r="A315" s="8"/>
      <c r="B315" s="349" t="s">
        <v>279</v>
      </c>
      <c r="C315" s="349"/>
      <c r="D315" s="349"/>
      <c r="E315" s="349"/>
      <c r="F315" s="349"/>
      <c r="G315" s="349"/>
      <c r="H315" s="349"/>
      <c r="I315" s="349"/>
      <c r="J315" s="349"/>
      <c r="K315" s="349"/>
      <c r="L315" s="349"/>
      <c r="M315" s="349"/>
      <c r="N315" s="349"/>
      <c r="O315" s="349"/>
      <c r="P315" s="349"/>
      <c r="Q315" s="349"/>
      <c r="R315" s="349"/>
      <c r="S315" s="287"/>
      <c r="T315" s="287"/>
      <c r="U315" s="287"/>
      <c r="V315" s="287"/>
      <c r="W315" s="287"/>
      <c r="X315" s="302"/>
      <c r="Y315" s="287"/>
      <c r="Z315" s="288"/>
      <c r="AA315" s="288"/>
      <c r="AB315" s="288"/>
      <c r="AC315" s="288"/>
      <c r="AD315" s="288"/>
      <c r="AE315" s="288"/>
      <c r="AF315" s="288"/>
      <c r="AG315" s="288"/>
      <c r="AH315" s="288"/>
      <c r="AI315" s="288"/>
      <c r="AJ315" s="288"/>
      <c r="AK315" s="288"/>
      <c r="AM315" s="10"/>
      <c r="AN315" s="10"/>
      <c r="AO315" s="10"/>
    </row>
    <row r="316" spans="1:41" s="16" customFormat="1" ht="18.399999999999999" customHeight="1" x14ac:dyDescent="0.2">
      <c r="A316" s="8"/>
      <c r="B316" s="349" t="s">
        <v>280</v>
      </c>
      <c r="C316" s="349"/>
      <c r="D316" s="349"/>
      <c r="E316" s="349"/>
      <c r="F316" s="349"/>
      <c r="G316" s="349"/>
      <c r="H316" s="349"/>
      <c r="I316" s="349"/>
      <c r="J316" s="349"/>
      <c r="K316" s="349"/>
      <c r="L316" s="349"/>
      <c r="M316" s="349"/>
      <c r="N316" s="349"/>
      <c r="O316" s="349"/>
      <c r="P316" s="349"/>
      <c r="Q316" s="349"/>
      <c r="R316" s="349"/>
      <c r="S316" s="349"/>
      <c r="T316" s="349"/>
      <c r="U316" s="349"/>
      <c r="V316" s="349"/>
      <c r="W316" s="349"/>
      <c r="X316" s="349"/>
      <c r="Y316" s="349"/>
      <c r="Z316" s="349"/>
      <c r="AA316" s="349"/>
      <c r="AB316" s="349"/>
      <c r="AC316" s="349"/>
      <c r="AD316" s="349"/>
      <c r="AE316" s="349"/>
      <c r="AF316" s="349"/>
      <c r="AG316" s="349"/>
      <c r="AH316" s="349"/>
      <c r="AI316" s="349"/>
      <c r="AJ316" s="349"/>
      <c r="AK316" s="349"/>
      <c r="AM316" s="10"/>
      <c r="AN316" s="10"/>
      <c r="AO316" s="10"/>
    </row>
    <row r="317" spans="1:41" s="16" customFormat="1" ht="18.399999999999999" customHeight="1" x14ac:dyDescent="0.2">
      <c r="A317" s="8"/>
      <c r="B317" s="349" t="s">
        <v>281</v>
      </c>
      <c r="C317" s="349"/>
      <c r="D317" s="349"/>
      <c r="E317" s="349"/>
      <c r="F317" s="349"/>
      <c r="G317" s="349"/>
      <c r="H317" s="349"/>
      <c r="I317" s="349"/>
      <c r="J317" s="349"/>
      <c r="K317" s="349"/>
      <c r="L317" s="349"/>
      <c r="M317" s="349"/>
      <c r="N317" s="349"/>
      <c r="O317" s="349"/>
      <c r="P317" s="349"/>
      <c r="Q317" s="349"/>
      <c r="R317" s="349"/>
      <c r="S317" s="349"/>
      <c r="T317" s="349"/>
      <c r="U317" s="349"/>
      <c r="V317" s="349"/>
      <c r="W317" s="349"/>
      <c r="X317" s="349"/>
      <c r="Y317" s="349"/>
      <c r="Z317" s="349"/>
      <c r="AA317" s="349"/>
      <c r="AB317" s="349"/>
      <c r="AC317" s="349"/>
      <c r="AD317" s="349"/>
      <c r="AE317" s="349"/>
      <c r="AF317" s="349"/>
      <c r="AG317" s="349"/>
      <c r="AH317" s="349"/>
      <c r="AI317" s="349"/>
      <c r="AJ317" s="349"/>
      <c r="AK317" s="349"/>
      <c r="AM317" s="10"/>
      <c r="AN317" s="10"/>
      <c r="AO317" s="10"/>
    </row>
    <row r="318" spans="1:41" s="16" customFormat="1" ht="19.899999999999999" customHeight="1" x14ac:dyDescent="0.2">
      <c r="A318" s="8"/>
      <c r="B318" s="349" t="s">
        <v>282</v>
      </c>
      <c r="C318" s="349"/>
      <c r="D318" s="349"/>
      <c r="E318" s="349"/>
      <c r="F318" s="349"/>
      <c r="G318" s="349"/>
      <c r="H318" s="349"/>
      <c r="I318" s="349"/>
      <c r="J318" s="349"/>
      <c r="K318" s="349"/>
      <c r="L318" s="349"/>
      <c r="M318" s="349"/>
      <c r="N318" s="349"/>
      <c r="O318" s="349"/>
      <c r="P318" s="349"/>
      <c r="Q318" s="349"/>
      <c r="R318" s="349"/>
      <c r="S318" s="349"/>
      <c r="T318" s="349"/>
      <c r="U318" s="349"/>
      <c r="V318" s="349"/>
      <c r="W318" s="349"/>
      <c r="X318" s="349"/>
      <c r="Y318" s="349"/>
      <c r="Z318" s="289"/>
      <c r="AA318" s="289"/>
      <c r="AB318" s="289"/>
      <c r="AC318" s="289"/>
      <c r="AD318" s="289"/>
      <c r="AE318" s="289"/>
      <c r="AF318" s="289"/>
      <c r="AG318" s="289"/>
      <c r="AH318" s="289"/>
      <c r="AI318" s="289"/>
      <c r="AJ318" s="289"/>
      <c r="AK318" s="289"/>
      <c r="AM318" s="10"/>
      <c r="AN318" s="10"/>
      <c r="AO318" s="10"/>
    </row>
    <row r="319" spans="1:41" s="16" customFormat="1" x14ac:dyDescent="0.2">
      <c r="A319" s="8"/>
      <c r="B319" s="84"/>
      <c r="C319" s="84"/>
      <c r="D319" s="84"/>
      <c r="E319" s="84"/>
      <c r="F319" s="84"/>
      <c r="G319" s="84"/>
      <c r="H319" s="84"/>
      <c r="I319" s="84"/>
      <c r="J319" s="84"/>
      <c r="K319" s="84"/>
      <c r="L319" s="84"/>
      <c r="M319" s="84"/>
      <c r="N319" s="84"/>
      <c r="O319" s="84"/>
      <c r="P319" s="84"/>
      <c r="Q319" s="84"/>
      <c r="R319" s="84"/>
      <c r="S319" s="84"/>
      <c r="T319" s="84"/>
      <c r="U319" s="84"/>
      <c r="V319" s="84"/>
      <c r="W319" s="84"/>
      <c r="X319" s="84"/>
      <c r="Y319" s="84"/>
      <c r="Z319" s="4"/>
      <c r="AA319" s="4"/>
      <c r="AB319" s="4"/>
      <c r="AC319" s="4"/>
      <c r="AD319" s="4"/>
      <c r="AE319" s="4"/>
      <c r="AF319" s="4"/>
      <c r="AG319" s="4"/>
      <c r="AH319" s="4"/>
      <c r="AI319" s="4"/>
      <c r="AJ319" s="4"/>
      <c r="AK319" s="4"/>
      <c r="AM319" s="10"/>
      <c r="AN319" s="10"/>
      <c r="AO319" s="10"/>
    </row>
    <row r="320" spans="1:41" s="16" customFormat="1" x14ac:dyDescent="0.2">
      <c r="A320" s="8"/>
      <c r="B320" s="13" t="s">
        <v>283</v>
      </c>
      <c r="C320" s="13"/>
      <c r="D320" s="13"/>
      <c r="E320" s="10"/>
      <c r="F320" s="10"/>
      <c r="G320" s="10"/>
      <c r="H320" s="376">
        <v>0</v>
      </c>
      <c r="I320" s="376"/>
      <c r="J320" s="376"/>
      <c r="K320" s="376"/>
      <c r="L320" s="376"/>
      <c r="M320" s="376"/>
      <c r="N320" s="13" t="s">
        <v>284</v>
      </c>
      <c r="O320" s="10"/>
      <c r="P320" s="10"/>
      <c r="Q320" s="10"/>
      <c r="X320" s="19"/>
      <c r="Y320" s="19"/>
      <c r="AA320" s="13"/>
      <c r="AB320" s="13"/>
      <c r="AC320" s="13"/>
      <c r="AD320" s="13"/>
      <c r="AE320" s="13"/>
      <c r="AF320" s="13"/>
      <c r="AG320" s="13"/>
      <c r="AH320" s="13"/>
      <c r="AI320" s="13"/>
      <c r="AJ320" s="13"/>
      <c r="AK320" s="4"/>
      <c r="AM320" s="10"/>
      <c r="AN320" s="10"/>
      <c r="AO320" s="10"/>
    </row>
    <row r="321" spans="1:41" s="16" customFormat="1" x14ac:dyDescent="0.2">
      <c r="A321" s="8"/>
      <c r="B321" s="13"/>
      <c r="C321" s="13"/>
      <c r="D321" s="13"/>
      <c r="E321" s="10"/>
      <c r="F321" s="10"/>
      <c r="G321" s="10"/>
      <c r="H321" s="10"/>
      <c r="I321" s="10"/>
      <c r="J321" s="10"/>
      <c r="K321" s="10"/>
      <c r="L321" s="10"/>
      <c r="M321" s="10"/>
      <c r="N321" s="10"/>
      <c r="O321" s="10"/>
      <c r="P321" s="10"/>
      <c r="Q321" s="10"/>
      <c r="AK321" s="40"/>
      <c r="AM321" s="10"/>
      <c r="AN321" s="10"/>
      <c r="AO321" s="10"/>
    </row>
    <row r="322" spans="1:41" s="16" customFormat="1" ht="18" customHeight="1" x14ac:dyDescent="0.2">
      <c r="A322" s="8"/>
      <c r="B322" s="4" t="s">
        <v>285</v>
      </c>
      <c r="C322" s="4"/>
      <c r="D322" s="4"/>
      <c r="E322" s="128"/>
      <c r="F322" s="128"/>
      <c r="G322" s="128"/>
      <c r="H322" s="128"/>
      <c r="I322" s="128"/>
      <c r="J322" s="128"/>
      <c r="K322" s="128"/>
      <c r="L322" s="128"/>
      <c r="M322" s="128"/>
      <c r="N322" s="128"/>
      <c r="O322" s="128"/>
      <c r="P322" s="128"/>
      <c r="Q322" s="128"/>
      <c r="R322" s="4"/>
      <c r="S322" s="4"/>
      <c r="T322" s="4"/>
      <c r="U322" s="4"/>
      <c r="V322" s="4"/>
      <c r="W322" s="4"/>
      <c r="X322" s="4"/>
      <c r="Y322" s="4"/>
      <c r="Z322" s="4"/>
      <c r="AK322" s="40"/>
      <c r="AM322" s="10"/>
      <c r="AN322" s="10"/>
      <c r="AO322" s="10"/>
    </row>
    <row r="323" spans="1:41" x14ac:dyDescent="0.2">
      <c r="A323" s="8"/>
      <c r="E323" s="10"/>
      <c r="F323" s="10"/>
      <c r="G323" s="10"/>
      <c r="H323" s="10"/>
      <c r="I323" s="10"/>
      <c r="J323" s="10"/>
      <c r="K323" s="10"/>
      <c r="L323" s="10"/>
      <c r="M323" s="10"/>
      <c r="N323" s="10"/>
      <c r="O323" s="10"/>
      <c r="P323" s="10"/>
      <c r="Q323" s="10"/>
      <c r="AM323" s="10"/>
      <c r="AN323" s="10"/>
      <c r="AO323" s="10"/>
    </row>
    <row r="324" spans="1:41" x14ac:dyDescent="0.2">
      <c r="A324" s="8"/>
      <c r="D324" s="39"/>
      <c r="E324" s="353" t="s">
        <v>286</v>
      </c>
      <c r="F324" s="353"/>
      <c r="G324" s="353"/>
      <c r="H324" s="377"/>
      <c r="I324" s="378"/>
      <c r="J324" s="378"/>
      <c r="K324" s="378"/>
      <c r="L324" s="94"/>
      <c r="M324" s="379"/>
      <c r="N324" s="379"/>
      <c r="O324" s="379"/>
      <c r="P324" s="379"/>
      <c r="Q324" s="94"/>
      <c r="R324" s="94"/>
      <c r="S324" s="94"/>
      <c r="T324" s="94"/>
      <c r="U324" s="94"/>
      <c r="V324" s="94"/>
      <c r="W324" s="94"/>
      <c r="X324" s="94"/>
      <c r="Y324" s="94"/>
      <c r="AM324" s="10"/>
      <c r="AN324" s="10"/>
      <c r="AO324" s="10"/>
    </row>
    <row r="325" spans="1:41" x14ac:dyDescent="0.2">
      <c r="A325" s="8"/>
      <c r="D325" s="39"/>
      <c r="E325" s="353" t="s">
        <v>287</v>
      </c>
      <c r="F325" s="353"/>
      <c r="G325" s="353"/>
      <c r="H325" s="377"/>
      <c r="I325" s="378"/>
      <c r="J325" s="378"/>
      <c r="K325" s="378"/>
      <c r="M325" s="379"/>
      <c r="N325" s="379"/>
      <c r="O325" s="379"/>
      <c r="P325" s="379"/>
      <c r="AM325" s="10"/>
      <c r="AN325" s="10"/>
      <c r="AO325" s="10"/>
    </row>
    <row r="326" spans="1:41" x14ac:dyDescent="0.2">
      <c r="A326" s="8"/>
      <c r="D326" s="39"/>
      <c r="E326" s="353" t="s">
        <v>288</v>
      </c>
      <c r="F326" s="353"/>
      <c r="G326" s="353"/>
      <c r="H326" s="311"/>
      <c r="I326" s="311"/>
      <c r="J326" s="311"/>
      <c r="K326" s="311"/>
      <c r="M326" s="94"/>
      <c r="N326" s="94"/>
      <c r="O326" s="94"/>
      <c r="P326" s="94"/>
      <c r="AM326" s="10"/>
      <c r="AN326" s="10"/>
      <c r="AO326" s="10"/>
    </row>
    <row r="327" spans="1:41" x14ac:dyDescent="0.2">
      <c r="A327" s="8"/>
      <c r="B327" s="349" t="s">
        <v>279</v>
      </c>
      <c r="C327" s="349"/>
      <c r="D327" s="349"/>
      <c r="E327" s="349"/>
      <c r="F327" s="349"/>
      <c r="G327" s="349"/>
      <c r="H327" s="349"/>
      <c r="I327" s="349"/>
      <c r="J327" s="349"/>
      <c r="K327" s="349"/>
      <c r="L327" s="349"/>
      <c r="M327" s="349"/>
      <c r="N327" s="349"/>
      <c r="O327" s="349"/>
      <c r="P327" s="349"/>
      <c r="Q327" s="349"/>
      <c r="R327" s="349"/>
      <c r="S327" s="10"/>
      <c r="T327" s="10"/>
      <c r="U327" s="10"/>
      <c r="V327" s="10"/>
      <c r="W327" s="10"/>
      <c r="X327" s="10"/>
      <c r="Y327" s="10"/>
      <c r="AM327" s="10"/>
      <c r="AN327" s="10"/>
      <c r="AO327" s="10"/>
    </row>
    <row r="328" spans="1:41" s="16" customFormat="1" x14ac:dyDescent="0.2">
      <c r="A328" s="8">
        <v>12</v>
      </c>
      <c r="B328" s="348" t="s">
        <v>289</v>
      </c>
      <c r="C328" s="348"/>
      <c r="D328" s="348"/>
      <c r="E328" s="348"/>
      <c r="F328" s="348"/>
      <c r="G328" s="348"/>
      <c r="H328" s="348"/>
      <c r="I328" s="348"/>
      <c r="J328" s="348"/>
      <c r="K328" s="348"/>
      <c r="L328" s="348"/>
      <c r="M328" s="348"/>
      <c r="N328" s="348"/>
      <c r="O328" s="348"/>
      <c r="P328" s="348"/>
      <c r="Q328" s="348"/>
      <c r="R328" s="348"/>
      <c r="S328" s="348"/>
      <c r="T328" s="348"/>
      <c r="U328" s="348"/>
      <c r="V328" s="348"/>
      <c r="W328" s="348"/>
      <c r="X328" s="348"/>
      <c r="Y328" s="348"/>
      <c r="Z328" s="348"/>
      <c r="AA328" s="348"/>
      <c r="AB328" s="348"/>
      <c r="AC328" s="348"/>
      <c r="AD328" s="348"/>
      <c r="AE328" s="348"/>
      <c r="AF328" s="348"/>
      <c r="AG328" s="348"/>
      <c r="AH328" s="348"/>
      <c r="AI328" s="348"/>
      <c r="AJ328" s="348"/>
      <c r="AK328" s="348"/>
      <c r="AL328" s="348"/>
      <c r="AM328" s="348"/>
      <c r="AN328" s="348"/>
      <c r="AO328" s="348"/>
    </row>
    <row r="329" spans="1:41" s="16" customFormat="1" x14ac:dyDescent="0.2">
      <c r="A329" s="8"/>
      <c r="B329" s="20"/>
      <c r="C329" s="20"/>
      <c r="D329" s="20"/>
      <c r="E329" s="10"/>
      <c r="F329" s="10"/>
      <c r="G329" s="10"/>
      <c r="H329" s="10"/>
      <c r="I329" s="10"/>
      <c r="J329" s="10"/>
      <c r="K329" s="10"/>
      <c r="L329" s="10"/>
      <c r="M329" s="10"/>
      <c r="N329" s="10"/>
      <c r="O329" s="10"/>
      <c r="P329" s="10"/>
      <c r="Q329" s="10"/>
      <c r="R329" s="10"/>
      <c r="S329" s="10"/>
      <c r="T329" s="10"/>
      <c r="U329" s="10"/>
      <c r="V329" s="10"/>
      <c r="W329" s="10"/>
      <c r="X329" s="10"/>
      <c r="Y329" s="10"/>
      <c r="Z329" s="4"/>
      <c r="AA329" s="4"/>
      <c r="AB329" s="4"/>
      <c r="AC329" s="4"/>
      <c r="AD329" s="4"/>
      <c r="AE329" s="4"/>
      <c r="AF329" s="4"/>
      <c r="AG329" s="4"/>
      <c r="AH329" s="4"/>
      <c r="AI329" s="4"/>
      <c r="AJ329" s="4"/>
      <c r="AK329" s="4"/>
      <c r="AM329" s="10"/>
      <c r="AN329" s="10"/>
      <c r="AO329" s="10"/>
    </row>
    <row r="330" spans="1:41" s="16" customFormat="1" ht="21.6" customHeight="1" x14ac:dyDescent="0.2">
      <c r="A330" s="8"/>
      <c r="D330" s="39"/>
      <c r="E330" s="353" t="s">
        <v>290</v>
      </c>
      <c r="F330" s="353"/>
      <c r="G330" s="353"/>
      <c r="H330" s="353"/>
      <c r="I330" s="353"/>
      <c r="J330" s="353"/>
      <c r="K330" s="94"/>
      <c r="L330" s="94"/>
      <c r="M330" s="94"/>
      <c r="N330" s="94"/>
      <c r="O330" s="94"/>
      <c r="P330" s="94"/>
      <c r="Q330" s="94"/>
      <c r="R330" s="94"/>
      <c r="S330" s="94"/>
      <c r="T330" s="94"/>
      <c r="U330" s="94"/>
      <c r="V330" s="94"/>
      <c r="W330" s="94"/>
      <c r="X330" s="94"/>
      <c r="Y330" s="94"/>
      <c r="Z330" s="21"/>
      <c r="AA330" s="21"/>
      <c r="AB330" s="21"/>
      <c r="AC330" s="21"/>
      <c r="AD330" s="21"/>
      <c r="AE330" s="21"/>
      <c r="AF330" s="21"/>
      <c r="AG330" s="21"/>
      <c r="AH330" s="21"/>
      <c r="AI330" s="21"/>
      <c r="AJ330" s="21"/>
      <c r="AK330" s="21"/>
      <c r="AL330" s="21"/>
      <c r="AM330" s="21"/>
      <c r="AN330" s="21"/>
      <c r="AO330" s="21"/>
    </row>
    <row r="331" spans="1:41" s="16" customFormat="1" x14ac:dyDescent="0.2">
      <c r="A331" s="8"/>
      <c r="D331" s="39"/>
      <c r="E331" s="353" t="s">
        <v>291</v>
      </c>
      <c r="F331" s="353"/>
      <c r="G331" s="353"/>
      <c r="H331" s="353"/>
      <c r="I331" s="353"/>
      <c r="J331" s="353"/>
      <c r="K331" s="4"/>
      <c r="L331" s="4"/>
      <c r="M331" s="4"/>
      <c r="N331" s="4"/>
      <c r="O331" s="4"/>
      <c r="P331" s="4"/>
      <c r="Q331" s="4"/>
      <c r="R331" s="4"/>
      <c r="S331" s="4"/>
      <c r="T331" s="4"/>
      <c r="U331" s="4"/>
      <c r="V331" s="4"/>
      <c r="W331" s="4"/>
      <c r="X331" s="4"/>
      <c r="Y331" s="4"/>
      <c r="Z331" s="40"/>
      <c r="AA331" s="40"/>
      <c r="AB331" s="40"/>
      <c r="AC331" s="40"/>
      <c r="AD331" s="40"/>
      <c r="AE331" s="40"/>
      <c r="AF331" s="40"/>
      <c r="AG331" s="40"/>
      <c r="AH331" s="40"/>
      <c r="AI331" s="40"/>
      <c r="AJ331" s="40"/>
      <c r="AK331" s="40"/>
      <c r="AL331" s="40"/>
      <c r="AM331" s="361"/>
      <c r="AN331" s="361"/>
      <c r="AO331" s="361"/>
    </row>
    <row r="332" spans="1:41" s="16" customFormat="1" x14ac:dyDescent="0.2">
      <c r="A332" s="8"/>
      <c r="D332" s="39"/>
      <c r="E332" s="353" t="s">
        <v>292</v>
      </c>
      <c r="F332" s="353"/>
      <c r="G332" s="353"/>
      <c r="H332" s="353"/>
      <c r="I332" s="353"/>
      <c r="J332" s="353"/>
      <c r="K332" s="4"/>
      <c r="L332" s="4"/>
      <c r="M332" s="4"/>
      <c r="N332" s="4"/>
      <c r="O332" s="4"/>
      <c r="P332" s="4"/>
      <c r="Q332" s="4"/>
      <c r="R332" s="4"/>
      <c r="S332" s="4"/>
      <c r="T332" s="4"/>
      <c r="U332" s="4"/>
      <c r="V332" s="4"/>
      <c r="W332" s="4"/>
      <c r="X332" s="4"/>
      <c r="Y332" s="4"/>
      <c r="Z332" s="40"/>
      <c r="AA332" s="40"/>
      <c r="AB332" s="40"/>
      <c r="AC332" s="40"/>
      <c r="AD332" s="40"/>
      <c r="AE332" s="40"/>
      <c r="AF332" s="40"/>
      <c r="AG332" s="40"/>
      <c r="AH332" s="40"/>
      <c r="AI332" s="40"/>
      <c r="AJ332" s="40"/>
      <c r="AK332" s="40"/>
      <c r="AL332" s="40"/>
      <c r="AM332" s="361"/>
      <c r="AN332" s="361"/>
      <c r="AO332" s="361"/>
    </row>
    <row r="333" spans="1:41" s="16" customFormat="1" x14ac:dyDescent="0.2">
      <c r="A333" s="8"/>
      <c r="D333" s="39"/>
      <c r="E333" s="353" t="s">
        <v>293</v>
      </c>
      <c r="F333" s="353"/>
      <c r="G333" s="353"/>
      <c r="H333" s="353"/>
      <c r="I333" s="353"/>
      <c r="J333" s="353"/>
      <c r="K333" s="4"/>
      <c r="L333" s="4"/>
      <c r="M333" s="4"/>
      <c r="N333" s="4"/>
      <c r="O333" s="4"/>
      <c r="P333" s="4"/>
      <c r="Q333" s="4"/>
      <c r="R333" s="4"/>
      <c r="S333" s="4"/>
      <c r="T333" s="4"/>
      <c r="U333" s="4"/>
      <c r="V333" s="4"/>
      <c r="W333" s="4"/>
      <c r="X333" s="4"/>
      <c r="Y333" s="4"/>
      <c r="Z333" s="40"/>
      <c r="AA333" s="40"/>
      <c r="AB333" s="40"/>
      <c r="AC333" s="40"/>
      <c r="AD333" s="40"/>
      <c r="AE333" s="40"/>
      <c r="AF333" s="40"/>
      <c r="AG333" s="40"/>
      <c r="AH333" s="40"/>
      <c r="AI333" s="40"/>
      <c r="AJ333" s="40"/>
      <c r="AK333" s="40"/>
      <c r="AL333" s="40"/>
      <c r="AM333" s="361"/>
      <c r="AN333" s="361"/>
      <c r="AO333" s="361"/>
    </row>
    <row r="334" spans="1:41" s="16" customFormat="1" x14ac:dyDescent="0.2">
      <c r="A334" s="8"/>
      <c r="D334" s="39"/>
      <c r="E334" s="353" t="s">
        <v>294</v>
      </c>
      <c r="F334" s="353"/>
      <c r="G334" s="353"/>
      <c r="H334" s="353"/>
      <c r="I334" s="353"/>
      <c r="J334" s="353"/>
      <c r="K334" s="4"/>
      <c r="L334" s="4"/>
      <c r="M334" s="4"/>
      <c r="N334" s="4"/>
      <c r="O334" s="4"/>
      <c r="P334" s="4"/>
      <c r="Q334" s="4"/>
      <c r="R334" s="4"/>
      <c r="S334" s="7"/>
      <c r="T334" s="7"/>
      <c r="U334" s="7"/>
      <c r="V334" s="7"/>
      <c r="W334" s="7"/>
      <c r="X334" s="7"/>
      <c r="Y334" s="7"/>
      <c r="Z334" s="19"/>
      <c r="AA334" s="19"/>
      <c r="AB334" s="19"/>
      <c r="AC334" s="19"/>
      <c r="AD334" s="19"/>
      <c r="AE334" s="19"/>
      <c r="AF334" s="19"/>
      <c r="AG334" s="19"/>
      <c r="AH334" s="19"/>
      <c r="AI334" s="19"/>
      <c r="AJ334" s="19"/>
      <c r="AK334" s="19"/>
      <c r="AL334" s="19"/>
      <c r="AM334" s="7"/>
      <c r="AN334" s="7"/>
      <c r="AO334" s="7"/>
    </row>
    <row r="335" spans="1:41" s="16" customFormat="1" x14ac:dyDescent="0.2">
      <c r="A335" s="8"/>
      <c r="D335" s="39"/>
      <c r="E335" s="353" t="s">
        <v>295</v>
      </c>
      <c r="F335" s="353"/>
      <c r="G335" s="353"/>
      <c r="H335" s="353"/>
      <c r="I335" s="353"/>
      <c r="J335" s="353"/>
      <c r="K335" s="4"/>
      <c r="L335" s="4"/>
      <c r="M335" s="4"/>
      <c r="N335" s="4"/>
      <c r="O335" s="4"/>
      <c r="P335" s="4"/>
      <c r="Q335" s="4"/>
      <c r="R335" s="4"/>
      <c r="S335" s="7"/>
      <c r="T335" s="7"/>
      <c r="U335" s="7"/>
      <c r="V335" s="7"/>
      <c r="W335" s="7"/>
      <c r="X335" s="7"/>
      <c r="Y335" s="7"/>
      <c r="Z335" s="19"/>
      <c r="AA335" s="19"/>
      <c r="AB335" s="19"/>
      <c r="AC335" s="19"/>
      <c r="AD335" s="19"/>
      <c r="AE335" s="19"/>
      <c r="AF335" s="19"/>
      <c r="AG335" s="19"/>
      <c r="AH335" s="19"/>
      <c r="AI335" s="19"/>
      <c r="AJ335" s="19"/>
      <c r="AK335" s="19"/>
      <c r="AL335" s="19"/>
      <c r="AM335" s="7"/>
      <c r="AN335" s="7"/>
      <c r="AO335" s="7"/>
    </row>
    <row r="336" spans="1:41" s="16" customFormat="1" x14ac:dyDescent="0.2">
      <c r="A336" s="8"/>
      <c r="D336" s="88"/>
      <c r="E336" s="353" t="s">
        <v>296</v>
      </c>
      <c r="F336" s="353"/>
      <c r="G336" s="353"/>
      <c r="H336" s="353"/>
      <c r="I336" s="353"/>
      <c r="J336" s="353"/>
      <c r="K336" s="7"/>
      <c r="L336" s="7"/>
      <c r="M336" s="7"/>
      <c r="N336" s="7"/>
      <c r="O336" s="7"/>
      <c r="P336" s="7"/>
      <c r="Q336" s="7"/>
      <c r="R336" s="7"/>
      <c r="S336" s="7"/>
      <c r="T336" s="7"/>
      <c r="U336" s="7"/>
      <c r="V336" s="7"/>
      <c r="W336" s="7"/>
      <c r="X336" s="7"/>
      <c r="Y336" s="7"/>
      <c r="Z336" s="19"/>
      <c r="AA336" s="19"/>
      <c r="AB336" s="19"/>
      <c r="AC336" s="19"/>
      <c r="AD336" s="19"/>
      <c r="AE336" s="19"/>
      <c r="AF336" s="19"/>
      <c r="AG336" s="19"/>
      <c r="AH336" s="19"/>
      <c r="AI336" s="19"/>
      <c r="AJ336" s="19"/>
      <c r="AK336" s="19"/>
      <c r="AL336" s="19"/>
      <c r="AM336" s="7"/>
      <c r="AN336" s="7"/>
      <c r="AO336" s="7"/>
    </row>
    <row r="337" spans="1:41" s="16" customFormat="1" ht="15.75" customHeight="1" x14ac:dyDescent="0.2">
      <c r="A337" s="8"/>
      <c r="B337" s="349" t="s">
        <v>279</v>
      </c>
      <c r="C337" s="349"/>
      <c r="D337" s="349"/>
      <c r="E337" s="349"/>
      <c r="F337" s="349"/>
      <c r="G337" s="349"/>
      <c r="H337" s="349"/>
      <c r="I337" s="349"/>
      <c r="J337" s="349"/>
      <c r="K337" s="349"/>
      <c r="L337" s="349"/>
      <c r="M337" s="349"/>
      <c r="N337" s="349"/>
      <c r="O337" s="349"/>
      <c r="P337" s="349"/>
      <c r="Q337" s="349"/>
      <c r="R337" s="349"/>
      <c r="S337" s="10"/>
      <c r="T337" s="10"/>
      <c r="U337" s="10"/>
      <c r="V337" s="10"/>
      <c r="W337" s="10"/>
      <c r="X337" s="10"/>
      <c r="Y337" s="10"/>
      <c r="Z337" s="4"/>
      <c r="AA337" s="4"/>
      <c r="AB337" s="4"/>
      <c r="AC337" s="4"/>
      <c r="AD337" s="4"/>
      <c r="AE337" s="4"/>
      <c r="AF337" s="4"/>
      <c r="AG337" s="4"/>
      <c r="AH337" s="4"/>
      <c r="AI337" s="4"/>
      <c r="AJ337" s="4"/>
      <c r="AK337" s="4"/>
      <c r="AM337" s="10"/>
      <c r="AN337" s="10"/>
      <c r="AO337" s="10"/>
    </row>
    <row r="338" spans="1:41" s="16" customFormat="1" x14ac:dyDescent="0.2">
      <c r="A338" s="8">
        <v>13</v>
      </c>
      <c r="B338" s="22" t="s">
        <v>297</v>
      </c>
      <c r="C338" s="22"/>
      <c r="D338" s="22"/>
      <c r="E338" s="10"/>
      <c r="F338" s="10"/>
      <c r="G338" s="10"/>
      <c r="H338" s="10"/>
      <c r="I338" s="10"/>
      <c r="J338" s="10"/>
      <c r="K338" s="10"/>
      <c r="L338" s="10"/>
      <c r="M338" s="10"/>
      <c r="N338" s="10"/>
      <c r="O338" s="10"/>
      <c r="P338" s="10"/>
      <c r="Q338" s="10"/>
      <c r="R338" s="10"/>
      <c r="S338" s="10"/>
      <c r="T338" s="10"/>
      <c r="U338" s="10"/>
      <c r="V338" s="10"/>
      <c r="W338" s="10"/>
      <c r="X338" s="10"/>
      <c r="Y338" s="10"/>
      <c r="Z338" s="4"/>
      <c r="AA338" s="4"/>
      <c r="AB338" s="4"/>
      <c r="AC338" s="4"/>
      <c r="AD338" s="4"/>
      <c r="AE338" s="4"/>
      <c r="AF338" s="4"/>
      <c r="AG338" s="4"/>
      <c r="AH338" s="4"/>
      <c r="AI338" s="4"/>
      <c r="AJ338" s="4"/>
      <c r="AK338" s="4"/>
      <c r="AM338" s="10"/>
      <c r="AN338" s="10"/>
      <c r="AO338" s="10"/>
    </row>
    <row r="339" spans="1:41" s="16" customFormat="1" x14ac:dyDescent="0.2">
      <c r="A339" s="8"/>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4"/>
      <c r="AA339" s="4"/>
      <c r="AB339" s="4"/>
      <c r="AC339" s="4"/>
      <c r="AD339" s="4"/>
      <c r="AE339" s="4"/>
      <c r="AF339" s="4"/>
      <c r="AG339" s="4"/>
      <c r="AH339" s="4"/>
      <c r="AI339" s="4"/>
      <c r="AJ339" s="4"/>
      <c r="AK339" s="4"/>
      <c r="AM339" s="10"/>
      <c r="AN339" s="10"/>
      <c r="AO339" s="10"/>
    </row>
    <row r="340" spans="1:41" s="16" customFormat="1" x14ac:dyDescent="0.2">
      <c r="A340" s="8"/>
      <c r="D340" s="39"/>
      <c r="E340" s="353" t="s">
        <v>298</v>
      </c>
      <c r="F340" s="353"/>
      <c r="G340" s="353"/>
      <c r="H340" s="353"/>
      <c r="I340" s="353"/>
      <c r="J340" s="353"/>
      <c r="K340" s="94"/>
      <c r="L340" s="94"/>
      <c r="M340" s="94"/>
      <c r="N340" s="94"/>
      <c r="O340" s="94"/>
      <c r="P340" s="94"/>
      <c r="Q340" s="94"/>
      <c r="R340" s="94"/>
      <c r="S340" s="94"/>
      <c r="T340" s="94"/>
      <c r="U340" s="94"/>
      <c r="V340" s="94"/>
      <c r="W340" s="94"/>
      <c r="X340" s="94"/>
      <c r="Y340" s="94"/>
      <c r="Z340" s="4"/>
      <c r="AA340" s="4"/>
      <c r="AB340" s="4"/>
      <c r="AC340" s="4"/>
      <c r="AD340" s="4"/>
      <c r="AE340" s="4"/>
      <c r="AF340" s="4"/>
      <c r="AG340" s="4"/>
      <c r="AH340" s="4"/>
      <c r="AI340" s="4"/>
      <c r="AJ340" s="4"/>
      <c r="AK340" s="4"/>
      <c r="AM340" s="10"/>
      <c r="AN340" s="10"/>
      <c r="AO340" s="10"/>
    </row>
    <row r="341" spans="1:41" s="16" customFormat="1" x14ac:dyDescent="0.2">
      <c r="A341" s="8"/>
      <c r="D341" s="39"/>
      <c r="E341" s="353" t="s">
        <v>299</v>
      </c>
      <c r="F341" s="353"/>
      <c r="G341" s="353"/>
      <c r="H341" s="353"/>
      <c r="I341" s="353"/>
      <c r="J341" s="353"/>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M341" s="10"/>
      <c r="AN341" s="10"/>
      <c r="AO341" s="10"/>
    </row>
    <row r="342" spans="1:41" s="16" customFormat="1" x14ac:dyDescent="0.2">
      <c r="A342" s="8"/>
      <c r="D342" s="39"/>
      <c r="E342" s="353" t="s">
        <v>300</v>
      </c>
      <c r="F342" s="353"/>
      <c r="G342" s="353"/>
      <c r="H342" s="353"/>
      <c r="I342" s="353"/>
      <c r="J342" s="353"/>
      <c r="K342" s="382"/>
      <c r="L342" s="383"/>
      <c r="M342" s="383"/>
      <c r="N342" s="4"/>
      <c r="O342" s="4"/>
      <c r="P342" s="4"/>
      <c r="Q342" s="4"/>
      <c r="R342" s="4"/>
      <c r="S342" s="4"/>
      <c r="T342" s="4"/>
      <c r="U342" s="4"/>
      <c r="V342" s="4"/>
      <c r="W342" s="4"/>
      <c r="X342" s="4"/>
      <c r="Y342" s="4"/>
      <c r="Z342" s="32"/>
      <c r="AA342" s="32"/>
      <c r="AB342" s="32"/>
      <c r="AC342" s="32"/>
      <c r="AD342" s="32"/>
      <c r="AE342" s="32"/>
      <c r="AF342" s="32"/>
      <c r="AG342" s="32"/>
      <c r="AH342" s="32"/>
      <c r="AI342" s="32"/>
      <c r="AJ342" s="32"/>
      <c r="AK342" s="4"/>
      <c r="AM342" s="10"/>
      <c r="AN342" s="10"/>
      <c r="AO342" s="10"/>
    </row>
    <row r="343" spans="1:41" s="16" customFormat="1" x14ac:dyDescent="0.2">
      <c r="A343" s="8"/>
      <c r="D343" s="39"/>
      <c r="E343" s="353" t="s">
        <v>301</v>
      </c>
      <c r="F343" s="353"/>
      <c r="G343" s="353"/>
      <c r="H343" s="353"/>
      <c r="I343" s="353"/>
      <c r="J343" s="353"/>
      <c r="K343" s="382"/>
      <c r="L343" s="383"/>
      <c r="M343" s="383"/>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M343" s="10"/>
      <c r="AN343" s="10"/>
      <c r="AO343" s="10"/>
    </row>
    <row r="344" spans="1:41" s="16" customFormat="1" x14ac:dyDescent="0.2">
      <c r="A344" s="8"/>
      <c r="D344" s="39"/>
      <c r="E344" s="353" t="s">
        <v>302</v>
      </c>
      <c r="F344" s="353"/>
      <c r="G344" s="353"/>
      <c r="H344" s="353"/>
      <c r="I344" s="353"/>
      <c r="J344" s="353"/>
      <c r="K344" s="382"/>
      <c r="L344" s="383"/>
      <c r="M344" s="383"/>
      <c r="N344" s="4"/>
      <c r="O344" s="4"/>
      <c r="P344" s="4"/>
      <c r="Q344" s="4"/>
      <c r="R344" s="4"/>
      <c r="S344" s="4"/>
      <c r="T344" s="4"/>
      <c r="U344" s="4"/>
      <c r="V344" s="4"/>
      <c r="W344" s="4"/>
      <c r="X344" s="4"/>
      <c r="Y344" s="4"/>
      <c r="AK344" s="4"/>
      <c r="AM344" s="10"/>
      <c r="AN344" s="10"/>
      <c r="AO344" s="10"/>
    </row>
    <row r="345" spans="1:41" s="16" customFormat="1" ht="9.4" customHeight="1" x14ac:dyDescent="0.2">
      <c r="A345" s="8"/>
      <c r="D345" s="2"/>
      <c r="E345" s="130"/>
      <c r="F345" s="130"/>
      <c r="G345" s="130"/>
      <c r="H345" s="130"/>
      <c r="I345" s="130"/>
      <c r="J345" s="130"/>
      <c r="K345" s="4"/>
      <c r="L345" s="4"/>
      <c r="M345" s="4"/>
      <c r="N345" s="4"/>
      <c r="O345" s="4"/>
      <c r="P345" s="4"/>
      <c r="Q345" s="4"/>
      <c r="R345" s="4"/>
      <c r="S345" s="4"/>
      <c r="T345" s="4"/>
      <c r="U345" s="4"/>
      <c r="V345" s="4"/>
      <c r="W345" s="4"/>
      <c r="X345" s="4"/>
      <c r="Y345" s="4"/>
      <c r="AK345" s="4"/>
      <c r="AM345" s="10"/>
      <c r="AN345" s="10"/>
      <c r="AO345" s="10"/>
    </row>
    <row r="346" spans="1:41" s="16" customFormat="1" x14ac:dyDescent="0.2">
      <c r="A346" s="8"/>
      <c r="B346" s="349" t="s">
        <v>279</v>
      </c>
      <c r="C346" s="349"/>
      <c r="D346" s="349"/>
      <c r="E346" s="349"/>
      <c r="F346" s="349"/>
      <c r="G346" s="349"/>
      <c r="H346" s="349"/>
      <c r="I346" s="349"/>
      <c r="J346" s="349"/>
      <c r="K346" s="349"/>
      <c r="L346" s="349"/>
      <c r="M346" s="349"/>
      <c r="N346" s="349"/>
      <c r="O346" s="349"/>
      <c r="P346" s="349"/>
      <c r="Q346" s="349"/>
      <c r="R346" s="349"/>
      <c r="S346" s="4"/>
      <c r="T346" s="4"/>
      <c r="U346" s="4"/>
      <c r="V346" s="4"/>
      <c r="W346" s="4"/>
      <c r="X346" s="4"/>
      <c r="Y346" s="4"/>
      <c r="AK346" s="4"/>
      <c r="AM346" s="10"/>
      <c r="AN346" s="10"/>
      <c r="AO346" s="10"/>
    </row>
    <row r="347" spans="1:41" s="16" customFormat="1" ht="18.399999999999999" customHeight="1" x14ac:dyDescent="0.2">
      <c r="A347" s="8"/>
      <c r="B347" s="349" t="s">
        <v>303</v>
      </c>
      <c r="C347" s="349"/>
      <c r="D347" s="349"/>
      <c r="E347" s="349"/>
      <c r="F347" s="349"/>
      <c r="G347" s="349"/>
      <c r="H347" s="349"/>
      <c r="I347" s="349"/>
      <c r="J347" s="349"/>
      <c r="K347" s="349"/>
      <c r="L347" s="349"/>
      <c r="M347" s="349"/>
      <c r="N347" s="349"/>
      <c r="O347" s="349"/>
      <c r="P347" s="349"/>
      <c r="Q347" s="349"/>
      <c r="R347" s="349"/>
      <c r="S347" s="84"/>
      <c r="T347" s="84"/>
      <c r="U347" s="84"/>
      <c r="V347" s="84"/>
      <c r="W347" s="84"/>
      <c r="X347" s="84"/>
      <c r="Y347" s="84"/>
      <c r="Z347" s="4"/>
      <c r="AA347" s="4"/>
      <c r="AB347" s="4"/>
      <c r="AC347" s="4"/>
      <c r="AD347" s="4"/>
      <c r="AE347" s="4"/>
      <c r="AF347" s="4"/>
      <c r="AG347" s="4"/>
      <c r="AH347" s="4"/>
      <c r="AI347" s="4"/>
      <c r="AJ347" s="4"/>
      <c r="AK347" s="4"/>
      <c r="AM347" s="10"/>
      <c r="AN347" s="10"/>
      <c r="AO347" s="10"/>
    </row>
    <row r="348" spans="1:41" s="16" customFormat="1" x14ac:dyDescent="0.2">
      <c r="A348" s="8"/>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M348" s="10"/>
      <c r="AN348" s="10"/>
      <c r="AO348" s="10"/>
    </row>
    <row r="349" spans="1:41" s="16" customFormat="1" x14ac:dyDescent="0.2">
      <c r="A349" s="8">
        <v>14</v>
      </c>
      <c r="B349" s="348" t="s">
        <v>304</v>
      </c>
      <c r="C349" s="348"/>
      <c r="D349" s="348"/>
      <c r="E349" s="348"/>
      <c r="F349" s="348"/>
      <c r="G349" s="4"/>
      <c r="H349" s="4"/>
      <c r="I349" s="4"/>
      <c r="J349" s="4"/>
      <c r="K349" s="4"/>
      <c r="L349" s="4"/>
      <c r="M349" s="4"/>
      <c r="N349" s="4"/>
      <c r="O349" s="4"/>
      <c r="P349" s="4"/>
      <c r="Q349" s="4"/>
      <c r="R349" s="4"/>
      <c r="S349" s="4"/>
      <c r="T349" s="4"/>
      <c r="U349" s="4"/>
      <c r="V349" s="4"/>
      <c r="W349" s="4"/>
      <c r="X349" s="4"/>
      <c r="Y349" s="4"/>
      <c r="Z349" s="74"/>
      <c r="AA349" s="74"/>
      <c r="AB349" s="74"/>
      <c r="AC349" s="74"/>
      <c r="AD349" s="74"/>
      <c r="AE349" s="74"/>
      <c r="AF349" s="74"/>
      <c r="AG349" s="74"/>
      <c r="AH349" s="74"/>
      <c r="AI349" s="74"/>
      <c r="AJ349" s="74"/>
      <c r="AK349" s="4"/>
      <c r="AM349" s="10"/>
      <c r="AN349" s="10"/>
      <c r="AO349" s="10"/>
    </row>
    <row r="350" spans="1:41" s="16" customFormat="1" x14ac:dyDescent="0.2">
      <c r="A350" s="8"/>
      <c r="B350" s="17"/>
      <c r="C350" s="17"/>
      <c r="D350" s="17"/>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M350" s="10"/>
      <c r="AN350" s="10"/>
      <c r="AO350" s="10"/>
    </row>
    <row r="351" spans="1:41" s="16" customFormat="1" x14ac:dyDescent="0.2">
      <c r="A351" s="8"/>
      <c r="B351" s="538"/>
      <c r="C351" s="539"/>
      <c r="D351" s="39"/>
      <c r="E351" s="353" t="s">
        <v>305</v>
      </c>
      <c r="F351" s="353"/>
      <c r="G351" s="353"/>
      <c r="H351" s="353"/>
      <c r="I351" s="353"/>
      <c r="J351" s="353"/>
      <c r="K351" s="94"/>
      <c r="L351" s="94"/>
      <c r="M351" s="94"/>
      <c r="N351" s="94"/>
      <c r="O351" s="94"/>
      <c r="P351" s="94"/>
      <c r="Q351" s="94"/>
      <c r="R351" s="94"/>
      <c r="S351" s="94"/>
      <c r="T351" s="94"/>
      <c r="U351" s="94"/>
      <c r="V351" s="94"/>
      <c r="W351" s="94"/>
      <c r="X351" s="94"/>
      <c r="Y351" s="94"/>
      <c r="Z351" s="4"/>
      <c r="AA351" s="4"/>
      <c r="AB351" s="4"/>
      <c r="AC351" s="4"/>
      <c r="AD351" s="4"/>
      <c r="AE351" s="4"/>
      <c r="AF351" s="4"/>
      <c r="AG351" s="4"/>
      <c r="AH351" s="4"/>
      <c r="AI351" s="4"/>
      <c r="AJ351" s="4"/>
      <c r="AK351" s="4"/>
      <c r="AM351" s="10"/>
      <c r="AN351" s="10"/>
      <c r="AO351" s="10"/>
    </row>
    <row r="352" spans="1:41" s="16" customFormat="1" ht="18.75" customHeight="1" x14ac:dyDescent="0.2">
      <c r="A352" s="8"/>
      <c r="B352" s="538"/>
      <c r="C352" s="539"/>
      <c r="D352" s="39"/>
      <c r="E352" s="353" t="s">
        <v>306</v>
      </c>
      <c r="F352" s="353"/>
      <c r="G352" s="353"/>
      <c r="H352" s="353"/>
      <c r="I352" s="353"/>
      <c r="J352" s="353"/>
      <c r="K352" s="377"/>
      <c r="L352" s="378"/>
      <c r="M352" s="378"/>
      <c r="N352" s="378"/>
      <c r="O352" s="94"/>
      <c r="P352" s="94"/>
      <c r="Q352" s="94"/>
      <c r="R352" s="94"/>
      <c r="S352" s="94"/>
      <c r="T352" s="94"/>
      <c r="U352" s="94"/>
      <c r="V352" s="94"/>
      <c r="W352" s="94"/>
      <c r="X352" s="94"/>
      <c r="Y352" s="94"/>
      <c r="Z352" s="4"/>
      <c r="AA352" s="4"/>
      <c r="AB352" s="4"/>
      <c r="AC352" s="4"/>
      <c r="AD352" s="4"/>
      <c r="AE352" s="4"/>
      <c r="AF352" s="4"/>
      <c r="AG352" s="4"/>
      <c r="AH352" s="4"/>
      <c r="AI352" s="4"/>
      <c r="AJ352" s="4"/>
      <c r="AK352" s="4"/>
      <c r="AM352" s="10"/>
      <c r="AN352" s="10"/>
      <c r="AO352" s="10"/>
    </row>
    <row r="353" spans="1:41" s="16" customFormat="1" x14ac:dyDescent="0.2">
      <c r="A353" s="8"/>
      <c r="B353" s="538"/>
      <c r="C353" s="539"/>
      <c r="D353" s="39"/>
      <c r="E353" s="353" t="s">
        <v>307</v>
      </c>
      <c r="F353" s="353"/>
      <c r="G353" s="353"/>
      <c r="H353" s="353"/>
      <c r="I353" s="353"/>
      <c r="J353" s="353"/>
      <c r="K353" s="377"/>
      <c r="L353" s="378"/>
      <c r="M353" s="378"/>
      <c r="N353" s="378"/>
      <c r="O353" s="4"/>
      <c r="P353" s="4"/>
      <c r="Q353" s="4"/>
      <c r="R353" s="4"/>
      <c r="S353" s="4"/>
      <c r="T353" s="4"/>
      <c r="U353" s="4"/>
      <c r="V353" s="4"/>
      <c r="W353" s="4"/>
      <c r="X353" s="4"/>
      <c r="Y353" s="4"/>
      <c r="Z353" s="4"/>
      <c r="AA353" s="4"/>
      <c r="AB353" s="4"/>
      <c r="AC353" s="4"/>
      <c r="AD353" s="4"/>
      <c r="AE353" s="4"/>
      <c r="AF353" s="4"/>
      <c r="AG353" s="4"/>
      <c r="AH353" s="4"/>
      <c r="AI353" s="4"/>
      <c r="AJ353" s="4"/>
      <c r="AK353" s="4"/>
      <c r="AM353" s="10"/>
      <c r="AN353" s="10"/>
      <c r="AO353" s="10"/>
    </row>
    <row r="354" spans="1:41" s="16" customFormat="1" x14ac:dyDescent="0.2">
      <c r="A354" s="8"/>
      <c r="B354" s="538"/>
      <c r="C354" s="539"/>
      <c r="D354" s="39"/>
      <c r="E354" s="353" t="s">
        <v>308</v>
      </c>
      <c r="F354" s="353"/>
      <c r="G354" s="353"/>
      <c r="H354" s="353"/>
      <c r="I354" s="353"/>
      <c r="J354" s="353"/>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M354" s="10"/>
      <c r="AN354" s="10"/>
      <c r="AO354" s="10"/>
    </row>
    <row r="355" spans="1:41" s="16" customFormat="1" x14ac:dyDescent="0.2">
      <c r="A355" s="8"/>
      <c r="D355" s="39"/>
      <c r="E355" s="353" t="s">
        <v>309</v>
      </c>
      <c r="F355" s="353"/>
      <c r="G355" s="353"/>
      <c r="H355" s="353"/>
      <c r="I355" s="353"/>
      <c r="J355" s="353"/>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M355" s="10"/>
      <c r="AN355" s="10"/>
      <c r="AO355" s="10"/>
    </row>
    <row r="356" spans="1:41" s="16" customFormat="1" x14ac:dyDescent="0.2">
      <c r="A356" s="8"/>
      <c r="B356" s="349" t="s">
        <v>279</v>
      </c>
      <c r="C356" s="349"/>
      <c r="D356" s="349"/>
      <c r="E356" s="349"/>
      <c r="F356" s="349"/>
      <c r="G356" s="349"/>
      <c r="H356" s="349"/>
      <c r="I356" s="349"/>
      <c r="J356" s="349"/>
      <c r="K356" s="349"/>
      <c r="L356" s="349"/>
      <c r="M356" s="349"/>
      <c r="N356" s="349"/>
      <c r="O356" s="349"/>
      <c r="P356" s="349"/>
      <c r="Q356" s="349"/>
      <c r="R356" s="349"/>
      <c r="S356" s="4"/>
      <c r="T356" s="4"/>
      <c r="U356" s="4"/>
      <c r="V356" s="4"/>
      <c r="W356" s="4"/>
      <c r="X356" s="4"/>
      <c r="Y356" s="4"/>
      <c r="Z356" s="4"/>
      <c r="AA356" s="4"/>
      <c r="AB356" s="4"/>
      <c r="AC356" s="4"/>
      <c r="AD356" s="4"/>
      <c r="AE356" s="4"/>
      <c r="AF356" s="4"/>
      <c r="AG356" s="4"/>
      <c r="AH356" s="4"/>
      <c r="AI356" s="4"/>
      <c r="AJ356" s="4"/>
      <c r="AK356" s="4"/>
      <c r="AM356" s="10"/>
      <c r="AN356" s="10"/>
      <c r="AO356" s="10"/>
    </row>
    <row r="357" spans="1:41" s="16" customFormat="1" x14ac:dyDescent="0.2">
      <c r="A357" s="8"/>
      <c r="B357" s="349" t="s">
        <v>310</v>
      </c>
      <c r="C357" s="349"/>
      <c r="D357" s="349"/>
      <c r="E357" s="349"/>
      <c r="F357" s="349"/>
      <c r="G357" s="349"/>
      <c r="H357" s="349"/>
      <c r="I357" s="349"/>
      <c r="J357" s="349"/>
      <c r="K357" s="349"/>
      <c r="L357" s="349"/>
      <c r="M357" s="349"/>
      <c r="N357" s="349"/>
      <c r="O357" s="349"/>
      <c r="P357" s="349"/>
      <c r="Q357" s="349"/>
      <c r="R357" s="349"/>
      <c r="S357" s="4"/>
      <c r="T357" s="4"/>
      <c r="U357" s="4"/>
      <c r="V357" s="4"/>
      <c r="W357" s="4"/>
      <c r="X357" s="4"/>
      <c r="Y357" s="4"/>
      <c r="Z357" s="4"/>
      <c r="AA357" s="4"/>
      <c r="AB357" s="4"/>
      <c r="AC357" s="4"/>
      <c r="AD357" s="4"/>
      <c r="AE357" s="4"/>
      <c r="AF357" s="4"/>
      <c r="AG357" s="4"/>
      <c r="AH357" s="4"/>
      <c r="AI357" s="4"/>
      <c r="AJ357" s="4"/>
      <c r="AK357" s="4"/>
      <c r="AM357" s="10"/>
      <c r="AN357" s="10"/>
      <c r="AO357" s="10"/>
    </row>
    <row r="358" spans="1:41" s="16" customFormat="1" x14ac:dyDescent="0.2">
      <c r="A358" s="8">
        <v>15</v>
      </c>
      <c r="B358" s="17" t="s">
        <v>311</v>
      </c>
      <c r="C358" s="17"/>
      <c r="D358" s="17"/>
      <c r="E358" s="4"/>
      <c r="F358" s="4"/>
      <c r="G358" s="4"/>
      <c r="H358" s="381"/>
      <c r="I358" s="381"/>
      <c r="J358" s="381"/>
      <c r="K358" s="381"/>
      <c r="L358" s="381"/>
      <c r="M358" s="381"/>
      <c r="N358" s="381"/>
      <c r="O358" s="4"/>
      <c r="P358" s="4"/>
      <c r="Q358" s="4"/>
      <c r="R358" s="4"/>
      <c r="S358" s="4"/>
      <c r="T358" s="4"/>
      <c r="U358" s="4"/>
      <c r="V358" s="4"/>
      <c r="W358" s="4"/>
      <c r="X358" s="4"/>
      <c r="Y358" s="4"/>
      <c r="Z358" s="4"/>
      <c r="AA358" s="4"/>
      <c r="AB358" s="4"/>
      <c r="AC358" s="4"/>
      <c r="AD358" s="4"/>
      <c r="AE358" s="4"/>
      <c r="AF358" s="4"/>
      <c r="AG358" s="4"/>
      <c r="AH358" s="4"/>
      <c r="AI358" s="4"/>
      <c r="AJ358" s="4"/>
      <c r="AK358" s="4"/>
      <c r="AM358" s="10"/>
      <c r="AN358" s="10"/>
      <c r="AO358" s="10"/>
    </row>
    <row r="359" spans="1:41" s="16" customFormat="1" ht="12.6" customHeight="1" x14ac:dyDescent="0.2">
      <c r="A359" s="8"/>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M359" s="10"/>
      <c r="AN359" s="10"/>
      <c r="AO359" s="10"/>
    </row>
    <row r="360" spans="1:41" s="16" customFormat="1" x14ac:dyDescent="0.2">
      <c r="A360" s="8"/>
      <c r="B360" s="4" t="s">
        <v>312</v>
      </c>
      <c r="C360" s="4"/>
      <c r="D360" s="4"/>
      <c r="E360" s="4"/>
      <c r="F360" s="533">
        <f ca="1">NOW()-0.005</f>
        <v>45545.670699421302</v>
      </c>
      <c r="G360" s="385"/>
      <c r="H360" s="385"/>
      <c r="I360" s="385"/>
      <c r="J360" s="136"/>
      <c r="K360" s="4"/>
      <c r="L360" s="4"/>
      <c r="M360" s="411"/>
      <c r="N360" s="411"/>
      <c r="O360" s="411"/>
      <c r="P360" s="411"/>
      <c r="Q360" s="411"/>
      <c r="R360" s="411"/>
      <c r="S360" s="4"/>
      <c r="T360" s="4"/>
      <c r="U360" s="4"/>
      <c r="V360" s="4"/>
      <c r="W360" s="4"/>
      <c r="X360" s="4"/>
      <c r="Y360" s="4"/>
      <c r="Z360" s="4"/>
      <c r="AA360" s="4"/>
      <c r="AB360" s="4"/>
      <c r="AC360" s="4"/>
      <c r="AD360" s="4"/>
      <c r="AE360" s="4"/>
      <c r="AF360" s="4"/>
      <c r="AG360" s="4"/>
      <c r="AH360" s="4"/>
      <c r="AI360" s="4"/>
      <c r="AJ360" s="4"/>
      <c r="AK360" s="4"/>
      <c r="AM360" s="10"/>
      <c r="AN360" s="10"/>
      <c r="AO360" s="10"/>
    </row>
    <row r="361" spans="1:41" s="16" customFormat="1" x14ac:dyDescent="0.2">
      <c r="A361" s="8"/>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M361" s="10"/>
      <c r="AN361" s="10"/>
      <c r="AO361" s="10"/>
    </row>
    <row r="362" spans="1:41" s="16" customFormat="1" x14ac:dyDescent="0.2">
      <c r="A362" s="8"/>
      <c r="B362" s="4" t="s">
        <v>313</v>
      </c>
      <c r="C362" s="4"/>
      <c r="D362" s="4"/>
      <c r="E362" s="4"/>
      <c r="F362" s="533">
        <f ca="1">NOW()</f>
        <v>45545.675699421299</v>
      </c>
      <c r="G362" s="385"/>
      <c r="H362" s="385"/>
      <c r="I362" s="385"/>
      <c r="J362" s="136"/>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M362" s="10"/>
      <c r="AN362" s="10"/>
      <c r="AO362" s="10"/>
    </row>
    <row r="363" spans="1:41" x14ac:dyDescent="0.2">
      <c r="A363" s="8"/>
      <c r="AM363" s="10"/>
      <c r="AN363" s="10"/>
      <c r="AO363" s="10"/>
    </row>
    <row r="364" spans="1:41" x14ac:dyDescent="0.2">
      <c r="A364" s="8"/>
      <c r="B364" s="349" t="s">
        <v>314</v>
      </c>
      <c r="C364" s="349"/>
      <c r="D364" s="349"/>
      <c r="E364" s="349"/>
      <c r="F364" s="349"/>
      <c r="G364" s="349"/>
      <c r="H364" s="349"/>
      <c r="I364" s="349"/>
      <c r="J364" s="349"/>
      <c r="K364" s="349"/>
      <c r="L364" s="349"/>
      <c r="M364" s="349"/>
      <c r="N364" s="349"/>
      <c r="O364" s="349"/>
      <c r="P364" s="349"/>
      <c r="Q364" s="349"/>
      <c r="R364" s="349"/>
      <c r="AM364" s="10"/>
      <c r="AN364" s="10"/>
      <c r="AO364" s="10"/>
    </row>
    <row r="365" spans="1:41" x14ac:dyDescent="0.2">
      <c r="A365" s="8"/>
      <c r="B365" s="349"/>
      <c r="C365" s="349"/>
      <c r="D365" s="349"/>
      <c r="E365" s="349"/>
      <c r="F365" s="349"/>
      <c r="G365" s="349"/>
      <c r="H365" s="349"/>
      <c r="I365" s="349"/>
      <c r="J365" s="349"/>
      <c r="K365" s="349"/>
      <c r="L365" s="349"/>
      <c r="M365" s="349"/>
      <c r="N365" s="349"/>
      <c r="O365" s="349"/>
      <c r="P365" s="349"/>
      <c r="Q365" s="349"/>
      <c r="R365" s="349"/>
      <c r="AM365" s="10"/>
      <c r="AN365" s="10"/>
      <c r="AO365" s="10"/>
    </row>
    <row r="366" spans="1:41" x14ac:dyDescent="0.2">
      <c r="A366" s="8"/>
      <c r="B366" s="84"/>
      <c r="C366" s="84"/>
      <c r="D366" s="84"/>
      <c r="E366" s="84"/>
      <c r="F366" s="84"/>
      <c r="G366" s="84"/>
      <c r="H366" s="84"/>
      <c r="I366" s="84"/>
      <c r="J366" s="84"/>
      <c r="K366" s="84"/>
      <c r="L366" s="84"/>
      <c r="M366" s="84"/>
      <c r="N366" s="84"/>
      <c r="O366" s="84"/>
      <c r="P366" s="84"/>
      <c r="Q366" s="84"/>
      <c r="R366" s="84"/>
      <c r="AM366" s="10"/>
      <c r="AN366" s="10"/>
      <c r="AO366" s="10"/>
    </row>
    <row r="367" spans="1:41" ht="33.6" customHeight="1" x14ac:dyDescent="0.2">
      <c r="A367" s="8"/>
      <c r="B367" s="84"/>
      <c r="C367" s="84"/>
      <c r="D367" s="84"/>
      <c r="E367" s="84"/>
      <c r="F367" s="84"/>
      <c r="G367" s="84"/>
      <c r="H367" s="84"/>
      <c r="I367" s="84"/>
      <c r="J367" s="84"/>
      <c r="K367" s="541"/>
      <c r="L367" s="541"/>
      <c r="M367" s="541"/>
      <c r="N367" s="541"/>
      <c r="O367" s="541"/>
      <c r="P367" s="541"/>
      <c r="Q367" s="541"/>
      <c r="R367" s="541"/>
      <c r="AM367" s="10"/>
      <c r="AN367" s="10"/>
      <c r="AO367" s="10"/>
    </row>
    <row r="368" spans="1:41" ht="20.65" customHeight="1" x14ac:dyDescent="0.2">
      <c r="A368" s="8"/>
      <c r="B368" s="84"/>
      <c r="C368" s="84"/>
      <c r="D368" s="84"/>
      <c r="E368" s="84"/>
      <c r="F368" s="84"/>
      <c r="G368" s="380" t="s">
        <v>315</v>
      </c>
      <c r="H368" s="380"/>
      <c r="I368" s="380"/>
      <c r="J368" s="380"/>
      <c r="K368" s="380"/>
      <c r="L368" s="380"/>
      <c r="M368" s="380"/>
      <c r="N368" s="380"/>
      <c r="O368" s="84"/>
      <c r="P368" s="84"/>
      <c r="Q368" s="84"/>
      <c r="R368" s="84"/>
      <c r="AM368" s="10"/>
      <c r="AN368" s="10"/>
      <c r="AO368" s="10"/>
    </row>
    <row r="369" spans="1:41" x14ac:dyDescent="0.2">
      <c r="A369" s="8"/>
      <c r="B369" s="84"/>
      <c r="C369" s="84"/>
      <c r="D369" s="84"/>
      <c r="E369" s="84"/>
      <c r="F369" s="84"/>
      <c r="G369" s="84"/>
      <c r="H369" s="84"/>
      <c r="I369" s="84"/>
      <c r="J369" s="84"/>
      <c r="K369" s="84"/>
      <c r="L369" s="84"/>
      <c r="M369" s="84"/>
      <c r="N369" s="84"/>
      <c r="O369" s="84"/>
      <c r="P369" s="84"/>
      <c r="Q369" s="84"/>
      <c r="R369" s="84"/>
      <c r="AM369" s="10"/>
      <c r="AN369" s="10"/>
      <c r="AO369" s="10"/>
    </row>
    <row r="370" spans="1:41" x14ac:dyDescent="0.2">
      <c r="A370" s="8"/>
      <c r="B370" s="84"/>
      <c r="C370" s="84"/>
      <c r="D370" s="84"/>
      <c r="E370" s="84"/>
      <c r="F370" s="84"/>
      <c r="G370" s="84"/>
      <c r="H370" s="84"/>
      <c r="I370" s="84"/>
      <c r="J370" s="84"/>
      <c r="K370" s="84"/>
      <c r="L370" s="84"/>
      <c r="M370" s="84"/>
      <c r="N370" s="84"/>
      <c r="O370" s="84"/>
      <c r="P370" s="84"/>
      <c r="Q370" s="84"/>
      <c r="R370" s="84"/>
      <c r="AM370" s="10"/>
      <c r="AN370" s="10"/>
      <c r="AO370" s="10"/>
    </row>
    <row r="371" spans="1:41" ht="21" x14ac:dyDescent="0.2">
      <c r="A371" s="535" t="s">
        <v>316</v>
      </c>
      <c r="B371" s="535"/>
      <c r="C371" s="535"/>
      <c r="D371" s="535"/>
      <c r="E371" s="535"/>
      <c r="F371" s="535"/>
      <c r="G371" s="535"/>
      <c r="H371" s="535"/>
      <c r="I371" s="535"/>
      <c r="J371" s="535"/>
      <c r="K371" s="535"/>
      <c r="L371" s="535"/>
      <c r="M371" s="535"/>
      <c r="N371" s="535"/>
      <c r="O371" s="535"/>
      <c r="P371" s="535"/>
      <c r="Q371" s="535"/>
      <c r="R371" s="535"/>
      <c r="S371" s="535"/>
      <c r="T371" s="535"/>
      <c r="U371" s="535"/>
      <c r="V371" s="535"/>
      <c r="W371" s="535"/>
      <c r="X371" s="535"/>
      <c r="Y371" s="535"/>
      <c r="Z371" s="535"/>
      <c r="AA371" s="535"/>
      <c r="AB371" s="535"/>
      <c r="AC371" s="535"/>
      <c r="AD371" s="535"/>
      <c r="AE371" s="535"/>
      <c r="AF371" s="535"/>
      <c r="AG371" s="535"/>
      <c r="AH371" s="535"/>
      <c r="AI371" s="535"/>
      <c r="AJ371" s="535"/>
      <c r="AK371" s="535"/>
      <c r="AL371" s="535"/>
      <c r="AM371" s="535"/>
      <c r="AN371" s="535"/>
      <c r="AO371" s="535"/>
    </row>
    <row r="372" spans="1:41" x14ac:dyDescent="0.2">
      <c r="A372" s="8">
        <v>1</v>
      </c>
      <c r="B372" s="17" t="s">
        <v>317</v>
      </c>
      <c r="C372"/>
      <c r="D372"/>
      <c r="E372"/>
      <c r="F372"/>
      <c r="G372"/>
      <c r="AM372" s="10"/>
      <c r="AN372" s="10"/>
      <c r="AO372" s="10"/>
    </row>
    <row r="373" spans="1:41" x14ac:dyDescent="0.2">
      <c r="A373" s="8"/>
      <c r="B373" s="17"/>
      <c r="C373"/>
      <c r="D373"/>
      <c r="E373"/>
      <c r="F373"/>
      <c r="G373"/>
      <c r="R373" s="534"/>
      <c r="S373" s="534"/>
      <c r="T373" s="534"/>
      <c r="U373" s="534"/>
      <c r="V373" s="534"/>
      <c r="W373" s="534"/>
      <c r="X373" s="534"/>
      <c r="Y373" s="534"/>
      <c r="Z373" s="534"/>
      <c r="AA373" s="534"/>
      <c r="AB373" s="534"/>
      <c r="AC373" s="534"/>
      <c r="AM373" s="10"/>
      <c r="AN373" s="10"/>
      <c r="AO373" s="10"/>
    </row>
    <row r="374" spans="1:41" x14ac:dyDescent="0.25">
      <c r="A374" s="8"/>
      <c r="B374" s="63" t="s">
        <v>318</v>
      </c>
      <c r="C374" s="63"/>
      <c r="D374" s="63"/>
      <c r="E374" s="63"/>
      <c r="F374" s="63"/>
      <c r="G374" s="63"/>
      <c r="R374" s="534"/>
      <c r="S374" s="534"/>
      <c r="T374" s="534"/>
      <c r="U374" s="534"/>
      <c r="V374" s="534"/>
      <c r="W374" s="534"/>
      <c r="X374" s="534"/>
      <c r="Y374" s="534"/>
      <c r="Z374" s="534"/>
      <c r="AA374" s="534"/>
      <c r="AB374" s="534"/>
      <c r="AC374" s="534"/>
      <c r="AM374" s="10"/>
      <c r="AN374" s="10"/>
      <c r="AO374" s="10"/>
    </row>
    <row r="375" spans="1:41" ht="19.5" thickBot="1" x14ac:dyDescent="0.25">
      <c r="A375" s="8"/>
      <c r="B375" s="43"/>
      <c r="C375" s="48"/>
      <c r="D375" s="48"/>
      <c r="E375" s="48"/>
      <c r="F375"/>
      <c r="G375"/>
      <c r="R375" s="534"/>
      <c r="S375" s="534"/>
      <c r="T375" s="534"/>
      <c r="U375" s="534"/>
      <c r="V375" s="534"/>
      <c r="W375" s="534"/>
      <c r="X375" s="534"/>
      <c r="Y375" s="534"/>
      <c r="Z375" s="534"/>
      <c r="AA375" s="534"/>
      <c r="AB375" s="534"/>
      <c r="AC375" s="534"/>
      <c r="AM375" s="10"/>
      <c r="AN375" s="10"/>
      <c r="AO375" s="10"/>
    </row>
    <row r="376" spans="1:41" ht="19.5" thickBot="1" x14ac:dyDescent="0.25">
      <c r="A376" s="8"/>
      <c r="B376" s="43"/>
      <c r="C376" s="43" t="s">
        <v>319</v>
      </c>
      <c r="D376" s="48"/>
      <c r="E376" s="48"/>
      <c r="H376" s="542">
        <v>0</v>
      </c>
      <c r="I376" s="543"/>
      <c r="J376" s="544"/>
      <c r="K376" s="537"/>
      <c r="L376" s="537"/>
      <c r="M376" s="537"/>
      <c r="R376" s="534"/>
      <c r="S376" s="534"/>
      <c r="T376" s="534"/>
      <c r="U376" s="534"/>
      <c r="V376" s="534"/>
      <c r="W376" s="534"/>
      <c r="X376" s="534"/>
      <c r="Y376" s="534"/>
      <c r="Z376" s="534"/>
      <c r="AA376" s="534"/>
      <c r="AB376" s="534"/>
      <c r="AC376" s="534"/>
      <c r="AM376" s="10"/>
      <c r="AN376" s="10"/>
      <c r="AO376" s="10"/>
    </row>
    <row r="377" spans="1:41" x14ac:dyDescent="0.2">
      <c r="A377" s="8"/>
      <c r="B377" s="43"/>
      <c r="C377" s="43"/>
      <c r="D377" s="48"/>
      <c r="E377" s="48"/>
      <c r="F377"/>
      <c r="G377"/>
      <c r="R377" s="534"/>
      <c r="S377" s="534"/>
      <c r="T377" s="534"/>
      <c r="U377" s="534"/>
      <c r="V377" s="534"/>
      <c r="W377" s="534"/>
      <c r="X377" s="534"/>
      <c r="Y377" s="534"/>
      <c r="Z377" s="534"/>
      <c r="AA377" s="534"/>
      <c r="AB377" s="534"/>
      <c r="AC377" s="534"/>
      <c r="AM377" s="10"/>
      <c r="AN377" s="10"/>
      <c r="AO377" s="10"/>
    </row>
    <row r="378" spans="1:41" x14ac:dyDescent="0.2">
      <c r="A378" s="8"/>
      <c r="B378" s="43"/>
      <c r="C378" s="48"/>
      <c r="D378" s="48"/>
      <c r="E378" s="48"/>
      <c r="H378" s="536" t="s">
        <v>320</v>
      </c>
      <c r="I378" s="536"/>
      <c r="J378" s="536"/>
      <c r="K378" s="536" t="s">
        <v>321</v>
      </c>
      <c r="L378" s="536"/>
      <c r="M378" s="536"/>
      <c r="R378" s="534"/>
      <c r="S378" s="534"/>
      <c r="T378" s="534"/>
      <c r="U378" s="534"/>
      <c r="V378" s="534"/>
      <c r="W378" s="534"/>
      <c r="X378" s="534"/>
      <c r="Y378" s="534"/>
      <c r="Z378" s="534"/>
      <c r="AA378" s="534"/>
      <c r="AB378" s="534"/>
      <c r="AC378" s="534"/>
      <c r="AM378" s="10"/>
      <c r="AN378" s="10"/>
      <c r="AO378" s="10"/>
    </row>
    <row r="379" spans="1:41" x14ac:dyDescent="0.2">
      <c r="A379" s="8"/>
      <c r="B379" s="43"/>
      <c r="C379" s="43" t="s">
        <v>322</v>
      </c>
      <c r="D379" s="43"/>
      <c r="E379" s="43"/>
      <c r="H379" s="506" t="s">
        <v>323</v>
      </c>
      <c r="I379" s="506"/>
      <c r="J379" s="506"/>
      <c r="K379" s="506" t="s">
        <v>323</v>
      </c>
      <c r="L379" s="506"/>
      <c r="M379" s="506"/>
      <c r="AM379" s="10"/>
      <c r="AN379" s="10"/>
      <c r="AO379" s="10"/>
    </row>
    <row r="380" spans="1:41" x14ac:dyDescent="0.25">
      <c r="A380" s="8"/>
      <c r="B380" s="45"/>
      <c r="C380" s="45"/>
      <c r="D380" s="45"/>
      <c r="E380" s="45"/>
      <c r="F380" s="44"/>
      <c r="G380" s="45"/>
      <c r="AM380" s="10"/>
      <c r="AN380" s="10"/>
      <c r="AO380" s="10"/>
    </row>
    <row r="381" spans="1:41" ht="22.15" customHeight="1" x14ac:dyDescent="0.2">
      <c r="A381" s="8"/>
      <c r="B381" s="540" t="s">
        <v>324</v>
      </c>
      <c r="C381" s="540"/>
      <c r="D381" s="540"/>
      <c r="E381" s="540"/>
      <c r="F381" s="540"/>
      <c r="G381" s="540"/>
      <c r="H381" s="540"/>
      <c r="I381" s="540"/>
      <c r="J381" s="540"/>
      <c r="K381" s="540"/>
      <c r="L381" s="540"/>
      <c r="M381" s="540"/>
      <c r="N381" s="540"/>
      <c r="O381" s="540"/>
      <c r="P381" s="540"/>
      <c r="Q381" s="540"/>
      <c r="R381" s="540"/>
      <c r="S381" s="540"/>
      <c r="T381" s="540"/>
      <c r="U381" s="540"/>
      <c r="V381" s="540"/>
      <c r="W381" s="540"/>
      <c r="AM381" s="10"/>
      <c r="AN381" s="10"/>
      <c r="AO381" s="10"/>
    </row>
    <row r="382" spans="1:41" ht="28.15" customHeight="1" x14ac:dyDescent="0.2">
      <c r="A382" s="8"/>
      <c r="B382" s="540" t="s">
        <v>325</v>
      </c>
      <c r="C382" s="540"/>
      <c r="D382" s="540"/>
      <c r="E382" s="540"/>
      <c r="F382" s="540"/>
      <c r="G382" s="540"/>
      <c r="H382" s="540"/>
      <c r="I382" s="540"/>
      <c r="J382" s="540"/>
      <c r="K382" s="540"/>
      <c r="L382" s="540"/>
      <c r="M382" s="540"/>
      <c r="N382" s="540"/>
      <c r="O382" s="540"/>
      <c r="P382" s="540"/>
      <c r="Q382" s="540"/>
      <c r="R382" s="540"/>
      <c r="S382" s="540"/>
      <c r="T382" s="540"/>
      <c r="U382" s="540"/>
      <c r="V382" s="540"/>
      <c r="AM382" s="10"/>
      <c r="AN382" s="10"/>
      <c r="AO382" s="10"/>
    </row>
    <row r="383" spans="1:41" ht="28.5" customHeight="1" x14ac:dyDescent="0.2">
      <c r="A383" s="8"/>
      <c r="B383" s="540" t="s">
        <v>326</v>
      </c>
      <c r="C383" s="540"/>
      <c r="D383" s="540"/>
      <c r="E383" s="540"/>
      <c r="F383" s="540"/>
      <c r="G383" s="540"/>
      <c r="H383" s="540"/>
      <c r="I383" s="540"/>
      <c r="J383" s="540"/>
      <c r="K383" s="540"/>
      <c r="L383" s="540"/>
      <c r="M383" s="540"/>
      <c r="N383" s="540"/>
      <c r="O383" s="540"/>
      <c r="P383" s="540"/>
      <c r="Q383" s="540"/>
      <c r="R383" s="540"/>
      <c r="S383" s="540"/>
      <c r="T383" s="540"/>
      <c r="U383" s="540"/>
      <c r="V383" s="540"/>
      <c r="AM383" s="10"/>
      <c r="AN383" s="10"/>
      <c r="AO383" s="10"/>
    </row>
    <row r="384" spans="1:41" ht="26.65" customHeight="1" x14ac:dyDescent="0.2">
      <c r="A384" s="8"/>
      <c r="B384" s="540"/>
      <c r="C384" s="540"/>
      <c r="D384" s="540"/>
      <c r="E384" s="540"/>
      <c r="F384" s="540"/>
      <c r="G384" s="540"/>
      <c r="H384" s="540"/>
      <c r="I384" s="540"/>
      <c r="J384" s="540"/>
      <c r="K384" s="540"/>
      <c r="L384" s="540"/>
      <c r="M384" s="540"/>
      <c r="N384" s="540"/>
      <c r="O384" s="540"/>
      <c r="P384" s="540"/>
      <c r="Q384" s="540"/>
      <c r="R384" s="540"/>
      <c r="S384" s="540"/>
      <c r="T384" s="540"/>
      <c r="U384" s="540"/>
      <c r="V384" s="540"/>
      <c r="W384" s="540"/>
      <c r="AM384" s="10"/>
      <c r="AN384" s="10"/>
      <c r="AO384" s="10"/>
    </row>
    <row r="385" spans="1:41" ht="26.65" customHeight="1" x14ac:dyDescent="0.2">
      <c r="A385" s="8"/>
      <c r="B385" s="258"/>
      <c r="C385" s="258"/>
      <c r="D385" s="258"/>
      <c r="E385" s="258"/>
      <c r="F385" s="258"/>
      <c r="G385" s="258"/>
      <c r="H385" s="258"/>
      <c r="I385" s="258"/>
      <c r="J385" s="258"/>
      <c r="K385" s="258"/>
      <c r="L385" s="258"/>
      <c r="M385" s="258"/>
      <c r="N385" s="258"/>
      <c r="O385" s="258"/>
      <c r="P385" s="258"/>
      <c r="Q385" s="258"/>
      <c r="R385" s="258"/>
      <c r="S385" s="258"/>
      <c r="T385" s="258"/>
      <c r="U385" s="258"/>
      <c r="V385" s="258"/>
      <c r="W385" s="258"/>
      <c r="AM385" s="10"/>
      <c r="AN385" s="10"/>
      <c r="AO385" s="10"/>
    </row>
    <row r="386" spans="1:41" ht="26.65" customHeight="1" x14ac:dyDescent="0.2">
      <c r="A386" s="8"/>
      <c r="B386" s="258"/>
      <c r="C386" s="258"/>
      <c r="D386" s="258"/>
      <c r="E386" s="258"/>
      <c r="F386" s="258"/>
      <c r="G386" s="258"/>
      <c r="H386" s="258"/>
      <c r="I386" s="258"/>
      <c r="J386" s="258"/>
      <c r="K386" s="258"/>
      <c r="L386" s="258"/>
      <c r="M386" s="258"/>
      <c r="N386" s="258"/>
      <c r="O386" s="258"/>
      <c r="P386" s="258"/>
      <c r="Q386" s="258"/>
      <c r="R386" s="258"/>
      <c r="S386" s="258"/>
      <c r="T386" s="258"/>
      <c r="U386" s="258"/>
      <c r="V386" s="258"/>
      <c r="W386" s="258"/>
      <c r="AM386" s="10"/>
      <c r="AN386" s="10"/>
      <c r="AO386" s="10"/>
    </row>
    <row r="387" spans="1:41" ht="26.65" customHeight="1" x14ac:dyDescent="0.2">
      <c r="A387" s="8"/>
      <c r="B387" s="258"/>
      <c r="C387" s="258"/>
      <c r="D387" s="258"/>
      <c r="E387" s="258"/>
      <c r="F387" s="258"/>
      <c r="G387" s="2" t="s">
        <v>327</v>
      </c>
      <c r="H387" s="2"/>
      <c r="I387" s="257"/>
      <c r="J387" s="257"/>
      <c r="K387" s="258"/>
      <c r="L387" s="258"/>
      <c r="M387" s="258"/>
      <c r="N387" s="258"/>
      <c r="O387" s="258"/>
      <c r="P387" s="258"/>
      <c r="Q387" s="258"/>
      <c r="R387" s="258"/>
      <c r="S387" s="258"/>
      <c r="T387" s="258"/>
      <c r="U387" s="258"/>
      <c r="V387" s="258"/>
      <c r="W387" s="258"/>
      <c r="AM387" s="10"/>
      <c r="AN387" s="10"/>
      <c r="AO387" s="10"/>
    </row>
    <row r="388" spans="1:41" ht="26.65" customHeight="1" x14ac:dyDescent="0.2">
      <c r="A388" s="8"/>
      <c r="B388" s="258"/>
      <c r="C388" s="258"/>
      <c r="D388" s="258"/>
      <c r="E388" s="258"/>
      <c r="F388" s="258"/>
      <c r="G388" s="258"/>
      <c r="H388" s="258"/>
      <c r="I388" s="258"/>
      <c r="J388" s="258"/>
      <c r="K388" s="258"/>
      <c r="L388" s="258"/>
      <c r="M388" s="258"/>
      <c r="N388" s="258"/>
      <c r="O388" s="258"/>
      <c r="P388" s="258"/>
      <c r="Q388" s="258"/>
      <c r="R388" s="258"/>
      <c r="S388" s="258"/>
      <c r="T388" s="258"/>
      <c r="U388" s="258"/>
      <c r="V388" s="258"/>
      <c r="W388" s="258"/>
      <c r="AM388" s="10"/>
      <c r="AN388" s="10"/>
      <c r="AO388" s="10"/>
    </row>
    <row r="389" spans="1:41" x14ac:dyDescent="0.2">
      <c r="B389" s="527" t="s">
        <v>328</v>
      </c>
      <c r="C389" s="528"/>
      <c r="D389" s="528"/>
      <c r="E389" s="528"/>
      <c r="F389" s="528"/>
      <c r="G389" s="528"/>
      <c r="H389" s="528"/>
      <c r="I389" s="528"/>
      <c r="J389" s="528"/>
      <c r="K389" s="528"/>
      <c r="L389" s="528"/>
      <c r="M389" s="528"/>
      <c r="N389" s="528"/>
      <c r="O389" s="528"/>
      <c r="P389" s="528"/>
      <c r="Q389" s="528"/>
      <c r="R389" s="528"/>
      <c r="S389" s="528"/>
      <c r="T389" s="528"/>
      <c r="U389" s="528"/>
      <c r="V389" s="528"/>
      <c r="W389" s="528"/>
      <c r="X389" s="528"/>
      <c r="Y389" s="528"/>
      <c r="Z389" s="528"/>
      <c r="AA389" s="528"/>
      <c r="AB389" s="528"/>
      <c r="AC389" s="528"/>
      <c r="AD389" s="528"/>
      <c r="AE389" s="528"/>
      <c r="AF389" s="528"/>
      <c r="AG389" s="528"/>
      <c r="AH389" s="528"/>
      <c r="AI389" s="528"/>
      <c r="AJ389" s="528"/>
      <c r="AK389" s="528"/>
      <c r="AL389" s="528"/>
      <c r="AM389" s="528"/>
      <c r="AN389" s="528"/>
      <c r="AO389" s="529"/>
    </row>
    <row r="390" spans="1:41" ht="12.75" customHeight="1" x14ac:dyDescent="0.2">
      <c r="B390" s="530"/>
      <c r="C390" s="531"/>
      <c r="D390" s="531"/>
      <c r="E390" s="531"/>
      <c r="F390" s="531"/>
      <c r="G390" s="531"/>
      <c r="H390" s="531"/>
      <c r="I390" s="531"/>
      <c r="J390" s="531"/>
      <c r="K390" s="531"/>
      <c r="L390" s="531"/>
      <c r="M390" s="531"/>
      <c r="N390" s="531"/>
      <c r="O390" s="531"/>
      <c r="P390" s="531"/>
      <c r="Q390" s="531"/>
      <c r="R390" s="531"/>
      <c r="S390" s="531"/>
      <c r="T390" s="531"/>
      <c r="U390" s="531"/>
      <c r="V390" s="531"/>
      <c r="W390" s="531"/>
      <c r="X390" s="531"/>
      <c r="Y390" s="531"/>
      <c r="Z390" s="531"/>
      <c r="AA390" s="531"/>
      <c r="AB390" s="531"/>
      <c r="AC390" s="531"/>
      <c r="AD390" s="531"/>
      <c r="AE390" s="531"/>
      <c r="AF390" s="531"/>
      <c r="AG390" s="531"/>
      <c r="AH390" s="531"/>
      <c r="AI390" s="531"/>
      <c r="AJ390" s="531"/>
      <c r="AK390" s="531"/>
      <c r="AL390" s="531"/>
      <c r="AM390" s="531"/>
      <c r="AN390" s="531"/>
      <c r="AO390" s="532"/>
    </row>
    <row r="391" spans="1:41" ht="12.75" customHeight="1" x14ac:dyDescent="0.2">
      <c r="B391" s="530"/>
      <c r="C391" s="531"/>
      <c r="D391" s="531"/>
      <c r="E391" s="531"/>
      <c r="F391" s="531"/>
      <c r="G391" s="531"/>
      <c r="H391" s="531"/>
      <c r="I391" s="531"/>
      <c r="J391" s="531"/>
      <c r="K391" s="531"/>
      <c r="L391" s="531"/>
      <c r="M391" s="531"/>
      <c r="N391" s="531"/>
      <c r="O391" s="531"/>
      <c r="P391" s="531"/>
      <c r="Q391" s="531"/>
      <c r="R391" s="531"/>
      <c r="S391" s="531"/>
      <c r="T391" s="531"/>
      <c r="U391" s="531"/>
      <c r="V391" s="531"/>
      <c r="W391" s="531"/>
      <c r="X391" s="531"/>
      <c r="Y391" s="531"/>
      <c r="Z391" s="531"/>
      <c r="AA391" s="531"/>
      <c r="AB391" s="531"/>
      <c r="AC391" s="531"/>
      <c r="AD391" s="531"/>
      <c r="AE391" s="531"/>
      <c r="AF391" s="531"/>
      <c r="AG391" s="531"/>
      <c r="AH391" s="531"/>
      <c r="AI391" s="531"/>
      <c r="AJ391" s="531"/>
      <c r="AK391" s="531"/>
      <c r="AL391" s="531"/>
      <c r="AM391" s="531"/>
      <c r="AN391" s="531"/>
      <c r="AO391" s="532"/>
    </row>
    <row r="392" spans="1:41" ht="12.75" customHeight="1" x14ac:dyDescent="0.2">
      <c r="B392" s="530"/>
      <c r="C392" s="531"/>
      <c r="D392" s="531"/>
      <c r="E392" s="531"/>
      <c r="F392" s="531"/>
      <c r="G392" s="531"/>
      <c r="H392" s="531"/>
      <c r="I392" s="531"/>
      <c r="J392" s="531"/>
      <c r="K392" s="531"/>
      <c r="L392" s="531"/>
      <c r="M392" s="531"/>
      <c r="N392" s="531"/>
      <c r="O392" s="531"/>
      <c r="P392" s="531"/>
      <c r="Q392" s="531"/>
      <c r="R392" s="531"/>
      <c r="S392" s="531"/>
      <c r="T392" s="531"/>
      <c r="U392" s="531"/>
      <c r="V392" s="531"/>
      <c r="W392" s="531"/>
      <c r="X392" s="531"/>
      <c r="Y392" s="531"/>
      <c r="Z392" s="531"/>
      <c r="AA392" s="531"/>
      <c r="AB392" s="531"/>
      <c r="AC392" s="531"/>
      <c r="AD392" s="531"/>
      <c r="AE392" s="531"/>
      <c r="AF392" s="531"/>
      <c r="AG392" s="531"/>
      <c r="AH392" s="531"/>
      <c r="AI392" s="531"/>
      <c r="AJ392" s="531"/>
      <c r="AK392" s="531"/>
      <c r="AL392" s="531"/>
      <c r="AM392" s="531"/>
      <c r="AN392" s="531"/>
      <c r="AO392" s="532"/>
    </row>
    <row r="393" spans="1:41" ht="12.75" customHeight="1" x14ac:dyDescent="0.2">
      <c r="B393" s="530"/>
      <c r="C393" s="531"/>
      <c r="D393" s="531"/>
      <c r="E393" s="531"/>
      <c r="F393" s="531"/>
      <c r="G393" s="531"/>
      <c r="H393" s="531"/>
      <c r="I393" s="531"/>
      <c r="J393" s="531"/>
      <c r="K393" s="531"/>
      <c r="L393" s="531"/>
      <c r="M393" s="531"/>
      <c r="N393" s="531"/>
      <c r="O393" s="531"/>
      <c r="P393" s="531"/>
      <c r="Q393" s="531"/>
      <c r="R393" s="531"/>
      <c r="S393" s="531"/>
      <c r="T393" s="531"/>
      <c r="U393" s="531"/>
      <c r="V393" s="531"/>
      <c r="W393" s="531"/>
      <c r="X393" s="531"/>
      <c r="Y393" s="531"/>
      <c r="Z393" s="531"/>
      <c r="AA393" s="531"/>
      <c r="AB393" s="531"/>
      <c r="AC393" s="531"/>
      <c r="AD393" s="531"/>
      <c r="AE393" s="531"/>
      <c r="AF393" s="531"/>
      <c r="AG393" s="531"/>
      <c r="AH393" s="531"/>
      <c r="AI393" s="531"/>
      <c r="AJ393" s="531"/>
      <c r="AK393" s="531"/>
      <c r="AL393" s="531"/>
      <c r="AM393" s="531"/>
      <c r="AN393" s="531"/>
      <c r="AO393" s="532"/>
    </row>
    <row r="394" spans="1:41" ht="12.75" customHeight="1" x14ac:dyDescent="0.2">
      <c r="B394" s="530"/>
      <c r="C394" s="531"/>
      <c r="D394" s="531"/>
      <c r="E394" s="531"/>
      <c r="F394" s="531"/>
      <c r="G394" s="531"/>
      <c r="H394" s="531"/>
      <c r="I394" s="531"/>
      <c r="J394" s="531"/>
      <c r="K394" s="531"/>
      <c r="L394" s="531"/>
      <c r="M394" s="531"/>
      <c r="N394" s="531"/>
      <c r="O394" s="531"/>
      <c r="P394" s="531"/>
      <c r="Q394" s="531"/>
      <c r="R394" s="531"/>
      <c r="S394" s="531"/>
      <c r="T394" s="531"/>
      <c r="U394" s="531"/>
      <c r="V394" s="531"/>
      <c r="W394" s="531"/>
      <c r="X394" s="531"/>
      <c r="Y394" s="531"/>
      <c r="Z394" s="531"/>
      <c r="AA394" s="531"/>
      <c r="AB394" s="531"/>
      <c r="AC394" s="531"/>
      <c r="AD394" s="531"/>
      <c r="AE394" s="531"/>
      <c r="AF394" s="531"/>
      <c r="AG394" s="531"/>
      <c r="AH394" s="531"/>
      <c r="AI394" s="531"/>
      <c r="AJ394" s="531"/>
      <c r="AK394" s="531"/>
      <c r="AL394" s="531"/>
      <c r="AM394" s="531"/>
      <c r="AN394" s="531"/>
      <c r="AO394" s="532"/>
    </row>
    <row r="395" spans="1:41" ht="12.75" customHeight="1" x14ac:dyDescent="0.2">
      <c r="B395" s="524"/>
      <c r="C395" s="525"/>
      <c r="D395" s="525"/>
      <c r="E395" s="525"/>
      <c r="F395" s="525"/>
      <c r="G395" s="525"/>
      <c r="H395" s="525"/>
      <c r="I395" s="525"/>
      <c r="J395" s="525"/>
      <c r="K395" s="525"/>
      <c r="L395" s="525"/>
      <c r="M395" s="525"/>
      <c r="N395" s="525"/>
      <c r="O395" s="525"/>
      <c r="P395" s="525"/>
      <c r="Q395" s="525"/>
      <c r="R395" s="525"/>
      <c r="S395" s="525"/>
      <c r="T395" s="525"/>
      <c r="U395" s="525"/>
      <c r="V395" s="525"/>
      <c r="W395" s="525"/>
      <c r="X395" s="525"/>
      <c r="Y395" s="525"/>
      <c r="Z395" s="525"/>
      <c r="AA395" s="525"/>
      <c r="AB395" s="525"/>
      <c r="AC395" s="525"/>
      <c r="AD395" s="525"/>
      <c r="AE395" s="525"/>
      <c r="AF395" s="525"/>
      <c r="AG395" s="525"/>
      <c r="AH395" s="525"/>
      <c r="AI395" s="525"/>
      <c r="AJ395" s="525"/>
      <c r="AK395" s="525"/>
      <c r="AL395" s="525"/>
      <c r="AM395" s="525"/>
      <c r="AN395" s="525"/>
      <c r="AO395" s="526"/>
    </row>
    <row r="396" spans="1:41" ht="12.75" customHeight="1" x14ac:dyDescent="0.2">
      <c r="B396" s="524"/>
      <c r="C396" s="525"/>
      <c r="D396" s="525"/>
      <c r="E396" s="525"/>
      <c r="F396" s="525"/>
      <c r="G396" s="525"/>
      <c r="H396" s="525"/>
      <c r="I396" s="525"/>
      <c r="J396" s="525"/>
      <c r="K396" s="525"/>
      <c r="L396" s="525"/>
      <c r="M396" s="525"/>
      <c r="N396" s="525"/>
      <c r="O396" s="525"/>
      <c r="P396" s="525"/>
      <c r="Q396" s="525"/>
      <c r="R396" s="525"/>
      <c r="S396" s="525"/>
      <c r="T396" s="525"/>
      <c r="U396" s="525"/>
      <c r="V396" s="525"/>
      <c r="W396" s="525"/>
      <c r="X396" s="525"/>
      <c r="Y396" s="525"/>
      <c r="Z396" s="525"/>
      <c r="AA396" s="525"/>
      <c r="AB396" s="525"/>
      <c r="AC396" s="525"/>
      <c r="AD396" s="525"/>
      <c r="AE396" s="525"/>
      <c r="AF396" s="525"/>
      <c r="AG396" s="525"/>
      <c r="AH396" s="525"/>
      <c r="AI396" s="525"/>
      <c r="AJ396" s="525"/>
      <c r="AK396" s="525"/>
      <c r="AL396" s="525"/>
      <c r="AM396" s="525"/>
      <c r="AN396" s="525"/>
      <c r="AO396" s="526"/>
    </row>
    <row r="397" spans="1:41" ht="12.75" customHeight="1" x14ac:dyDescent="0.2">
      <c r="B397" s="518" t="s">
        <v>329</v>
      </c>
      <c r="C397" s="519"/>
      <c r="D397" s="519"/>
      <c r="E397" s="519"/>
      <c r="F397" s="519"/>
      <c r="G397" s="519"/>
      <c r="H397" s="519"/>
      <c r="I397" s="519"/>
      <c r="J397" s="519"/>
      <c r="K397" s="519"/>
      <c r="L397" s="519"/>
      <c r="M397" s="519"/>
      <c r="N397" s="519"/>
      <c r="O397" s="519"/>
      <c r="P397" s="519"/>
      <c r="Q397" s="519"/>
      <c r="R397" s="519"/>
      <c r="S397" s="519"/>
      <c r="T397" s="519"/>
      <c r="U397" s="519"/>
      <c r="V397" s="519"/>
      <c r="W397" s="519"/>
      <c r="X397" s="519"/>
      <c r="Y397" s="519"/>
      <c r="Z397" s="519"/>
      <c r="AA397" s="519"/>
      <c r="AB397" s="519"/>
      <c r="AC397" s="519"/>
      <c r="AD397" s="519"/>
      <c r="AE397" s="519"/>
      <c r="AF397" s="519"/>
      <c r="AG397" s="519"/>
      <c r="AH397" s="519"/>
      <c r="AI397" s="519"/>
      <c r="AJ397" s="519"/>
      <c r="AK397" s="519"/>
      <c r="AL397" s="519"/>
      <c r="AM397" s="519"/>
      <c r="AN397" s="519"/>
      <c r="AO397" s="520"/>
    </row>
    <row r="398" spans="1:41" ht="11.25" customHeight="1" x14ac:dyDescent="0.2">
      <c r="B398" s="518"/>
      <c r="C398" s="519"/>
      <c r="D398" s="519"/>
      <c r="E398" s="519"/>
      <c r="F398" s="519"/>
      <c r="G398" s="519"/>
      <c r="H398" s="519"/>
      <c r="I398" s="519"/>
      <c r="J398" s="519"/>
      <c r="K398" s="519"/>
      <c r="L398" s="519"/>
      <c r="M398" s="519"/>
      <c r="N398" s="519"/>
      <c r="O398" s="519"/>
      <c r="P398" s="519"/>
      <c r="Q398" s="519"/>
      <c r="R398" s="519"/>
      <c r="S398" s="519"/>
      <c r="T398" s="519"/>
      <c r="U398" s="519"/>
      <c r="V398" s="519"/>
      <c r="W398" s="519"/>
      <c r="X398" s="519"/>
      <c r="Y398" s="519"/>
      <c r="Z398" s="519"/>
      <c r="AA398" s="519"/>
      <c r="AB398" s="519"/>
      <c r="AC398" s="519"/>
      <c r="AD398" s="519"/>
      <c r="AE398" s="519"/>
      <c r="AF398" s="519"/>
      <c r="AG398" s="519"/>
      <c r="AH398" s="519"/>
      <c r="AI398" s="519"/>
      <c r="AJ398" s="519"/>
      <c r="AK398" s="519"/>
      <c r="AL398" s="519"/>
      <c r="AM398" s="519"/>
      <c r="AN398" s="519"/>
      <c r="AO398" s="520"/>
    </row>
    <row r="399" spans="1:41" ht="11.25" customHeight="1" x14ac:dyDescent="0.2">
      <c r="A399" s="4"/>
      <c r="B399" s="518"/>
      <c r="C399" s="519"/>
      <c r="D399" s="519"/>
      <c r="E399" s="519"/>
      <c r="F399" s="519"/>
      <c r="G399" s="519"/>
      <c r="H399" s="519"/>
      <c r="I399" s="519"/>
      <c r="J399" s="519"/>
      <c r="K399" s="519"/>
      <c r="L399" s="519"/>
      <c r="M399" s="519"/>
      <c r="N399" s="519"/>
      <c r="O399" s="519"/>
      <c r="P399" s="519"/>
      <c r="Q399" s="519"/>
      <c r="R399" s="519"/>
      <c r="S399" s="519"/>
      <c r="T399" s="519"/>
      <c r="U399" s="519"/>
      <c r="V399" s="519"/>
      <c r="W399" s="519"/>
      <c r="X399" s="519"/>
      <c r="Y399" s="519"/>
      <c r="Z399" s="519"/>
      <c r="AA399" s="519"/>
      <c r="AB399" s="519"/>
      <c r="AC399" s="519"/>
      <c r="AD399" s="519"/>
      <c r="AE399" s="519"/>
      <c r="AF399" s="519"/>
      <c r="AG399" s="519"/>
      <c r="AH399" s="519"/>
      <c r="AI399" s="519"/>
      <c r="AJ399" s="519"/>
      <c r="AK399" s="519"/>
      <c r="AL399" s="519"/>
      <c r="AM399" s="519"/>
      <c r="AN399" s="519"/>
      <c r="AO399" s="520"/>
    </row>
    <row r="400" spans="1:41" ht="11.25" customHeight="1" x14ac:dyDescent="0.2">
      <c r="A400" s="4"/>
      <c r="B400" s="518"/>
      <c r="C400" s="519"/>
      <c r="D400" s="519"/>
      <c r="E400" s="519"/>
      <c r="F400" s="519"/>
      <c r="G400" s="519"/>
      <c r="H400" s="519"/>
      <c r="I400" s="519"/>
      <c r="J400" s="519"/>
      <c r="K400" s="519"/>
      <c r="L400" s="519"/>
      <c r="M400" s="519"/>
      <c r="N400" s="519"/>
      <c r="O400" s="519"/>
      <c r="P400" s="519"/>
      <c r="Q400" s="519"/>
      <c r="R400" s="519"/>
      <c r="S400" s="519"/>
      <c r="T400" s="519"/>
      <c r="U400" s="519"/>
      <c r="V400" s="519"/>
      <c r="W400" s="519"/>
      <c r="X400" s="519"/>
      <c r="Y400" s="519"/>
      <c r="Z400" s="519"/>
      <c r="AA400" s="519"/>
      <c r="AB400" s="519"/>
      <c r="AC400" s="519"/>
      <c r="AD400" s="519"/>
      <c r="AE400" s="519"/>
      <c r="AF400" s="519"/>
      <c r="AG400" s="519"/>
      <c r="AH400" s="519"/>
      <c r="AI400" s="519"/>
      <c r="AJ400" s="519"/>
      <c r="AK400" s="519"/>
      <c r="AL400" s="519"/>
      <c r="AM400" s="519"/>
      <c r="AN400" s="519"/>
      <c r="AO400" s="520"/>
    </row>
    <row r="401" spans="1:41" ht="11.25" customHeight="1" x14ac:dyDescent="0.2">
      <c r="A401" s="4"/>
      <c r="B401" s="518"/>
      <c r="C401" s="519"/>
      <c r="D401" s="519"/>
      <c r="E401" s="519"/>
      <c r="F401" s="519"/>
      <c r="G401" s="519"/>
      <c r="H401" s="519"/>
      <c r="I401" s="519"/>
      <c r="J401" s="519"/>
      <c r="K401" s="519"/>
      <c r="L401" s="519"/>
      <c r="M401" s="519"/>
      <c r="N401" s="519"/>
      <c r="O401" s="519"/>
      <c r="P401" s="519"/>
      <c r="Q401" s="519"/>
      <c r="R401" s="519"/>
      <c r="S401" s="519"/>
      <c r="T401" s="519"/>
      <c r="U401" s="519"/>
      <c r="V401" s="519"/>
      <c r="W401" s="519"/>
      <c r="X401" s="519"/>
      <c r="Y401" s="519"/>
      <c r="Z401" s="519"/>
      <c r="AA401" s="519"/>
      <c r="AB401" s="519"/>
      <c r="AC401" s="519"/>
      <c r="AD401" s="519"/>
      <c r="AE401" s="519"/>
      <c r="AF401" s="519"/>
      <c r="AG401" s="519"/>
      <c r="AH401" s="519"/>
      <c r="AI401" s="519"/>
      <c r="AJ401" s="519"/>
      <c r="AK401" s="519"/>
      <c r="AL401" s="519"/>
      <c r="AM401" s="519"/>
      <c r="AN401" s="519"/>
      <c r="AO401" s="520"/>
    </row>
    <row r="402" spans="1:41" ht="11.25" customHeight="1" x14ac:dyDescent="0.2">
      <c r="A402" s="4"/>
      <c r="B402" s="518"/>
      <c r="C402" s="519"/>
      <c r="D402" s="519"/>
      <c r="E402" s="519"/>
      <c r="F402" s="519"/>
      <c r="G402" s="519"/>
      <c r="H402" s="519"/>
      <c r="I402" s="519"/>
      <c r="J402" s="519"/>
      <c r="K402" s="519"/>
      <c r="L402" s="519"/>
      <c r="M402" s="519"/>
      <c r="N402" s="519"/>
      <c r="O402" s="519"/>
      <c r="P402" s="519"/>
      <c r="Q402" s="519"/>
      <c r="R402" s="519"/>
      <c r="S402" s="519"/>
      <c r="T402" s="519"/>
      <c r="U402" s="519"/>
      <c r="V402" s="519"/>
      <c r="W402" s="519"/>
      <c r="X402" s="519"/>
      <c r="Y402" s="519"/>
      <c r="Z402" s="519"/>
      <c r="AA402" s="519"/>
      <c r="AB402" s="519"/>
      <c r="AC402" s="519"/>
      <c r="AD402" s="519"/>
      <c r="AE402" s="519"/>
      <c r="AF402" s="519"/>
      <c r="AG402" s="519"/>
      <c r="AH402" s="519"/>
      <c r="AI402" s="519"/>
      <c r="AJ402" s="519"/>
      <c r="AK402" s="519"/>
      <c r="AL402" s="519"/>
      <c r="AM402" s="519"/>
      <c r="AN402" s="519"/>
      <c r="AO402" s="520"/>
    </row>
    <row r="403" spans="1:41" ht="11.25" customHeight="1" x14ac:dyDescent="0.2">
      <c r="A403" s="4"/>
      <c r="B403" s="518"/>
      <c r="C403" s="519"/>
      <c r="D403" s="519"/>
      <c r="E403" s="519"/>
      <c r="F403" s="519"/>
      <c r="G403" s="519"/>
      <c r="H403" s="519"/>
      <c r="I403" s="519"/>
      <c r="J403" s="519"/>
      <c r="K403" s="519"/>
      <c r="L403" s="519"/>
      <c r="M403" s="519"/>
      <c r="N403" s="519"/>
      <c r="O403" s="519"/>
      <c r="P403" s="519"/>
      <c r="Q403" s="519"/>
      <c r="R403" s="519"/>
      <c r="S403" s="519"/>
      <c r="T403" s="519"/>
      <c r="U403" s="519"/>
      <c r="V403" s="519"/>
      <c r="W403" s="519"/>
      <c r="X403" s="519"/>
      <c r="Y403" s="519"/>
      <c r="Z403" s="519"/>
      <c r="AA403" s="519"/>
      <c r="AB403" s="519"/>
      <c r="AC403" s="519"/>
      <c r="AD403" s="519"/>
      <c r="AE403" s="519"/>
      <c r="AF403" s="519"/>
      <c r="AG403" s="519"/>
      <c r="AH403" s="519"/>
      <c r="AI403" s="519"/>
      <c r="AJ403" s="519"/>
      <c r="AK403" s="519"/>
      <c r="AL403" s="519"/>
      <c r="AM403" s="519"/>
      <c r="AN403" s="519"/>
      <c r="AO403" s="520"/>
    </row>
    <row r="404" spans="1:41" ht="11.25" customHeight="1" x14ac:dyDescent="0.2">
      <c r="A404" s="4"/>
      <c r="B404" s="518"/>
      <c r="C404" s="519"/>
      <c r="D404" s="519"/>
      <c r="E404" s="519"/>
      <c r="F404" s="519"/>
      <c r="G404" s="519"/>
      <c r="H404" s="519"/>
      <c r="I404" s="519"/>
      <c r="J404" s="519"/>
      <c r="K404" s="519"/>
      <c r="L404" s="519"/>
      <c r="M404" s="519"/>
      <c r="N404" s="519"/>
      <c r="O404" s="519"/>
      <c r="P404" s="519"/>
      <c r="Q404" s="519"/>
      <c r="R404" s="519"/>
      <c r="S404" s="519"/>
      <c r="T404" s="519"/>
      <c r="U404" s="519"/>
      <c r="V404" s="519"/>
      <c r="W404" s="519"/>
      <c r="X404" s="519"/>
      <c r="Y404" s="519"/>
      <c r="Z404" s="519"/>
      <c r="AA404" s="519"/>
      <c r="AB404" s="519"/>
      <c r="AC404" s="519"/>
      <c r="AD404" s="519"/>
      <c r="AE404" s="519"/>
      <c r="AF404" s="519"/>
      <c r="AG404" s="519"/>
      <c r="AH404" s="519"/>
      <c r="AI404" s="519"/>
      <c r="AJ404" s="519"/>
      <c r="AK404" s="519"/>
      <c r="AL404" s="519"/>
      <c r="AM404" s="519"/>
      <c r="AN404" s="519"/>
      <c r="AO404" s="520"/>
    </row>
    <row r="405" spans="1:41" ht="11.25" customHeight="1" x14ac:dyDescent="0.2">
      <c r="A405" s="4"/>
      <c r="B405" s="518"/>
      <c r="C405" s="519"/>
      <c r="D405" s="519"/>
      <c r="E405" s="519"/>
      <c r="F405" s="519"/>
      <c r="G405" s="519"/>
      <c r="H405" s="519"/>
      <c r="I405" s="519"/>
      <c r="J405" s="519"/>
      <c r="K405" s="519"/>
      <c r="L405" s="519"/>
      <c r="M405" s="519"/>
      <c r="N405" s="519"/>
      <c r="O405" s="519"/>
      <c r="P405" s="519"/>
      <c r="Q405" s="519"/>
      <c r="R405" s="519"/>
      <c r="S405" s="519"/>
      <c r="T405" s="519"/>
      <c r="U405" s="519"/>
      <c r="V405" s="519"/>
      <c r="W405" s="519"/>
      <c r="X405" s="519"/>
      <c r="Y405" s="519"/>
      <c r="Z405" s="519"/>
      <c r="AA405" s="519"/>
      <c r="AB405" s="519"/>
      <c r="AC405" s="519"/>
      <c r="AD405" s="519"/>
      <c r="AE405" s="519"/>
      <c r="AF405" s="519"/>
      <c r="AG405" s="519"/>
      <c r="AH405" s="519"/>
      <c r="AI405" s="519"/>
      <c r="AJ405" s="519"/>
      <c r="AK405" s="519"/>
      <c r="AL405" s="519"/>
      <c r="AM405" s="519"/>
      <c r="AN405" s="519"/>
      <c r="AO405" s="520"/>
    </row>
    <row r="406" spans="1:41" ht="11.25" customHeight="1" x14ac:dyDescent="0.2">
      <c r="A406" s="4"/>
      <c r="B406" s="518"/>
      <c r="C406" s="519"/>
      <c r="D406" s="519"/>
      <c r="E406" s="519"/>
      <c r="F406" s="519"/>
      <c r="G406" s="519"/>
      <c r="H406" s="519"/>
      <c r="I406" s="519"/>
      <c r="J406" s="519"/>
      <c r="K406" s="519"/>
      <c r="L406" s="519"/>
      <c r="M406" s="519"/>
      <c r="N406" s="519"/>
      <c r="O406" s="519"/>
      <c r="P406" s="519"/>
      <c r="Q406" s="519"/>
      <c r="R406" s="519"/>
      <c r="S406" s="519"/>
      <c r="T406" s="519"/>
      <c r="U406" s="519"/>
      <c r="V406" s="519"/>
      <c r="W406" s="519"/>
      <c r="X406" s="519"/>
      <c r="Y406" s="519"/>
      <c r="Z406" s="519"/>
      <c r="AA406" s="519"/>
      <c r="AB406" s="519"/>
      <c r="AC406" s="519"/>
      <c r="AD406" s="519"/>
      <c r="AE406" s="519"/>
      <c r="AF406" s="519"/>
      <c r="AG406" s="519"/>
      <c r="AH406" s="519"/>
      <c r="AI406" s="519"/>
      <c r="AJ406" s="519"/>
      <c r="AK406" s="519"/>
      <c r="AL406" s="519"/>
      <c r="AM406" s="519"/>
      <c r="AN406" s="519"/>
      <c r="AO406" s="520"/>
    </row>
    <row r="407" spans="1:41" ht="11.25" customHeight="1" x14ac:dyDescent="0.2">
      <c r="A407" s="4"/>
      <c r="B407" s="518"/>
      <c r="C407" s="519"/>
      <c r="D407" s="519"/>
      <c r="E407" s="519"/>
      <c r="F407" s="519"/>
      <c r="G407" s="519"/>
      <c r="H407" s="519"/>
      <c r="I407" s="519"/>
      <c r="J407" s="519"/>
      <c r="K407" s="519"/>
      <c r="L407" s="519"/>
      <c r="M407" s="519"/>
      <c r="N407" s="519"/>
      <c r="O407" s="519"/>
      <c r="P407" s="519"/>
      <c r="Q407" s="519"/>
      <c r="R407" s="519"/>
      <c r="S407" s="519"/>
      <c r="T407" s="519"/>
      <c r="U407" s="519"/>
      <c r="V407" s="519"/>
      <c r="W407" s="519"/>
      <c r="X407" s="519"/>
      <c r="Y407" s="519"/>
      <c r="Z407" s="519"/>
      <c r="AA407" s="519"/>
      <c r="AB407" s="519"/>
      <c r="AC407" s="519"/>
      <c r="AD407" s="519"/>
      <c r="AE407" s="519"/>
      <c r="AF407" s="519"/>
      <c r="AG407" s="519"/>
      <c r="AH407" s="519"/>
      <c r="AI407" s="519"/>
      <c r="AJ407" s="519"/>
      <c r="AK407" s="519"/>
      <c r="AL407" s="519"/>
      <c r="AM407" s="519"/>
      <c r="AN407" s="519"/>
      <c r="AO407" s="520"/>
    </row>
    <row r="408" spans="1:41" ht="11.25" customHeight="1" x14ac:dyDescent="0.2">
      <c r="A408" s="4"/>
      <c r="B408" s="518"/>
      <c r="C408" s="519"/>
      <c r="D408" s="519"/>
      <c r="E408" s="519"/>
      <c r="F408" s="519"/>
      <c r="G408" s="519"/>
      <c r="H408" s="519"/>
      <c r="I408" s="519"/>
      <c r="J408" s="519"/>
      <c r="K408" s="519"/>
      <c r="L408" s="519"/>
      <c r="M408" s="519"/>
      <c r="N408" s="519"/>
      <c r="O408" s="519"/>
      <c r="P408" s="519"/>
      <c r="Q408" s="519"/>
      <c r="R408" s="519"/>
      <c r="S408" s="519"/>
      <c r="T408" s="519"/>
      <c r="U408" s="519"/>
      <c r="V408" s="519"/>
      <c r="W408" s="519"/>
      <c r="X408" s="519"/>
      <c r="Y408" s="519"/>
      <c r="Z408" s="519"/>
      <c r="AA408" s="519"/>
      <c r="AB408" s="519"/>
      <c r="AC408" s="519"/>
      <c r="AD408" s="519"/>
      <c r="AE408" s="519"/>
      <c r="AF408" s="519"/>
      <c r="AG408" s="519"/>
      <c r="AH408" s="519"/>
      <c r="AI408" s="519"/>
      <c r="AJ408" s="519"/>
      <c r="AK408" s="519"/>
      <c r="AL408" s="519"/>
      <c r="AM408" s="519"/>
      <c r="AN408" s="519"/>
      <c r="AO408" s="520"/>
    </row>
    <row r="409" spans="1:41" ht="11.25" customHeight="1" x14ac:dyDescent="0.2">
      <c r="A409" s="4"/>
      <c r="B409" s="518"/>
      <c r="C409" s="519"/>
      <c r="D409" s="519"/>
      <c r="E409" s="519"/>
      <c r="F409" s="519"/>
      <c r="G409" s="519"/>
      <c r="H409" s="519"/>
      <c r="I409" s="519"/>
      <c r="J409" s="519"/>
      <c r="K409" s="519"/>
      <c r="L409" s="519"/>
      <c r="M409" s="519"/>
      <c r="N409" s="519"/>
      <c r="O409" s="519"/>
      <c r="P409" s="519"/>
      <c r="Q409" s="519"/>
      <c r="R409" s="519"/>
      <c r="S409" s="519"/>
      <c r="T409" s="519"/>
      <c r="U409" s="519"/>
      <c r="V409" s="519"/>
      <c r="W409" s="519"/>
      <c r="X409" s="519"/>
      <c r="Y409" s="519"/>
      <c r="Z409" s="519"/>
      <c r="AA409" s="519"/>
      <c r="AB409" s="519"/>
      <c r="AC409" s="519"/>
      <c r="AD409" s="519"/>
      <c r="AE409" s="519"/>
      <c r="AF409" s="519"/>
      <c r="AG409" s="519"/>
      <c r="AH409" s="519"/>
      <c r="AI409" s="519"/>
      <c r="AJ409" s="519"/>
      <c r="AK409" s="519"/>
      <c r="AL409" s="519"/>
      <c r="AM409" s="519"/>
      <c r="AN409" s="519"/>
      <c r="AO409" s="520"/>
    </row>
    <row r="410" spans="1:41" ht="11.25" customHeight="1" x14ac:dyDescent="0.2">
      <c r="A410" s="4"/>
      <c r="B410" s="518"/>
      <c r="C410" s="519"/>
      <c r="D410" s="519"/>
      <c r="E410" s="519"/>
      <c r="F410" s="519"/>
      <c r="G410" s="519"/>
      <c r="H410" s="519"/>
      <c r="I410" s="519"/>
      <c r="J410" s="519"/>
      <c r="K410" s="519"/>
      <c r="L410" s="519"/>
      <c r="M410" s="519"/>
      <c r="N410" s="519"/>
      <c r="O410" s="519"/>
      <c r="P410" s="519"/>
      <c r="Q410" s="519"/>
      <c r="R410" s="519"/>
      <c r="S410" s="519"/>
      <c r="T410" s="519"/>
      <c r="U410" s="519"/>
      <c r="V410" s="519"/>
      <c r="W410" s="519"/>
      <c r="X410" s="519"/>
      <c r="Y410" s="519"/>
      <c r="Z410" s="519"/>
      <c r="AA410" s="519"/>
      <c r="AB410" s="519"/>
      <c r="AC410" s="519"/>
      <c r="AD410" s="519"/>
      <c r="AE410" s="519"/>
      <c r="AF410" s="519"/>
      <c r="AG410" s="519"/>
      <c r="AH410" s="519"/>
      <c r="AI410" s="519"/>
      <c r="AJ410" s="519"/>
      <c r="AK410" s="519"/>
      <c r="AL410" s="519"/>
      <c r="AM410" s="519"/>
      <c r="AN410" s="519"/>
      <c r="AO410" s="520"/>
    </row>
    <row r="411" spans="1:41" ht="195.75" customHeight="1" x14ac:dyDescent="0.2">
      <c r="A411" s="4"/>
      <c r="B411" s="521"/>
      <c r="C411" s="522"/>
      <c r="D411" s="522"/>
      <c r="E411" s="522"/>
      <c r="F411" s="522"/>
      <c r="G411" s="522"/>
      <c r="H411" s="522"/>
      <c r="I411" s="522"/>
      <c r="J411" s="522"/>
      <c r="K411" s="522"/>
      <c r="L411" s="522"/>
      <c r="M411" s="522"/>
      <c r="N411" s="522"/>
      <c r="O411" s="522"/>
      <c r="P411" s="522"/>
      <c r="Q411" s="522"/>
      <c r="R411" s="522"/>
      <c r="S411" s="522"/>
      <c r="T411" s="522"/>
      <c r="U411" s="522"/>
      <c r="V411" s="522"/>
      <c r="W411" s="522"/>
      <c r="X411" s="522"/>
      <c r="Y411" s="522"/>
      <c r="Z411" s="522"/>
      <c r="AA411" s="522"/>
      <c r="AB411" s="522"/>
      <c r="AC411" s="522"/>
      <c r="AD411" s="522"/>
      <c r="AE411" s="522"/>
      <c r="AF411" s="522"/>
      <c r="AG411" s="522"/>
      <c r="AH411" s="522"/>
      <c r="AI411" s="522"/>
      <c r="AJ411" s="522"/>
      <c r="AK411" s="522"/>
      <c r="AL411" s="522"/>
      <c r="AM411" s="522"/>
      <c r="AN411" s="522"/>
      <c r="AO411" s="523"/>
    </row>
    <row r="412" spans="1:41" x14ac:dyDescent="0.3">
      <c r="A412" s="4"/>
      <c r="Z412" s="15"/>
      <c r="AA412" s="15"/>
      <c r="AB412" s="15"/>
      <c r="AC412" s="15"/>
      <c r="AD412" s="15"/>
      <c r="AE412" s="15"/>
      <c r="AF412" s="15"/>
      <c r="AG412" s="15"/>
      <c r="AH412" s="15"/>
      <c r="AI412" s="15"/>
      <c r="AJ412" s="15"/>
      <c r="AK412" s="15"/>
      <c r="AL412" s="15"/>
      <c r="AM412" s="23"/>
    </row>
  </sheetData>
  <mergeCells count="489">
    <mergeCell ref="B277:D277"/>
    <mergeCell ref="B281:D281"/>
    <mergeCell ref="B282:D282"/>
    <mergeCell ref="B285:D285"/>
    <mergeCell ref="E277:F277"/>
    <mergeCell ref="E278:F278"/>
    <mergeCell ref="E279:F279"/>
    <mergeCell ref="E280:F280"/>
    <mergeCell ref="B278:D278"/>
    <mergeCell ref="B279:D279"/>
    <mergeCell ref="AB278:AC279"/>
    <mergeCell ref="B317:AK317"/>
    <mergeCell ref="B290:D290"/>
    <mergeCell ref="B291:D291"/>
    <mergeCell ref="G292:AA292"/>
    <mergeCell ref="E283:F283"/>
    <mergeCell ref="E284:F284"/>
    <mergeCell ref="E285:F285"/>
    <mergeCell ref="B280:D280"/>
    <mergeCell ref="B316:AK316"/>
    <mergeCell ref="B292:D292"/>
    <mergeCell ref="G290:AA290"/>
    <mergeCell ref="G291:AA291"/>
    <mergeCell ref="G283:AA283"/>
    <mergeCell ref="E291:F291"/>
    <mergeCell ref="B284:D284"/>
    <mergeCell ref="B286:D286"/>
    <mergeCell ref="E286:F286"/>
    <mergeCell ref="E294:F294"/>
    <mergeCell ref="J304:K304"/>
    <mergeCell ref="L304:Q304"/>
    <mergeCell ref="B306:Y306"/>
    <mergeCell ref="J273:AM274"/>
    <mergeCell ref="B239:I239"/>
    <mergeCell ref="J241:R241"/>
    <mergeCell ref="J242:R242"/>
    <mergeCell ref="J243:R243"/>
    <mergeCell ref="B240:I240"/>
    <mergeCell ref="B241:I241"/>
    <mergeCell ref="B243:I243"/>
    <mergeCell ref="B245:R245"/>
    <mergeCell ref="F255:K255"/>
    <mergeCell ref="B261:D261"/>
    <mergeCell ref="B260:W260"/>
    <mergeCell ref="R190:AK190"/>
    <mergeCell ref="B189:U189"/>
    <mergeCell ref="F253:G253"/>
    <mergeCell ref="H253:K253"/>
    <mergeCell ref="L253:Q253"/>
    <mergeCell ref="R253:W253"/>
    <mergeCell ref="F202:AM202"/>
    <mergeCell ref="Z217:AL217"/>
    <mergeCell ref="B217:I217"/>
    <mergeCell ref="B201:E201"/>
    <mergeCell ref="B225:I225"/>
    <mergeCell ref="B215:I215"/>
    <mergeCell ref="B221:I221"/>
    <mergeCell ref="J221:R221"/>
    <mergeCell ref="J219:R219"/>
    <mergeCell ref="J213:R213"/>
    <mergeCell ref="J231:R231"/>
    <mergeCell ref="Z226:AL226"/>
    <mergeCell ref="B231:I231"/>
    <mergeCell ref="B226:I226"/>
    <mergeCell ref="R192:AK192"/>
    <mergeCell ref="R193:Z193"/>
    <mergeCell ref="AA193:AK193"/>
    <mergeCell ref="B199:E199"/>
    <mergeCell ref="N48:AL48"/>
    <mergeCell ref="D50:E50"/>
    <mergeCell ref="M49:Q49"/>
    <mergeCell ref="B17:G17"/>
    <mergeCell ref="A15:AO15"/>
    <mergeCell ref="F102:Z102"/>
    <mergeCell ref="F103:Z103"/>
    <mergeCell ref="J63:AK63"/>
    <mergeCell ref="K37:Q37"/>
    <mergeCell ref="AN53:AO53"/>
    <mergeCell ref="J70:AK70"/>
    <mergeCell ref="AL43:AL46"/>
    <mergeCell ref="AB53:AD53"/>
    <mergeCell ref="B66:I66"/>
    <mergeCell ref="B68:I68"/>
    <mergeCell ref="B69:I69"/>
    <mergeCell ref="J69:AK69"/>
    <mergeCell ref="B70:I70"/>
    <mergeCell ref="AE53:AJ53"/>
    <mergeCell ref="M53:O53"/>
    <mergeCell ref="B62:I62"/>
    <mergeCell ref="J60:AK60"/>
    <mergeCell ref="G276:AA276"/>
    <mergeCell ref="G277:AA277"/>
    <mergeCell ref="G279:AA279"/>
    <mergeCell ref="G280:AA280"/>
    <mergeCell ref="G281:AA281"/>
    <mergeCell ref="H123:M123"/>
    <mergeCell ref="E128:I128"/>
    <mergeCell ref="J127:Q127"/>
    <mergeCell ref="R159:Z159"/>
    <mergeCell ref="F138:R138"/>
    <mergeCell ref="E281:F281"/>
    <mergeCell ref="G278:AA278"/>
    <mergeCell ref="J133:R134"/>
    <mergeCell ref="B170:E170"/>
    <mergeCell ref="F170:P170"/>
    <mergeCell ref="B171:E171"/>
    <mergeCell ref="R156:Z156"/>
    <mergeCell ref="F152:J152"/>
    <mergeCell ref="H178:I178"/>
    <mergeCell ref="H179:I179"/>
    <mergeCell ref="B179:D179"/>
    <mergeCell ref="E178:F178"/>
    <mergeCell ref="E179:F179"/>
    <mergeCell ref="B178:D178"/>
    <mergeCell ref="J59:AK59"/>
    <mergeCell ref="F104:Z104"/>
    <mergeCell ref="F105:Z105"/>
    <mergeCell ref="B220:I220"/>
    <mergeCell ref="J239:R239"/>
    <mergeCell ref="J240:R240"/>
    <mergeCell ref="AL26:AM26"/>
    <mergeCell ref="B47:F47"/>
    <mergeCell ref="B31:J31"/>
    <mergeCell ref="AL28:AN28"/>
    <mergeCell ref="J224:R224"/>
    <mergeCell ref="B113:E113"/>
    <mergeCell ref="AM113:AO113"/>
    <mergeCell ref="B112:AO112"/>
    <mergeCell ref="AM137:AN137"/>
    <mergeCell ref="AD113:AL113"/>
    <mergeCell ref="S136:V137"/>
    <mergeCell ref="AD114:AL114"/>
    <mergeCell ref="AC122:AJ122"/>
    <mergeCell ref="AC123:AJ123"/>
    <mergeCell ref="K115:X115"/>
    <mergeCell ref="F114:L114"/>
    <mergeCell ref="P51:AA51"/>
    <mergeCell ref="Z39:AA41"/>
    <mergeCell ref="K46:V47"/>
    <mergeCell ref="S39:W39"/>
    <mergeCell ref="B43:E43"/>
    <mergeCell ref="B67:I67"/>
    <mergeCell ref="E73:F73"/>
    <mergeCell ref="B213:I213"/>
    <mergeCell ref="H122:M122"/>
    <mergeCell ref="F164:P164"/>
    <mergeCell ref="Q94:AK94"/>
    <mergeCell ref="B93:AK93"/>
    <mergeCell ref="W136:AO136"/>
    <mergeCell ref="J66:AK66"/>
    <mergeCell ref="J68:AK68"/>
    <mergeCell ref="F50:I50"/>
    <mergeCell ref="J61:AK61"/>
    <mergeCell ref="B56:AO56"/>
    <mergeCell ref="B60:I60"/>
    <mergeCell ref="T49:AA49"/>
    <mergeCell ref="AC49:AJ49"/>
    <mergeCell ref="B127:D127"/>
    <mergeCell ref="E123:G123"/>
    <mergeCell ref="AM114:AO114"/>
    <mergeCell ref="P53:V53"/>
    <mergeCell ref="W53:Z53"/>
    <mergeCell ref="B19:J19"/>
    <mergeCell ref="Z33:AK38"/>
    <mergeCell ref="M44:N44"/>
    <mergeCell ref="B28:D28"/>
    <mergeCell ref="B36:E36"/>
    <mergeCell ref="B21:B24"/>
    <mergeCell ref="B32:C32"/>
    <mergeCell ref="Z21:AD21"/>
    <mergeCell ref="B42:I42"/>
    <mergeCell ref="E37:I37"/>
    <mergeCell ref="P21:V21"/>
    <mergeCell ref="D39:R39"/>
    <mergeCell ref="J10:AL10"/>
    <mergeCell ref="B26:F26"/>
    <mergeCell ref="X114:AC114"/>
    <mergeCell ref="G85:M85"/>
    <mergeCell ref="J110:X110"/>
    <mergeCell ref="A3:AO3"/>
    <mergeCell ref="A4:AO5"/>
    <mergeCell ref="A6:AO6"/>
    <mergeCell ref="AM213:AO213"/>
    <mergeCell ref="Z213:AL213"/>
    <mergeCell ref="B59:I59"/>
    <mergeCell ref="B204:E204"/>
    <mergeCell ref="B92:I92"/>
    <mergeCell ref="AL14:AN14"/>
    <mergeCell ref="F201:AM201"/>
    <mergeCell ref="AN184:AN191"/>
    <mergeCell ref="F101:Z101"/>
    <mergeCell ref="B99:F99"/>
    <mergeCell ref="I118:J118"/>
    <mergeCell ref="B136:E137"/>
    <mergeCell ref="F113:L113"/>
    <mergeCell ref="M113:W113"/>
    <mergeCell ref="X113:AC113"/>
    <mergeCell ref="Z133:Z135"/>
    <mergeCell ref="B397:AO411"/>
    <mergeCell ref="B395:AO396"/>
    <mergeCell ref="B347:R347"/>
    <mergeCell ref="B389:AO394"/>
    <mergeCell ref="B349:F349"/>
    <mergeCell ref="E351:J351"/>
    <mergeCell ref="F360:I360"/>
    <mergeCell ref="F362:I362"/>
    <mergeCell ref="E353:J353"/>
    <mergeCell ref="E355:J355"/>
    <mergeCell ref="R373:AC378"/>
    <mergeCell ref="A371:AO371"/>
    <mergeCell ref="H378:J378"/>
    <mergeCell ref="K378:M378"/>
    <mergeCell ref="K376:M376"/>
    <mergeCell ref="B351:C354"/>
    <mergeCell ref="B382:V382"/>
    <mergeCell ref="B384:W384"/>
    <mergeCell ref="B383:V383"/>
    <mergeCell ref="B356:R356"/>
    <mergeCell ref="K367:R367"/>
    <mergeCell ref="B381:W381"/>
    <mergeCell ref="H376:J376"/>
    <mergeCell ref="K379:M379"/>
    <mergeCell ref="H379:J379"/>
    <mergeCell ref="M360:R360"/>
    <mergeCell ref="J94:P94"/>
    <mergeCell ref="J111:W111"/>
    <mergeCell ref="V118:W118"/>
    <mergeCell ref="X118:Z118"/>
    <mergeCell ref="F108:Z108"/>
    <mergeCell ref="F109:Z109"/>
    <mergeCell ref="F106:Z106"/>
    <mergeCell ref="V185:Z185"/>
    <mergeCell ref="F158:P158"/>
    <mergeCell ref="F159:P159"/>
    <mergeCell ref="B156:F156"/>
    <mergeCell ref="S149:V149"/>
    <mergeCell ref="F184:N184"/>
    <mergeCell ref="F185:N185"/>
    <mergeCell ref="B164:E164"/>
    <mergeCell ref="R185:U185"/>
    <mergeCell ref="R162:AK165"/>
    <mergeCell ref="AA185:AH185"/>
    <mergeCell ref="B185:E185"/>
    <mergeCell ref="H176:I176"/>
    <mergeCell ref="H177:I177"/>
    <mergeCell ref="B158:E158"/>
    <mergeCell ref="AM138:AN138"/>
    <mergeCell ref="B63:I63"/>
    <mergeCell ref="B79:I79"/>
    <mergeCell ref="B122:D122"/>
    <mergeCell ref="B123:D123"/>
    <mergeCell ref="AB85:AK85"/>
    <mergeCell ref="B95:I95"/>
    <mergeCell ref="Q95:AK95"/>
    <mergeCell ref="F118:G118"/>
    <mergeCell ref="M114:W114"/>
    <mergeCell ref="S138:V138"/>
    <mergeCell ref="AD137:AK137"/>
    <mergeCell ref="W137:AB137"/>
    <mergeCell ref="B126:G126"/>
    <mergeCell ref="B128:D128"/>
    <mergeCell ref="E127:I127"/>
    <mergeCell ref="J128:Q128"/>
    <mergeCell ref="J67:AK67"/>
    <mergeCell ref="B72:D72"/>
    <mergeCell ref="J92:AK92"/>
    <mergeCell ref="AA72:AK72"/>
    <mergeCell ref="B85:D85"/>
    <mergeCell ref="E85:F85"/>
    <mergeCell ref="B81:I81"/>
    <mergeCell ref="B61:I61"/>
    <mergeCell ref="G73:M73"/>
    <mergeCell ref="B83:AK83"/>
    <mergeCell ref="B84:D84"/>
    <mergeCell ref="E84:F84"/>
    <mergeCell ref="B82:I82"/>
    <mergeCell ref="AA84:AK84"/>
    <mergeCell ref="B65:C65"/>
    <mergeCell ref="B77:E77"/>
    <mergeCell ref="J62:AK62"/>
    <mergeCell ref="B71:AK71"/>
    <mergeCell ref="N72:Z72"/>
    <mergeCell ref="AB73:AK73"/>
    <mergeCell ref="N73:Z73"/>
    <mergeCell ref="J81:AK81"/>
    <mergeCell ref="J82:AK82"/>
    <mergeCell ref="J79:AK79"/>
    <mergeCell ref="B73:D73"/>
    <mergeCell ref="J80:AK80"/>
    <mergeCell ref="B78:I78"/>
    <mergeCell ref="E72:F72"/>
    <mergeCell ref="G72:M72"/>
    <mergeCell ref="J78:AK78"/>
    <mergeCell ref="B80:I80"/>
    <mergeCell ref="J90:AK90"/>
    <mergeCell ref="B91:I91"/>
    <mergeCell ref="J91:AK91"/>
    <mergeCell ref="E122:G122"/>
    <mergeCell ref="B90:I90"/>
    <mergeCell ref="N85:Z85"/>
    <mergeCell ref="N122:V122"/>
    <mergeCell ref="N123:V123"/>
    <mergeCell ref="B114:E114"/>
    <mergeCell ref="B94:I94"/>
    <mergeCell ref="J95:P95"/>
    <mergeCell ref="G84:M84"/>
    <mergeCell ref="N84:Z84"/>
    <mergeCell ref="F136:R137"/>
    <mergeCell ref="W122:AB122"/>
    <mergeCell ref="W123:AB123"/>
    <mergeCell ref="N97:AA97"/>
    <mergeCell ref="B116:AO116"/>
    <mergeCell ref="AA184:AH184"/>
    <mergeCell ref="K176:AH176"/>
    <mergeCell ref="P178:U178"/>
    <mergeCell ref="V179:Z179"/>
    <mergeCell ref="V184:Z184"/>
    <mergeCell ref="P179:U179"/>
    <mergeCell ref="V178:Z178"/>
    <mergeCell ref="K178:O178"/>
    <mergeCell ref="AA179:AH179"/>
    <mergeCell ref="R184:U184"/>
    <mergeCell ref="C131:E131"/>
    <mergeCell ref="S147:V148"/>
    <mergeCell ref="W148:AB148"/>
    <mergeCell ref="AC148:AK148"/>
    <mergeCell ref="AD138:AK138"/>
    <mergeCell ref="B182:AO182"/>
    <mergeCell ref="AL155:AL159"/>
    <mergeCell ref="W149:AB149"/>
    <mergeCell ref="B146:G146"/>
    <mergeCell ref="K177:O177"/>
    <mergeCell ref="AA178:AH178"/>
    <mergeCell ref="B176:D177"/>
    <mergeCell ref="AC149:AK149"/>
    <mergeCell ref="AA177:AH177"/>
    <mergeCell ref="B168:E168"/>
    <mergeCell ref="W138:AB138"/>
    <mergeCell ref="F171:P171"/>
    <mergeCell ref="B159:E159"/>
    <mergeCell ref="F165:P165"/>
    <mergeCell ref="B165:E165"/>
    <mergeCell ref="I146:J146"/>
    <mergeCell ref="B139:AA139"/>
    <mergeCell ref="B147:R148"/>
    <mergeCell ref="W147:AK147"/>
    <mergeCell ref="K152:L152"/>
    <mergeCell ref="K156:Q156"/>
    <mergeCell ref="B162:C162"/>
    <mergeCell ref="B149:R149"/>
    <mergeCell ref="B138:E138"/>
    <mergeCell ref="G193:Q193"/>
    <mergeCell ref="B195:R195"/>
    <mergeCell ref="B198:AM198"/>
    <mergeCell ref="B194:F194"/>
    <mergeCell ref="J217:R217"/>
    <mergeCell ref="B216:I216"/>
    <mergeCell ref="AM217:AO217"/>
    <mergeCell ref="B242:I242"/>
    <mergeCell ref="B206:AM206"/>
    <mergeCell ref="J220:R220"/>
    <mergeCell ref="J238:R238"/>
    <mergeCell ref="O185:Q185"/>
    <mergeCell ref="K179:O179"/>
    <mergeCell ref="P177:U177"/>
    <mergeCell ref="V177:Z177"/>
    <mergeCell ref="E176:F177"/>
    <mergeCell ref="B184:E184"/>
    <mergeCell ref="G194:Q194"/>
    <mergeCell ref="M8:W8"/>
    <mergeCell ref="E268:J268"/>
    <mergeCell ref="B238:I238"/>
    <mergeCell ref="H44:I44"/>
    <mergeCell ref="B10:G10"/>
    <mergeCell ref="J12:M12"/>
    <mergeCell ref="J44:K44"/>
    <mergeCell ref="B44:C44"/>
    <mergeCell ref="O184:Q184"/>
    <mergeCell ref="D44:E44"/>
    <mergeCell ref="F44:G44"/>
    <mergeCell ref="B219:I219"/>
    <mergeCell ref="J216:R216"/>
    <mergeCell ref="B202:E202"/>
    <mergeCell ref="B214:I214"/>
    <mergeCell ref="J218:R218"/>
    <mergeCell ref="J261:W261"/>
    <mergeCell ref="K186:AA186"/>
    <mergeCell ref="Z218:AL218"/>
    <mergeCell ref="B192:Q192"/>
    <mergeCell ref="R194:Z194"/>
    <mergeCell ref="B209:AO209"/>
    <mergeCell ref="F261:I261"/>
    <mergeCell ref="B218:I218"/>
    <mergeCell ref="J214:R214"/>
    <mergeCell ref="J215:R215"/>
    <mergeCell ref="AM226:AO226"/>
    <mergeCell ref="J229:R229"/>
    <mergeCell ref="B227:I227"/>
    <mergeCell ref="B247:J247"/>
    <mergeCell ref="B253:D253"/>
    <mergeCell ref="B256:E256"/>
    <mergeCell ref="AM225:AO225"/>
    <mergeCell ref="AM218:AO218"/>
    <mergeCell ref="AA194:AK194"/>
    <mergeCell ref="B255:E255"/>
    <mergeCell ref="B254:W254"/>
    <mergeCell ref="B228:I228"/>
    <mergeCell ref="B229:I229"/>
    <mergeCell ref="Z225:AL225"/>
    <mergeCell ref="B193:F193"/>
    <mergeCell ref="G368:N368"/>
    <mergeCell ref="E352:J352"/>
    <mergeCell ref="H358:N358"/>
    <mergeCell ref="E343:J343"/>
    <mergeCell ref="B364:R364"/>
    <mergeCell ref="B365:R365"/>
    <mergeCell ref="B337:R337"/>
    <mergeCell ref="K342:M344"/>
    <mergeCell ref="B252:W252"/>
    <mergeCell ref="F256:K256"/>
    <mergeCell ref="L255:W255"/>
    <mergeCell ref="L256:W256"/>
    <mergeCell ref="B264:E264"/>
    <mergeCell ref="F264:W264"/>
    <mergeCell ref="F263:W263"/>
    <mergeCell ref="B262:W262"/>
    <mergeCell ref="B263:E263"/>
    <mergeCell ref="B276:D276"/>
    <mergeCell ref="G285:AA285"/>
    <mergeCell ref="G286:AA286"/>
    <mergeCell ref="G284:AA284"/>
    <mergeCell ref="B283:D283"/>
    <mergeCell ref="E282:F282"/>
    <mergeCell ref="E276:F276"/>
    <mergeCell ref="B346:R346"/>
    <mergeCell ref="K352:N353"/>
    <mergeCell ref="E332:J332"/>
    <mergeCell ref="E354:J354"/>
    <mergeCell ref="E335:J335"/>
    <mergeCell ref="E334:J334"/>
    <mergeCell ref="H324:K325"/>
    <mergeCell ref="M324:P325"/>
    <mergeCell ref="E344:J344"/>
    <mergeCell ref="E326:G326"/>
    <mergeCell ref="E341:J341"/>
    <mergeCell ref="G282:AA282"/>
    <mergeCell ref="AM331:AO331"/>
    <mergeCell ref="AM332:AO332"/>
    <mergeCell ref="B328:AO328"/>
    <mergeCell ref="B301:J301"/>
    <mergeCell ref="G294:AA294"/>
    <mergeCell ref="B296:D296"/>
    <mergeCell ref="E296:F296"/>
    <mergeCell ref="E290:F290"/>
    <mergeCell ref="B315:R315"/>
    <mergeCell ref="R301:Z301"/>
    <mergeCell ref="B302:Y302"/>
    <mergeCell ref="E303:Q303"/>
    <mergeCell ref="F304:I304"/>
    <mergeCell ref="G296:AA296"/>
    <mergeCell ref="B318:Y318"/>
    <mergeCell ref="B327:R327"/>
    <mergeCell ref="E292:F292"/>
    <mergeCell ref="G295:AA295"/>
    <mergeCell ref="H320:M320"/>
    <mergeCell ref="B12:G12"/>
    <mergeCell ref="B357:R357"/>
    <mergeCell ref="B196:R196"/>
    <mergeCell ref="J225:R225"/>
    <mergeCell ref="J226:R226"/>
    <mergeCell ref="J227:R227"/>
    <mergeCell ref="J228:R228"/>
    <mergeCell ref="E342:J342"/>
    <mergeCell ref="B294:D294"/>
    <mergeCell ref="B295:D295"/>
    <mergeCell ref="G293:AA293"/>
    <mergeCell ref="E293:F293"/>
    <mergeCell ref="E324:G324"/>
    <mergeCell ref="E325:G325"/>
    <mergeCell ref="E336:J336"/>
    <mergeCell ref="B293:D293"/>
    <mergeCell ref="B297:AM297"/>
    <mergeCell ref="E340:J340"/>
    <mergeCell ref="E333:J333"/>
    <mergeCell ref="E330:J330"/>
    <mergeCell ref="E331:J331"/>
    <mergeCell ref="AM333:AO333"/>
    <mergeCell ref="E295:F295"/>
    <mergeCell ref="AB276:AC277"/>
  </mergeCells>
  <phoneticPr fontId="0" type="noConversion"/>
  <dataValidations count="22">
    <dataValidation type="list" allowBlank="1" showInputMessage="1" showErrorMessage="1" sqref="D39:R39 P51:AA51" xr:uid="{00000000-0002-0000-0000-000000000000}">
      <formula1>tipospmp</formula1>
    </dataValidation>
    <dataValidation type="list" allowBlank="1" showInputMessage="1" showErrorMessage="1" sqref="AA101:AK101" xr:uid="{00000000-0002-0000-0000-000001000000}">
      <formula1>FUNCI</formula1>
    </dataValidation>
    <dataValidation type="list" allowBlank="1" showInputMessage="1" showErrorMessage="1" sqref="E128:I128 W149:AB149" xr:uid="{00000000-0002-0000-0000-000002000000}">
      <formula1>PAISES</formula1>
    </dataValidation>
    <dataValidation type="list" allowBlank="1" showInputMessage="1" showErrorMessage="1" sqref="B114:E114 P53:V53 F101:Z101" xr:uid="{00000000-0002-0000-0000-000003000000}">
      <formula1>FUNCIONESANEXO02</formula1>
    </dataValidation>
    <dataValidation type="decimal" allowBlank="1" showInputMessage="1" showErrorMessage="1" sqref="H320:M320" xr:uid="{00000000-0002-0000-0000-000004000000}">
      <formula1>0</formula1>
      <formula2>9.99999999999999E+26</formula2>
    </dataValidation>
    <dataValidation type="decimal" allowBlank="1" showInputMessage="1" showErrorMessage="1" sqref="J239:R243" xr:uid="{00000000-0002-0000-0000-000005000000}">
      <formula1>0</formula1>
      <formula2>9.99999999999999E+27</formula2>
    </dataValidation>
    <dataValidation type="decimal" allowBlank="1" showInputMessage="1" showErrorMessage="1" sqref="J225:R229 J214:R220" xr:uid="{00000000-0002-0000-0000-000006000000}">
      <formula1>0</formula1>
      <formula2>9.99999999999999E+41</formula2>
    </dataValidation>
    <dataValidation type="decimal" allowBlank="1" showInputMessage="1" showErrorMessage="1" sqref="J231:R231 J221:R221" xr:uid="{00000000-0002-0000-0000-000007000000}">
      <formula1>0</formula1>
      <formula2>9.99999999999999E+31</formula2>
    </dataValidation>
    <dataValidation type="date" allowBlank="1" showInputMessage="1" showErrorMessage="1" sqref="K50" xr:uid="{00000000-0002-0000-0000-000008000000}">
      <formula1>44197</formula1>
      <formula2>TODAY()</formula2>
    </dataValidation>
    <dataValidation type="list" allowBlank="1" showInputMessage="1" showErrorMessage="1" sqref="B194:F194" xr:uid="{00000000-0002-0000-0000-000009000000}">
      <formula1>EJE.</formula1>
    </dataValidation>
    <dataValidation type="list" allowBlank="1" showInputMessage="1" showErrorMessage="1" sqref="O185:Q185" xr:uid="{00000000-0002-0000-0000-00000A000000}">
      <formula1>$AQ$186:$AQ$188</formula1>
    </dataValidation>
    <dataValidation type="list" allowBlank="1" showInputMessage="1" showErrorMessage="1" sqref="S149:V149 S138:V138" xr:uid="{00000000-0002-0000-0000-00000B000000}">
      <formula1>$AQ$150:$AQ$151</formula1>
    </dataValidation>
    <dataValidation type="list" allowBlank="1" showInputMessage="1" showErrorMessage="1" sqref="F102:Z102" xr:uid="{00000000-0002-0000-0000-00000C000000}">
      <formula1>INDIRECT($F$101)</formula1>
    </dataValidation>
    <dataValidation type="list" allowBlank="1" showInputMessage="1" showErrorMessage="1" sqref="J128:Q128" xr:uid="{00000000-0002-0000-0000-00000D000000}">
      <formula1>INDIRECT($E$128)</formula1>
    </dataValidation>
    <dataValidation type="list" allowBlank="1" showInputMessage="1" showErrorMessage="1" sqref="AC149:AK149" xr:uid="{00000000-0002-0000-0000-00000E000000}">
      <formula1>INDIRECT($W$149)</formula1>
    </dataValidation>
    <dataValidation type="list" allowBlank="1" showInputMessage="1" showErrorMessage="1" sqref="F103:Z103" xr:uid="{00000000-0002-0000-0000-00000F000000}">
      <formula1>INDIRECT($F$102)</formula1>
    </dataValidation>
    <dataValidation type="list" allowBlank="1" showInputMessage="1" showErrorMessage="1" sqref="E178:F179" xr:uid="{00000000-0002-0000-0000-000010000000}">
      <formula1>$AQ$173:$AQ$174</formula1>
    </dataValidation>
    <dataValidation type="list" allowBlank="1" showInputMessage="1" showErrorMessage="1" sqref="F114:L114" xr:uid="{00000000-0002-0000-0000-000011000000}">
      <formula1>INDIRECT($B$114)</formula1>
    </dataValidation>
    <dataValidation type="list" allowBlank="1" showInputMessage="1" showErrorMessage="1" sqref="M114:W114" xr:uid="{00000000-0002-0000-0000-000012000000}">
      <formula1>INDIRECT($F$114)</formula1>
    </dataValidation>
    <dataValidation type="list" allowBlank="1" showInputMessage="1" showErrorMessage="1" sqref="AA53" xr:uid="{00000000-0002-0000-0000-000013000000}">
      <formula1>INDIRECT($P$53)</formula1>
    </dataValidation>
    <dataValidation type="list" allowBlank="1" showInputMessage="1" showErrorMessage="1" sqref="AE53:AJ53" xr:uid="{00000000-0002-0000-0000-000014000000}">
      <formula1>INDIRECT($AA$53)</formula1>
    </dataValidation>
    <dataValidation type="list" allowBlank="1" showInputMessage="1" showErrorMessage="1" sqref="G194:Q194" xr:uid="{00000000-0002-0000-0000-000015000000}">
      <formula1>INDIRECT($B$194)</formula1>
    </dataValidation>
  </dataValidations>
  <hyperlinks>
    <hyperlink ref="K301" location="TEST!A1" display="IR AL TEST" xr:uid="{00000000-0004-0000-0000-000000000000}"/>
  </hyperlinks>
  <printOptions verticalCentered="1"/>
  <pageMargins left="0.39370078740157483" right="0.39370078740157483" top="0.78740157480314965" bottom="0.78740157480314965" header="0" footer="0"/>
  <pageSetup paperSize="9" scale="20" fitToHeight="0" orientation="portrait" horizontalDpi="200" verticalDpi="200" r:id="rId1"/>
  <headerFooter alignWithMargins="0"/>
  <rowBreaks count="2" manualBreakCount="2">
    <brk id="181" max="40" man="1"/>
    <brk id="286" max="11" man="1"/>
  </rowBreaks>
  <drawing r:id="rId2"/>
  <legacyDrawing r:id="rId3"/>
  <controls>
    <mc:AlternateContent xmlns:mc="http://schemas.openxmlformats.org/markup-compatibility/2006">
      <mc:Choice Requires="x14">
        <control shapeId="8450" r:id="rId4" name="OptionButton1">
          <controlPr defaultSize="0" autoLine="0" r:id="rId5">
            <anchor moveWithCells="1">
              <from>
                <xdr:col>1</xdr:col>
                <xdr:colOff>1076325</xdr:colOff>
                <xdr:row>28</xdr:row>
                <xdr:rowOff>38100</xdr:rowOff>
              </from>
              <to>
                <xdr:col>2</xdr:col>
                <xdr:colOff>28575</xdr:colOff>
                <xdr:row>29</xdr:row>
                <xdr:rowOff>133350</xdr:rowOff>
              </to>
            </anchor>
          </controlPr>
        </control>
      </mc:Choice>
      <mc:Fallback>
        <control shapeId="8450" r:id="rId4" name="OptionButton1"/>
      </mc:Fallback>
    </mc:AlternateContent>
    <mc:AlternateContent xmlns:mc="http://schemas.openxmlformats.org/markup-compatibility/2006">
      <mc:Choice Requires="x14">
        <control shapeId="8451" r:id="rId6" name="OptionButton2">
          <controlPr defaultSize="0" autoLine="0" r:id="rId7">
            <anchor moveWithCells="1">
              <from>
                <xdr:col>2</xdr:col>
                <xdr:colOff>0</xdr:colOff>
                <xdr:row>28</xdr:row>
                <xdr:rowOff>47625</xdr:rowOff>
              </from>
              <to>
                <xdr:col>2</xdr:col>
                <xdr:colOff>600075</xdr:colOff>
                <xdr:row>29</xdr:row>
                <xdr:rowOff>142875</xdr:rowOff>
              </to>
            </anchor>
          </controlPr>
        </control>
      </mc:Choice>
      <mc:Fallback>
        <control shapeId="8451" r:id="rId6" name="OptionButton2"/>
      </mc:Fallback>
    </mc:AlternateContent>
    <mc:AlternateContent xmlns:mc="http://schemas.openxmlformats.org/markup-compatibility/2006">
      <mc:Choice Requires="x14">
        <control shapeId="9871" r:id="rId8" name="OptionButton5">
          <controlPr defaultSize="0" autoLine="0" r:id="rId9">
            <anchor moveWithCells="1">
              <from>
                <xdr:col>17</xdr:col>
                <xdr:colOff>495300</xdr:colOff>
                <xdr:row>6</xdr:row>
                <xdr:rowOff>0</xdr:rowOff>
              </from>
              <to>
                <xdr:col>22</xdr:col>
                <xdr:colOff>171450</xdr:colOff>
                <xdr:row>7</xdr:row>
                <xdr:rowOff>66675</xdr:rowOff>
              </to>
            </anchor>
          </controlPr>
        </control>
      </mc:Choice>
      <mc:Fallback>
        <control shapeId="9871" r:id="rId8" name="OptionButton5"/>
      </mc:Fallback>
    </mc:AlternateContent>
    <mc:AlternateContent xmlns:mc="http://schemas.openxmlformats.org/markup-compatibility/2006">
      <mc:Choice Requires="x14">
        <control shapeId="9872" r:id="rId10" name="OptionButton6">
          <controlPr defaultSize="0" autoLine="0" r:id="rId11">
            <anchor moveWithCells="1">
              <from>
                <xdr:col>26</xdr:col>
                <xdr:colOff>0</xdr:colOff>
                <xdr:row>6</xdr:row>
                <xdr:rowOff>76200</xdr:rowOff>
              </from>
              <to>
                <xdr:col>27</xdr:col>
                <xdr:colOff>95250</xdr:colOff>
                <xdr:row>7</xdr:row>
                <xdr:rowOff>142875</xdr:rowOff>
              </to>
            </anchor>
          </controlPr>
        </control>
      </mc:Choice>
      <mc:Fallback>
        <control shapeId="9872" r:id="rId10" name="OptionButton6"/>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dimension ref="C5:D14"/>
  <sheetViews>
    <sheetView workbookViewId="0">
      <selection activeCell="D5" sqref="D5:D14"/>
    </sheetView>
  </sheetViews>
  <sheetFormatPr baseColWidth="10" defaultColWidth="8.85546875" defaultRowHeight="12.75" x14ac:dyDescent="0.2"/>
  <cols>
    <col min="1" max="2" width="11.42578125" customWidth="1"/>
    <col min="3" max="3" width="66.28515625" customWidth="1"/>
    <col min="4" max="256" width="11.42578125" customWidth="1"/>
  </cols>
  <sheetData>
    <row r="5" spans="3:4" x14ac:dyDescent="0.2">
      <c r="C5" t="s">
        <v>2138</v>
      </c>
      <c r="D5" t="str">
        <f>UPPER(C5:C14)</f>
        <v>INFRAESTRUCTURA HIDRÁULICA</v>
      </c>
    </row>
    <row r="6" spans="3:4" x14ac:dyDescent="0.2">
      <c r="C6" t="s">
        <v>2143</v>
      </c>
      <c r="D6" t="str">
        <f t="shared" ref="D6:D14" si="0">UPPER(C6:C15)</f>
        <v>DRENAJE PLUVIAL Y MOVILIDAD URBANA</v>
      </c>
    </row>
    <row r="7" spans="3:4" x14ac:dyDescent="0.2">
      <c r="C7" t="s">
        <v>2145</v>
      </c>
      <c r="D7" t="str">
        <f t="shared" si="0"/>
        <v>APROVECHAMIENTO DE LAS AGUAS RESIDUALES DOMÉSTICAS TRATADAS PARA RIEGO AGRÍCOLA</v>
      </c>
    </row>
    <row r="8" spans="3:4" x14ac:dyDescent="0.2">
      <c r="C8" t="s">
        <v>2163</v>
      </c>
      <c r="D8" t="str">
        <f t="shared" si="0"/>
        <v>APROVECHAMIENTO DE LAS AGUAS RESIDUALES DOMÉSTICAS TRATADAS (PARA RIEGO DE PARQUES Y JARDINES, ÁREAS RECREATIVAS)</v>
      </c>
    </row>
    <row r="9" spans="3:4" x14ac:dyDescent="0.2">
      <c r="C9" t="s">
        <v>2149</v>
      </c>
      <c r="D9" t="str">
        <f t="shared" si="0"/>
        <v>APROVECHAMIENTO DE LAS AGUAS RESIDUALES DOMÉSTICAS TRATADAS (PARA RIEGO DE PARQUES Y JARDINES, ÁREAS RECREATIVAS)</v>
      </c>
    </row>
    <row r="10" spans="3:4" x14ac:dyDescent="0.2">
      <c r="C10" t="s">
        <v>2151</v>
      </c>
      <c r="D10" t="str">
        <f t="shared" si="0"/>
        <v>SISTEMAS DE INFORMACIÓN CRÍTICOS</v>
      </c>
    </row>
    <row r="11" spans="3:4" x14ac:dyDescent="0.2">
      <c r="C11" t="s">
        <v>2152</v>
      </c>
      <c r="D11" t="str">
        <f t="shared" si="0"/>
        <v xml:space="preserve">SERVICIOS DE PROTECCIÓN RIBEREÑAS Y HABILITACIÓN DE ESPACIOS PÚBLICOS URBANOS
</v>
      </c>
    </row>
    <row r="12" spans="3:4" x14ac:dyDescent="0.2">
      <c r="C12" t="s">
        <v>2156</v>
      </c>
      <c r="D12" t="str">
        <f t="shared" si="0"/>
        <v xml:space="preserve">MUELLE PESQUERO ARTESANAL - EMBARCADEROS </v>
      </c>
    </row>
    <row r="13" spans="3:4" x14ac:dyDescent="0.2">
      <c r="C13" t="s">
        <v>2158</v>
      </c>
      <c r="D13" t="str">
        <f t="shared" si="0"/>
        <v>INFRAESTRUCTURA DE DRENAJE PLUVIAL Y ESPACIOS PÚBLICOS VERDES</v>
      </c>
    </row>
    <row r="14" spans="3:4" x14ac:dyDescent="0.2">
      <c r="C14" t="s">
        <v>2159</v>
      </c>
      <c r="D14" t="str">
        <f t="shared" si="0"/>
        <v>INFRAESTRUCTURA COMPARTIDA PARA SERVICIOS PÚBLICOS, TELECOMUNICACIONES Y SEGURIDAD</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27"/>
  <sheetViews>
    <sheetView view="pageBreakPreview" zoomScale="60" zoomScaleNormal="70" workbookViewId="0">
      <selection activeCell="I21" sqref="I21"/>
    </sheetView>
  </sheetViews>
  <sheetFormatPr baseColWidth="10" defaultColWidth="8.85546875" defaultRowHeight="12.75" x14ac:dyDescent="0.2"/>
  <cols>
    <col min="1" max="256" width="11.42578125" customWidth="1"/>
  </cols>
  <sheetData>
    <row r="1" spans="1:41" s="4" customFormat="1" ht="21" x14ac:dyDescent="0.2">
      <c r="A1" s="621" t="s">
        <v>330</v>
      </c>
      <c r="B1" s="621"/>
      <c r="C1" s="621"/>
      <c r="D1" s="621"/>
      <c r="E1" s="621"/>
      <c r="F1" s="621"/>
      <c r="G1" s="621"/>
      <c r="H1" s="621"/>
      <c r="I1" s="621"/>
      <c r="J1" s="621"/>
      <c r="K1" s="621"/>
      <c r="L1" s="621"/>
      <c r="M1" s="621"/>
      <c r="N1" s="621"/>
      <c r="O1" s="621"/>
      <c r="P1" s="621"/>
      <c r="Q1" s="621"/>
      <c r="R1" s="621"/>
      <c r="S1" s="621"/>
      <c r="T1" s="621"/>
      <c r="U1" s="318"/>
      <c r="V1" s="318"/>
      <c r="W1" s="318"/>
      <c r="X1" s="318"/>
      <c r="Y1" s="318"/>
      <c r="Z1" s="318"/>
      <c r="AA1" s="318"/>
      <c r="AB1" s="318"/>
      <c r="AC1" s="318"/>
      <c r="AD1" s="318"/>
      <c r="AE1" s="318"/>
      <c r="AF1" s="318"/>
      <c r="AG1" s="318"/>
      <c r="AH1" s="318"/>
      <c r="AI1" s="318"/>
      <c r="AJ1" s="318"/>
      <c r="AK1" s="318"/>
      <c r="AL1" s="318"/>
      <c r="AM1" s="318"/>
      <c r="AN1" s="318"/>
      <c r="AO1" s="318"/>
    </row>
    <row r="2" spans="1:41" s="17" customFormat="1" ht="18.75" x14ac:dyDescent="0.2"/>
    <row r="3" spans="1:41" s="4" customFormat="1" ht="18.75" x14ac:dyDescent="0.2">
      <c r="A3" s="8">
        <v>1</v>
      </c>
      <c r="B3" s="163" t="s">
        <v>331</v>
      </c>
      <c r="C3" s="179"/>
      <c r="D3" s="179"/>
      <c r="E3" s="179"/>
      <c r="F3" s="179"/>
      <c r="G3" s="179"/>
      <c r="AM3" s="10"/>
      <c r="AN3" s="10"/>
      <c r="AO3" s="10"/>
    </row>
    <row r="4" spans="1:41" s="4" customFormat="1" ht="18.75" x14ac:dyDescent="0.25">
      <c r="A4" s="8"/>
      <c r="B4" s="45"/>
      <c r="C4" s="45"/>
      <c r="D4" s="45"/>
      <c r="E4" s="45"/>
      <c r="F4" s="45"/>
      <c r="G4"/>
      <c r="AM4" s="10"/>
      <c r="AN4" s="10"/>
      <c r="AO4" s="10"/>
    </row>
    <row r="5" spans="1:41" s="4" customFormat="1" ht="19.5" thickBot="1" x14ac:dyDescent="0.25">
      <c r="A5" s="8"/>
      <c r="B5" s="628" t="s">
        <v>332</v>
      </c>
      <c r="C5" s="629"/>
      <c r="D5" s="629"/>
      <c r="E5" s="629"/>
      <c r="F5" s="629"/>
      <c r="G5" s="629"/>
      <c r="H5" s="629"/>
      <c r="I5" s="629"/>
      <c r="J5" s="629"/>
      <c r="K5" s="629"/>
      <c r="L5" s="629"/>
      <c r="M5" s="629"/>
      <c r="N5" s="629"/>
      <c r="O5" s="629"/>
      <c r="AM5" s="10"/>
      <c r="AN5" s="10"/>
      <c r="AO5" s="10"/>
    </row>
    <row r="6" spans="1:41" s="4" customFormat="1" ht="19.5" thickBot="1" x14ac:dyDescent="0.25">
      <c r="A6" s="8"/>
      <c r="C6" s="176"/>
      <c r="D6" s="176"/>
      <c r="E6" s="626" t="s">
        <v>333</v>
      </c>
      <c r="F6" s="626"/>
      <c r="G6" s="626"/>
      <c r="H6" s="626"/>
      <c r="I6" s="626"/>
      <c r="J6" s="626"/>
      <c r="K6" s="626"/>
      <c r="L6" s="4" t="s">
        <v>10</v>
      </c>
      <c r="M6" s="178"/>
      <c r="N6" s="7" t="s">
        <v>11</v>
      </c>
      <c r="O6" s="178"/>
      <c r="AM6" s="10"/>
      <c r="AN6" s="10"/>
      <c r="AO6" s="10"/>
    </row>
    <row r="7" spans="1:41" s="4" customFormat="1" ht="19.5" thickBot="1" x14ac:dyDescent="0.25">
      <c r="A7" s="8"/>
      <c r="C7" s="176"/>
      <c r="D7" s="176"/>
      <c r="E7" s="626" t="s">
        <v>334</v>
      </c>
      <c r="F7" s="626"/>
      <c r="G7" s="626"/>
      <c r="H7" s="626"/>
      <c r="I7" s="626"/>
      <c r="J7" s="626"/>
      <c r="K7" s="626"/>
      <c r="L7" s="4" t="s">
        <v>10</v>
      </c>
      <c r="M7" s="178"/>
      <c r="N7" s="7" t="s">
        <v>11</v>
      </c>
      <c r="O7" s="178"/>
      <c r="AM7" s="10"/>
      <c r="AN7" s="10"/>
      <c r="AO7" s="10"/>
    </row>
    <row r="8" spans="1:41" s="4" customFormat="1" ht="19.5" thickBot="1" x14ac:dyDescent="0.25">
      <c r="A8" s="8"/>
      <c r="C8" s="176"/>
      <c r="D8" s="176"/>
      <c r="E8" s="626" t="s">
        <v>335</v>
      </c>
      <c r="F8" s="626"/>
      <c r="G8" s="626"/>
      <c r="H8" s="626"/>
      <c r="I8" s="626"/>
      <c r="J8" s="626"/>
      <c r="K8" s="626"/>
      <c r="L8" s="4" t="s">
        <v>10</v>
      </c>
      <c r="M8" s="178"/>
      <c r="N8" s="7" t="s">
        <v>11</v>
      </c>
      <c r="O8" s="178"/>
      <c r="AM8" s="10"/>
      <c r="AN8" s="10"/>
      <c r="AO8" s="10"/>
    </row>
    <row r="9" spans="1:41" s="4" customFormat="1" ht="19.5" thickBot="1" x14ac:dyDescent="0.25">
      <c r="A9" s="8"/>
      <c r="C9" s="176"/>
      <c r="D9" s="176"/>
      <c r="E9" s="626" t="s">
        <v>336</v>
      </c>
      <c r="F9" s="626"/>
      <c r="G9" s="626"/>
      <c r="H9" s="626"/>
      <c r="I9" s="626"/>
      <c r="J9" s="626"/>
      <c r="K9" s="626"/>
      <c r="L9" s="4" t="s">
        <v>10</v>
      </c>
      <c r="M9" s="178"/>
      <c r="N9" s="7" t="s">
        <v>11</v>
      </c>
      <c r="O9" s="178"/>
      <c r="AM9" s="10"/>
      <c r="AN9" s="10"/>
      <c r="AO9" s="10"/>
    </row>
    <row r="10" spans="1:41" s="4" customFormat="1" ht="19.5" thickBot="1" x14ac:dyDescent="0.25">
      <c r="A10" s="8"/>
      <c r="C10" s="176"/>
      <c r="D10" s="176"/>
      <c r="E10" s="177"/>
      <c r="F10" s="177"/>
      <c r="G10" s="177"/>
      <c r="H10" s="177"/>
      <c r="I10" s="177"/>
      <c r="J10" s="177"/>
      <c r="K10" s="177"/>
      <c r="AM10" s="10"/>
      <c r="AN10" s="10"/>
      <c r="AO10" s="10"/>
    </row>
    <row r="11" spans="1:41" s="4" customFormat="1" ht="19.5" thickBot="1" x14ac:dyDescent="0.25">
      <c r="A11" s="8"/>
      <c r="B11" s="622" t="s">
        <v>337</v>
      </c>
      <c r="C11" s="623"/>
      <c r="D11" s="623"/>
      <c r="E11" s="623"/>
      <c r="F11" s="623"/>
      <c r="G11" s="623"/>
      <c r="H11" s="623"/>
      <c r="I11" s="623"/>
      <c r="J11" s="623"/>
      <c r="K11" s="623"/>
      <c r="L11" s="297" t="s">
        <v>10</v>
      </c>
      <c r="M11" s="296"/>
      <c r="N11" s="298" t="s">
        <v>11</v>
      </c>
      <c r="O11" s="296"/>
      <c r="AM11" s="10"/>
      <c r="AN11" s="10"/>
      <c r="AO11" s="10"/>
    </row>
    <row r="12" spans="1:41" s="4" customFormat="1" ht="18.75" x14ac:dyDescent="0.2">
      <c r="A12" s="8"/>
      <c r="B12" s="624" t="s">
        <v>338</v>
      </c>
      <c r="C12" s="624"/>
      <c r="D12" s="624"/>
      <c r="E12" s="624"/>
      <c r="F12" s="624"/>
      <c r="G12" s="624"/>
      <c r="H12" s="624"/>
      <c r="I12" s="624"/>
      <c r="J12" s="624"/>
      <c r="K12" s="624"/>
      <c r="L12" s="179"/>
      <c r="M12" s="179"/>
      <c r="N12" s="179"/>
      <c r="O12" s="179"/>
      <c r="AM12" s="10"/>
      <c r="AN12" s="10"/>
      <c r="AO12" s="10"/>
    </row>
    <row r="13" spans="1:41" s="4" customFormat="1" ht="18.75" x14ac:dyDescent="0.25">
      <c r="A13" s="8"/>
      <c r="B13" s="625"/>
      <c r="C13" s="625"/>
      <c r="D13" s="625"/>
      <c r="E13" s="625"/>
      <c r="F13" s="625"/>
      <c r="G13" s="625"/>
      <c r="H13" s="625"/>
      <c r="I13" s="625"/>
      <c r="J13" s="625"/>
      <c r="K13" s="625"/>
      <c r="AM13" s="10"/>
      <c r="AN13" s="10"/>
      <c r="AO13" s="10"/>
    </row>
    <row r="14" spans="1:41" s="4" customFormat="1" ht="18.75" x14ac:dyDescent="0.25">
      <c r="A14" s="8"/>
      <c r="B14" s="625"/>
      <c r="C14" s="625"/>
      <c r="D14" s="625"/>
      <c r="E14" s="625"/>
      <c r="F14" s="625"/>
      <c r="G14" s="625"/>
      <c r="H14" s="625"/>
      <c r="I14" s="625"/>
      <c r="J14" s="625"/>
      <c r="K14" s="625"/>
      <c r="AM14" s="10"/>
      <c r="AN14" s="10"/>
      <c r="AO14" s="10"/>
    </row>
    <row r="15" spans="1:41" s="4" customFormat="1" ht="18.75" x14ac:dyDescent="0.25">
      <c r="A15" s="8"/>
      <c r="B15" s="625"/>
      <c r="C15" s="625"/>
      <c r="D15" s="625"/>
      <c r="E15" s="625"/>
      <c r="F15" s="625"/>
      <c r="G15" s="625"/>
      <c r="H15" s="625"/>
      <c r="I15" s="625"/>
      <c r="J15" s="625"/>
      <c r="K15" s="625"/>
      <c r="AM15" s="10"/>
      <c r="AN15" s="10"/>
      <c r="AO15" s="10"/>
    </row>
    <row r="16" spans="1:41" s="4" customFormat="1" ht="18.75" x14ac:dyDescent="0.25">
      <c r="A16" s="8"/>
      <c r="B16" s="96"/>
      <c r="C16" s="96"/>
      <c r="D16" s="96"/>
      <c r="E16" s="96"/>
      <c r="F16" s="96"/>
      <c r="G16" s="96"/>
      <c r="H16" s="96"/>
      <c r="I16" s="96"/>
      <c r="J16" s="96"/>
      <c r="K16" s="96"/>
      <c r="AM16" s="10"/>
      <c r="AN16" s="10"/>
      <c r="AO16" s="10"/>
    </row>
    <row r="17" spans="1:41" s="4" customFormat="1" ht="18.399999999999999" customHeight="1" x14ac:dyDescent="0.2">
      <c r="A17" s="8"/>
      <c r="B17" s="540" t="s">
        <v>339</v>
      </c>
      <c r="C17" s="540"/>
      <c r="D17" s="540"/>
      <c r="E17" s="540"/>
      <c r="F17" s="540"/>
      <c r="G17" s="540"/>
      <c r="H17" s="540"/>
      <c r="I17" s="540"/>
      <c r="J17" s="540"/>
      <c r="K17" s="540"/>
      <c r="L17" s="540"/>
      <c r="M17" s="540"/>
      <c r="N17" s="540"/>
      <c r="O17" s="540"/>
      <c r="P17" s="540"/>
      <c r="Q17" s="540"/>
      <c r="R17" s="540"/>
      <c r="S17" s="540"/>
      <c r="T17" s="540"/>
      <c r="U17" s="540"/>
      <c r="AM17" s="10"/>
      <c r="AN17" s="10"/>
      <c r="AO17" s="10"/>
    </row>
    <row r="18" spans="1:41" s="4" customFormat="1" ht="18.399999999999999" customHeight="1" x14ac:dyDescent="0.2">
      <c r="A18" s="8"/>
      <c r="B18" s="540" t="s">
        <v>340</v>
      </c>
      <c r="C18" s="540"/>
      <c r="D18" s="540"/>
      <c r="E18" s="540"/>
      <c r="F18" s="540"/>
      <c r="G18" s="540"/>
      <c r="H18" s="540"/>
      <c r="I18" s="540"/>
      <c r="J18" s="540"/>
      <c r="K18" s="540"/>
      <c r="L18" s="540"/>
      <c r="M18" s="540"/>
      <c r="N18" s="540"/>
      <c r="O18" s="540"/>
      <c r="P18" s="540"/>
      <c r="Q18" s="540"/>
      <c r="R18" s="540"/>
      <c r="S18" s="540"/>
      <c r="T18" s="540"/>
      <c r="U18" s="540"/>
      <c r="AM18" s="10"/>
      <c r="AN18" s="10"/>
      <c r="AO18" s="10"/>
    </row>
    <row r="19" spans="1:41" s="4" customFormat="1" ht="146.25" customHeight="1" x14ac:dyDescent="0.2">
      <c r="A19" s="8"/>
      <c r="B19" s="540" t="s">
        <v>341</v>
      </c>
      <c r="C19" s="540"/>
      <c r="D19" s="540"/>
      <c r="E19" s="540"/>
      <c r="F19" s="540"/>
      <c r="G19" s="540"/>
      <c r="H19" s="540"/>
      <c r="I19" s="540"/>
      <c r="J19" s="540"/>
      <c r="K19" s="540"/>
      <c r="L19" s="540"/>
      <c r="M19" s="540"/>
      <c r="N19" s="540"/>
      <c r="O19" s="540"/>
      <c r="P19" s="540"/>
      <c r="Q19" s="540"/>
      <c r="R19" s="540"/>
      <c r="S19" s="540"/>
      <c r="T19" s="540"/>
      <c r="AM19" s="10"/>
      <c r="AN19" s="10"/>
      <c r="AO19" s="10"/>
    </row>
    <row r="20" spans="1:41" s="4" customFormat="1" ht="18.75" x14ac:dyDescent="0.2">
      <c r="A20" s="8"/>
      <c r="B20" s="627" t="s">
        <v>342</v>
      </c>
      <c r="C20" s="627"/>
      <c r="D20" s="627"/>
      <c r="E20" s="627"/>
      <c r="F20" s="627"/>
      <c r="G20" s="627"/>
      <c r="H20" s="627"/>
      <c r="I20" s="627"/>
      <c r="J20" s="627"/>
      <c r="K20" s="627"/>
      <c r="L20" s="627"/>
      <c r="M20" s="627"/>
      <c r="N20" s="627"/>
      <c r="O20" s="627"/>
      <c r="P20" s="627"/>
      <c r="Q20" s="627"/>
      <c r="R20" s="627"/>
      <c r="S20" s="627"/>
      <c r="T20" s="627"/>
      <c r="U20" s="627"/>
      <c r="V20" s="627"/>
      <c r="AM20" s="10"/>
      <c r="AN20" s="10"/>
      <c r="AO20" s="10"/>
    </row>
    <row r="21" spans="1:41" s="4" customFormat="1" ht="18.75" x14ac:dyDescent="0.2">
      <c r="A21" s="8"/>
      <c r="B21" s="259"/>
      <c r="C21" s="259"/>
      <c r="D21" s="259"/>
      <c r="E21" s="259"/>
      <c r="F21" s="259"/>
      <c r="G21" s="259"/>
      <c r="H21" s="259"/>
      <c r="I21" s="259"/>
      <c r="J21" s="259"/>
      <c r="K21" s="259"/>
      <c r="L21" s="259"/>
      <c r="M21" s="259"/>
      <c r="N21" s="259"/>
      <c r="O21" s="259"/>
      <c r="P21" s="259"/>
      <c r="Q21" s="259"/>
      <c r="R21" s="259"/>
      <c r="S21" s="259"/>
      <c r="T21" s="259"/>
      <c r="U21" s="259"/>
      <c r="V21" s="259"/>
      <c r="AM21" s="10"/>
      <c r="AN21" s="10"/>
      <c r="AO21" s="10"/>
    </row>
    <row r="22" spans="1:41" s="4" customFormat="1" ht="18.75" x14ac:dyDescent="0.2">
      <c r="A22" s="8"/>
      <c r="B22" s="259"/>
      <c r="C22" s="259"/>
      <c r="D22" s="259"/>
      <c r="E22" s="259"/>
      <c r="F22" s="259"/>
      <c r="G22" s="259"/>
      <c r="H22" s="259"/>
      <c r="I22" s="259"/>
      <c r="J22" s="259"/>
      <c r="K22" s="259"/>
      <c r="L22" s="259"/>
      <c r="M22" s="259"/>
      <c r="N22" s="259"/>
      <c r="O22" s="259"/>
      <c r="P22" s="259"/>
      <c r="Q22" s="259"/>
      <c r="R22" s="259"/>
      <c r="S22" s="259"/>
      <c r="T22" s="259"/>
      <c r="U22" s="259"/>
      <c r="V22" s="259"/>
      <c r="AM22" s="10"/>
      <c r="AN22" s="10"/>
      <c r="AO22" s="10"/>
    </row>
    <row r="23" spans="1:41" s="4" customFormat="1" ht="18.75" x14ac:dyDescent="0.2">
      <c r="A23" s="8"/>
      <c r="B23" s="259"/>
      <c r="C23" s="259"/>
      <c r="D23" s="259"/>
      <c r="E23" s="259"/>
      <c r="F23" s="259"/>
      <c r="G23" s="259"/>
      <c r="H23" s="259"/>
      <c r="I23" s="259"/>
      <c r="J23" s="259"/>
      <c r="K23" s="259"/>
      <c r="L23" s="259"/>
      <c r="M23" s="259"/>
      <c r="N23" s="259"/>
      <c r="O23" s="259"/>
      <c r="P23" s="259"/>
      <c r="Q23" s="259"/>
      <c r="R23" s="259"/>
      <c r="S23" s="259"/>
      <c r="T23" s="259"/>
      <c r="U23" s="259"/>
      <c r="V23" s="259"/>
      <c r="AM23" s="10"/>
      <c r="AN23" s="10"/>
      <c r="AO23" s="10"/>
    </row>
    <row r="24" spans="1:41" s="4" customFormat="1" ht="18.75" x14ac:dyDescent="0.2">
      <c r="A24" s="8"/>
      <c r="B24" s="259"/>
      <c r="C24" s="259"/>
      <c r="D24" s="259"/>
      <c r="E24" s="259"/>
      <c r="F24" s="259"/>
      <c r="G24" s="259"/>
      <c r="H24" s="259"/>
      <c r="I24" s="259"/>
      <c r="J24" s="259"/>
      <c r="K24" s="259"/>
      <c r="L24" s="259"/>
      <c r="M24" s="259"/>
      <c r="N24" s="259"/>
      <c r="O24" s="259"/>
      <c r="P24" s="259"/>
      <c r="Q24" s="259"/>
      <c r="R24" s="259"/>
      <c r="S24" s="259"/>
      <c r="T24" s="259"/>
      <c r="U24" s="259"/>
      <c r="V24" s="259"/>
      <c r="AM24" s="10"/>
      <c r="AN24" s="10"/>
      <c r="AO24" s="10"/>
    </row>
    <row r="25" spans="1:41" s="4" customFormat="1" ht="18.75" x14ac:dyDescent="0.2">
      <c r="A25" s="8"/>
      <c r="B25" s="259"/>
      <c r="C25" s="259"/>
      <c r="D25" s="259"/>
      <c r="E25" s="259"/>
      <c r="F25" s="259"/>
      <c r="G25" s="2" t="s">
        <v>343</v>
      </c>
      <c r="H25" s="2"/>
      <c r="I25" s="257"/>
      <c r="J25" s="257"/>
      <c r="K25" s="259"/>
      <c r="L25" s="259"/>
      <c r="M25" s="259"/>
      <c r="N25" s="259"/>
      <c r="O25" s="259"/>
      <c r="P25" s="259"/>
      <c r="Q25" s="259"/>
      <c r="R25" s="259"/>
      <c r="S25" s="259"/>
      <c r="T25" s="259"/>
      <c r="U25" s="259"/>
      <c r="V25" s="259"/>
      <c r="AM25" s="10"/>
      <c r="AN25" s="10"/>
      <c r="AO25" s="10"/>
    </row>
    <row r="26" spans="1:41" s="4" customFormat="1" ht="18.75" x14ac:dyDescent="0.2">
      <c r="A26" s="8"/>
      <c r="B26" s="259"/>
      <c r="C26" s="259"/>
      <c r="D26" s="259"/>
      <c r="E26" s="259"/>
      <c r="F26" s="259"/>
      <c r="G26" s="259"/>
      <c r="H26" s="259"/>
      <c r="I26" s="259"/>
      <c r="J26" s="259"/>
      <c r="K26" s="259"/>
      <c r="L26" s="259"/>
      <c r="M26" s="259"/>
      <c r="N26" s="259"/>
      <c r="O26" s="259"/>
      <c r="P26" s="259"/>
      <c r="Q26" s="259"/>
      <c r="R26" s="259"/>
      <c r="S26" s="259"/>
      <c r="T26" s="259"/>
      <c r="U26" s="259"/>
      <c r="V26" s="259"/>
      <c r="AM26" s="10"/>
      <c r="AN26" s="10"/>
      <c r="AO26" s="10"/>
    </row>
    <row r="27" spans="1:41" s="4" customFormat="1" ht="18.75" x14ac:dyDescent="0.2">
      <c r="A27" s="8"/>
      <c r="B27" s="259"/>
      <c r="C27" s="259"/>
      <c r="D27" s="259"/>
      <c r="E27" s="259"/>
      <c r="F27" s="259"/>
      <c r="G27" s="259"/>
      <c r="H27" s="259"/>
      <c r="I27" s="259"/>
      <c r="J27" s="259"/>
      <c r="K27" s="259"/>
      <c r="L27" s="259"/>
      <c r="M27" s="259"/>
      <c r="N27" s="259"/>
      <c r="O27" s="259"/>
      <c r="P27" s="259"/>
      <c r="Q27" s="259"/>
      <c r="R27" s="259"/>
      <c r="S27" s="259"/>
      <c r="T27" s="259"/>
      <c r="U27" s="259"/>
      <c r="V27" s="259"/>
      <c r="AM27" s="10"/>
      <c r="AN27" s="10"/>
      <c r="AO27" s="10"/>
    </row>
  </sheetData>
  <mergeCells count="15">
    <mergeCell ref="B15:K15"/>
    <mergeCell ref="B18:U18"/>
    <mergeCell ref="B20:V20"/>
    <mergeCell ref="B17:U17"/>
    <mergeCell ref="B5:O5"/>
    <mergeCell ref="B19:T19"/>
    <mergeCell ref="A1:T1"/>
    <mergeCell ref="B11:K11"/>
    <mergeCell ref="B12:K12"/>
    <mergeCell ref="B13:K13"/>
    <mergeCell ref="B14:K14"/>
    <mergeCell ref="E6:K6"/>
    <mergeCell ref="E7:K7"/>
    <mergeCell ref="E8:K8"/>
    <mergeCell ref="E9:K9"/>
  </mergeCells>
  <pageMargins left="0.7" right="0.7" top="0.75" bottom="0.75" header="0.3" footer="0.3"/>
  <pageSetup scale="43"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13"/>
  <sheetViews>
    <sheetView topLeftCell="A219" zoomScale="80" zoomScaleNormal="80" workbookViewId="0">
      <selection activeCell="N229" sqref="N229"/>
    </sheetView>
  </sheetViews>
  <sheetFormatPr baseColWidth="10" defaultColWidth="12.140625" defaultRowHeight="12.75" x14ac:dyDescent="0.2"/>
  <cols>
    <col min="1" max="1" width="4" style="322" customWidth="1"/>
    <col min="2" max="2" width="23.42578125" style="322" customWidth="1"/>
    <col min="3" max="3" width="4" style="322" customWidth="1"/>
    <col min="4" max="4" width="22.85546875" style="322" customWidth="1"/>
    <col min="5" max="5" width="4" style="322" customWidth="1"/>
    <col min="6" max="6" width="47.140625" style="322" customWidth="1"/>
    <col min="7" max="7" width="22.85546875" style="322" customWidth="1"/>
    <col min="8" max="8" width="4" style="322" customWidth="1"/>
    <col min="9" max="9" width="28.42578125" style="322" customWidth="1"/>
    <col min="10" max="10" width="22.85546875" style="322" customWidth="1"/>
    <col min="11" max="11" width="4" style="322" customWidth="1"/>
    <col min="12" max="12" width="32.7109375" style="322" customWidth="1"/>
    <col min="13" max="13" width="4" style="322" customWidth="1"/>
    <col min="14" max="14" width="18.7109375" style="322" customWidth="1"/>
    <col min="15" max="15" width="14.28515625" style="322" customWidth="1"/>
    <col min="16" max="19" width="6.7109375" style="322" customWidth="1"/>
    <col min="20" max="20" width="4" style="322" customWidth="1"/>
    <col min="21" max="21" width="23.7109375" style="322" customWidth="1"/>
    <col min="22" max="22" width="4" style="322" customWidth="1"/>
    <col min="23" max="23" width="35.28515625" style="322" customWidth="1"/>
    <col min="24" max="24" width="4" style="322" customWidth="1"/>
    <col min="25" max="25" width="19.28515625" style="322" customWidth="1"/>
    <col min="26" max="16384" width="12.140625" style="322"/>
  </cols>
  <sheetData>
    <row r="1" spans="1:25" s="321" customFormat="1" ht="35.25" customHeight="1" x14ac:dyDescent="0.2">
      <c r="A1" s="631" t="s">
        <v>344</v>
      </c>
      <c r="B1" s="632"/>
      <c r="C1" s="632"/>
      <c r="D1" s="633"/>
      <c r="E1" s="633"/>
      <c r="F1" s="633"/>
      <c r="G1" s="633"/>
      <c r="H1" s="633"/>
      <c r="I1" s="633"/>
      <c r="J1" s="633"/>
      <c r="K1" s="633"/>
      <c r="L1" s="633"/>
      <c r="M1" s="633"/>
      <c r="N1" s="633"/>
      <c r="O1" s="633"/>
      <c r="P1" s="633"/>
      <c r="Q1" s="633"/>
      <c r="R1" s="633"/>
      <c r="S1" s="633"/>
      <c r="T1" s="633"/>
      <c r="U1" s="633"/>
      <c r="V1" s="633"/>
      <c r="W1" s="633"/>
      <c r="X1" s="633"/>
      <c r="Y1" s="634"/>
    </row>
    <row r="2" spans="1:25" s="321" customFormat="1" ht="15" x14ac:dyDescent="0.2">
      <c r="A2" s="635" t="s">
        <v>345</v>
      </c>
      <c r="B2" s="636"/>
      <c r="C2" s="636"/>
      <c r="D2" s="636"/>
      <c r="E2" s="636"/>
      <c r="F2" s="636"/>
      <c r="G2" s="636"/>
      <c r="H2" s="636"/>
      <c r="I2" s="636"/>
      <c r="J2" s="636"/>
      <c r="K2" s="636"/>
      <c r="L2" s="636"/>
      <c r="M2" s="636"/>
      <c r="N2" s="636"/>
      <c r="O2" s="636"/>
      <c r="P2" s="636"/>
      <c r="Q2" s="636"/>
      <c r="R2" s="636"/>
      <c r="S2" s="636"/>
      <c r="T2" s="636"/>
      <c r="U2" s="636"/>
      <c r="V2" s="636"/>
      <c r="W2" s="636"/>
      <c r="X2" s="636"/>
      <c r="Y2" s="637"/>
    </row>
    <row r="3" spans="1:25" x14ac:dyDescent="0.2">
      <c r="A3" s="638"/>
      <c r="B3" s="638"/>
      <c r="C3" s="638"/>
      <c r="D3" s="638"/>
      <c r="E3" s="638"/>
      <c r="F3" s="638"/>
      <c r="G3" s="638"/>
      <c r="H3" s="638"/>
      <c r="I3" s="638"/>
      <c r="J3" s="638"/>
      <c r="K3" s="638"/>
      <c r="L3" s="638"/>
      <c r="M3" s="638"/>
      <c r="N3" s="638"/>
      <c r="O3" s="638"/>
      <c r="P3" s="638"/>
      <c r="Q3" s="638"/>
      <c r="R3" s="638"/>
      <c r="S3" s="638"/>
      <c r="T3" s="638"/>
      <c r="U3" s="638"/>
      <c r="V3" s="638"/>
      <c r="W3" s="638"/>
      <c r="X3" s="638"/>
      <c r="Y3" s="638"/>
    </row>
    <row r="4" spans="1:25" ht="28.5" customHeight="1" x14ac:dyDescent="0.2">
      <c r="A4" s="639" t="s">
        <v>346</v>
      </c>
      <c r="B4" s="639"/>
      <c r="C4" s="639"/>
      <c r="D4" s="640"/>
      <c r="E4" s="640"/>
      <c r="F4" s="640"/>
      <c r="G4" s="640"/>
      <c r="H4" s="640"/>
      <c r="I4" s="640"/>
      <c r="J4" s="640"/>
      <c r="K4" s="640"/>
      <c r="L4" s="640"/>
      <c r="M4" s="640"/>
      <c r="N4" s="640"/>
      <c r="O4" s="640"/>
      <c r="P4" s="640"/>
      <c r="Q4" s="640"/>
      <c r="R4" s="640"/>
      <c r="S4" s="640"/>
      <c r="T4" s="640"/>
      <c r="U4" s="640"/>
      <c r="V4" s="640"/>
      <c r="W4" s="640"/>
      <c r="X4" s="640"/>
      <c r="Y4" s="640"/>
    </row>
    <row r="5" spans="1:25" ht="15" x14ac:dyDescent="0.25">
      <c r="A5" s="323"/>
      <c r="B5" s="323"/>
      <c r="C5" s="323"/>
      <c r="D5" s="323"/>
      <c r="E5" s="323"/>
      <c r="F5" s="323"/>
      <c r="G5" s="323"/>
      <c r="H5" s="323"/>
      <c r="I5" s="323"/>
      <c r="J5" s="323"/>
      <c r="K5" s="323"/>
      <c r="L5" s="323"/>
      <c r="M5" s="323"/>
      <c r="N5" s="323"/>
      <c r="O5" s="323"/>
      <c r="P5" s="323"/>
      <c r="Q5" s="323"/>
      <c r="R5" s="323"/>
      <c r="S5" s="323"/>
    </row>
    <row r="6" spans="1:25" s="321" customFormat="1" ht="25.5" customHeight="1" x14ac:dyDescent="0.2">
      <c r="C6" s="641" t="s">
        <v>347</v>
      </c>
      <c r="D6" s="642"/>
      <c r="E6" s="630" t="s">
        <v>348</v>
      </c>
      <c r="F6" s="630"/>
      <c r="G6" s="630"/>
      <c r="H6" s="630" t="s">
        <v>349</v>
      </c>
      <c r="I6" s="630"/>
      <c r="J6" s="630"/>
      <c r="K6" s="630" t="s">
        <v>169</v>
      </c>
      <c r="L6" s="630"/>
      <c r="M6" s="630" t="s">
        <v>350</v>
      </c>
      <c r="N6" s="630"/>
      <c r="O6" s="630" t="s">
        <v>351</v>
      </c>
      <c r="P6" s="630"/>
      <c r="Q6" s="630"/>
      <c r="R6" s="630"/>
      <c r="S6" s="630"/>
      <c r="T6" s="630" t="s">
        <v>352</v>
      </c>
      <c r="U6" s="630"/>
      <c r="V6" s="630" t="s">
        <v>353</v>
      </c>
      <c r="W6" s="630"/>
      <c r="X6" s="630" t="s">
        <v>354</v>
      </c>
      <c r="Y6" s="630"/>
    </row>
    <row r="7" spans="1:25" s="321" customFormat="1" x14ac:dyDescent="0.2">
      <c r="C7" s="324" t="s">
        <v>355</v>
      </c>
      <c r="D7" s="324" t="s">
        <v>356</v>
      </c>
      <c r="E7" s="324" t="s">
        <v>355</v>
      </c>
      <c r="F7" s="324"/>
      <c r="G7" s="324" t="s">
        <v>356</v>
      </c>
      <c r="H7" s="324" t="s">
        <v>355</v>
      </c>
      <c r="I7" s="324"/>
      <c r="J7" s="324" t="s">
        <v>356</v>
      </c>
      <c r="K7" s="324" t="s">
        <v>355</v>
      </c>
      <c r="L7" s="324" t="s">
        <v>356</v>
      </c>
      <c r="M7" s="324" t="s">
        <v>355</v>
      </c>
      <c r="N7" s="324" t="s">
        <v>356</v>
      </c>
      <c r="O7" s="324" t="s">
        <v>357</v>
      </c>
      <c r="P7" s="324" t="s">
        <v>358</v>
      </c>
      <c r="Q7" s="324" t="s">
        <v>359</v>
      </c>
      <c r="R7" s="324" t="s">
        <v>360</v>
      </c>
      <c r="S7" s="324" t="s">
        <v>361</v>
      </c>
      <c r="T7" s="324" t="s">
        <v>355</v>
      </c>
      <c r="U7" s="324" t="s">
        <v>356</v>
      </c>
      <c r="V7" s="324" t="s">
        <v>355</v>
      </c>
      <c r="W7" s="324" t="s">
        <v>356</v>
      </c>
      <c r="X7" s="324" t="s">
        <v>355</v>
      </c>
      <c r="Y7" s="324" t="s">
        <v>356</v>
      </c>
    </row>
    <row r="8" spans="1:25" s="327" customFormat="1" ht="38.25" x14ac:dyDescent="0.2">
      <c r="A8" s="325" t="s">
        <v>362</v>
      </c>
      <c r="B8" s="325" t="s">
        <v>363</v>
      </c>
      <c r="C8" s="325" t="s">
        <v>362</v>
      </c>
      <c r="D8" s="325" t="s">
        <v>363</v>
      </c>
      <c r="E8" s="325" t="s">
        <v>364</v>
      </c>
      <c r="F8" s="325" t="s">
        <v>365</v>
      </c>
      <c r="G8" s="325" t="s">
        <v>365</v>
      </c>
      <c r="H8" s="325" t="s">
        <v>366</v>
      </c>
      <c r="I8" s="325" t="s">
        <v>367</v>
      </c>
      <c r="J8" s="325" t="s">
        <v>367</v>
      </c>
      <c r="K8" s="325">
        <v>361</v>
      </c>
      <c r="L8" s="247" t="s">
        <v>368</v>
      </c>
      <c r="M8" s="325" t="s">
        <v>369</v>
      </c>
      <c r="N8" s="325" t="s">
        <v>370</v>
      </c>
      <c r="O8" s="326" t="s">
        <v>371</v>
      </c>
      <c r="P8" s="326" t="s">
        <v>10</v>
      </c>
      <c r="Q8" s="326" t="s">
        <v>10</v>
      </c>
      <c r="R8" s="325" t="s">
        <v>10</v>
      </c>
      <c r="S8" s="325" t="s">
        <v>11</v>
      </c>
      <c r="T8" s="325">
        <v>256</v>
      </c>
      <c r="U8" s="325" t="s">
        <v>372</v>
      </c>
      <c r="V8" s="325">
        <v>499</v>
      </c>
      <c r="W8" s="325" t="s">
        <v>373</v>
      </c>
      <c r="X8" s="325">
        <v>248</v>
      </c>
      <c r="Y8" s="325" t="s">
        <v>374</v>
      </c>
    </row>
    <row r="9" spans="1:25" s="327" customFormat="1" ht="38.25" x14ac:dyDescent="0.2">
      <c r="A9" s="325" t="s">
        <v>375</v>
      </c>
      <c r="B9" s="325" t="s">
        <v>376</v>
      </c>
      <c r="C9" s="325" t="s">
        <v>362</v>
      </c>
      <c r="D9" s="325" t="s">
        <v>363</v>
      </c>
      <c r="E9" s="325" t="s">
        <v>364</v>
      </c>
      <c r="F9" s="325" t="s">
        <v>377</v>
      </c>
      <c r="G9" s="325" t="s">
        <v>365</v>
      </c>
      <c r="H9" s="325" t="s">
        <v>366</v>
      </c>
      <c r="I9" s="325" t="s">
        <v>378</v>
      </c>
      <c r="J9" s="325" t="s">
        <v>367</v>
      </c>
      <c r="K9" s="325">
        <v>243</v>
      </c>
      <c r="L9" s="247" t="s">
        <v>368</v>
      </c>
      <c r="M9" s="325" t="s">
        <v>369</v>
      </c>
      <c r="N9" s="325" t="s">
        <v>370</v>
      </c>
      <c r="O9" s="326" t="s">
        <v>371</v>
      </c>
      <c r="P9" s="326" t="s">
        <v>10</v>
      </c>
      <c r="Q9" s="326" t="s">
        <v>10</v>
      </c>
      <c r="R9" s="325" t="s">
        <v>10</v>
      </c>
      <c r="S9" s="325" t="s">
        <v>11</v>
      </c>
      <c r="T9" s="325">
        <v>257</v>
      </c>
      <c r="U9" s="325" t="s">
        <v>379</v>
      </c>
      <c r="V9" s="325">
        <v>384</v>
      </c>
      <c r="W9" s="325" t="s">
        <v>380</v>
      </c>
      <c r="X9" s="325">
        <v>138</v>
      </c>
      <c r="Y9" s="325" t="s">
        <v>381</v>
      </c>
    </row>
    <row r="10" spans="1:25" s="327" customFormat="1" ht="51" x14ac:dyDescent="0.2">
      <c r="A10" s="325" t="s">
        <v>382</v>
      </c>
      <c r="B10" s="325" t="s">
        <v>383</v>
      </c>
      <c r="C10" s="325" t="s">
        <v>362</v>
      </c>
      <c r="D10" s="325" t="s">
        <v>363</v>
      </c>
      <c r="E10" s="325" t="s">
        <v>364</v>
      </c>
      <c r="F10" s="328" t="s">
        <v>384</v>
      </c>
      <c r="G10" s="325" t="s">
        <v>365</v>
      </c>
      <c r="H10" s="325" t="s">
        <v>366</v>
      </c>
      <c r="I10" s="325"/>
      <c r="J10" s="325" t="s">
        <v>367</v>
      </c>
      <c r="K10" s="325">
        <v>314</v>
      </c>
      <c r="L10" s="247" t="s">
        <v>385</v>
      </c>
      <c r="M10" s="325" t="s">
        <v>369</v>
      </c>
      <c r="N10" s="325" t="s">
        <v>370</v>
      </c>
      <c r="O10" s="326" t="s">
        <v>386</v>
      </c>
      <c r="P10" s="326" t="s">
        <v>10</v>
      </c>
      <c r="Q10" s="326" t="s">
        <v>10</v>
      </c>
      <c r="R10" s="325" t="s">
        <v>10</v>
      </c>
      <c r="S10" s="325" t="s">
        <v>11</v>
      </c>
      <c r="T10" s="325">
        <v>258</v>
      </c>
      <c r="U10" s="325" t="s">
        <v>387</v>
      </c>
      <c r="V10" s="325">
        <v>599</v>
      </c>
      <c r="W10" s="325" t="s">
        <v>388</v>
      </c>
      <c r="X10" s="325">
        <v>212</v>
      </c>
      <c r="Y10" s="325" t="s">
        <v>389</v>
      </c>
    </row>
    <row r="11" spans="1:25" s="327" customFormat="1" ht="51" x14ac:dyDescent="0.2">
      <c r="A11" s="325" t="s">
        <v>390</v>
      </c>
      <c r="B11" s="325" t="s">
        <v>391</v>
      </c>
      <c r="C11" s="325" t="s">
        <v>362</v>
      </c>
      <c r="D11" s="325" t="s">
        <v>363</v>
      </c>
      <c r="E11" s="325" t="s">
        <v>364</v>
      </c>
      <c r="F11" s="325" t="s">
        <v>365</v>
      </c>
      <c r="G11" s="325" t="s">
        <v>365</v>
      </c>
      <c r="H11" s="325" t="s">
        <v>366</v>
      </c>
      <c r="I11" s="325"/>
      <c r="J11" s="325" t="s">
        <v>367</v>
      </c>
      <c r="K11" s="325">
        <v>314</v>
      </c>
      <c r="L11" s="247" t="s">
        <v>385</v>
      </c>
      <c r="M11" s="325" t="s">
        <v>369</v>
      </c>
      <c r="N11" s="325" t="s">
        <v>370</v>
      </c>
      <c r="O11" s="326" t="s">
        <v>386</v>
      </c>
      <c r="P11" s="326" t="s">
        <v>10</v>
      </c>
      <c r="Q11" s="326" t="s">
        <v>10</v>
      </c>
      <c r="R11" s="325" t="s">
        <v>10</v>
      </c>
      <c r="S11" s="325" t="s">
        <v>11</v>
      </c>
      <c r="T11" s="325">
        <v>258</v>
      </c>
      <c r="U11" s="325" t="s">
        <v>387</v>
      </c>
      <c r="V11" s="325">
        <v>457</v>
      </c>
      <c r="W11" s="325" t="s">
        <v>392</v>
      </c>
      <c r="X11" s="325">
        <v>212</v>
      </c>
      <c r="Y11" s="325" t="s">
        <v>389</v>
      </c>
    </row>
    <row r="12" spans="1:25" s="327" customFormat="1" ht="25.5" x14ac:dyDescent="0.2">
      <c r="A12" s="328" t="s">
        <v>369</v>
      </c>
      <c r="B12" s="328" t="s">
        <v>44</v>
      </c>
      <c r="C12" s="325" t="s">
        <v>362</v>
      </c>
      <c r="D12" s="325" t="s">
        <v>363</v>
      </c>
      <c r="E12" s="325" t="s">
        <v>364</v>
      </c>
      <c r="F12" s="325"/>
      <c r="G12" s="325" t="s">
        <v>365</v>
      </c>
      <c r="H12" s="325" t="s">
        <v>393</v>
      </c>
      <c r="I12" s="325"/>
      <c r="J12" s="325" t="s">
        <v>378</v>
      </c>
      <c r="K12" s="325">
        <v>291</v>
      </c>
      <c r="L12" s="247" t="s">
        <v>394</v>
      </c>
      <c r="M12" s="325" t="s">
        <v>369</v>
      </c>
      <c r="N12" s="325" t="s">
        <v>370</v>
      </c>
      <c r="O12" s="326" t="s">
        <v>386</v>
      </c>
      <c r="P12" s="326" t="s">
        <v>10</v>
      </c>
      <c r="Q12" s="326" t="s">
        <v>10</v>
      </c>
      <c r="R12" s="325" t="s">
        <v>10</v>
      </c>
      <c r="S12" s="325" t="s">
        <v>11</v>
      </c>
      <c r="T12" s="325">
        <v>259</v>
      </c>
      <c r="U12" s="325" t="s">
        <v>395</v>
      </c>
      <c r="V12" s="325">
        <v>385</v>
      </c>
      <c r="W12" s="325" t="s">
        <v>396</v>
      </c>
      <c r="X12" s="325">
        <v>294</v>
      </c>
      <c r="Y12" s="325" t="s">
        <v>395</v>
      </c>
    </row>
    <row r="13" spans="1:25" s="327" customFormat="1" ht="25.5" x14ac:dyDescent="0.2">
      <c r="A13" s="325" t="s">
        <v>397</v>
      </c>
      <c r="B13" s="325" t="s">
        <v>398</v>
      </c>
      <c r="C13" s="325" t="s">
        <v>362</v>
      </c>
      <c r="D13" s="325" t="s">
        <v>363</v>
      </c>
      <c r="E13" s="325" t="s">
        <v>364</v>
      </c>
      <c r="F13" s="325"/>
      <c r="G13" s="325" t="s">
        <v>365</v>
      </c>
      <c r="H13" s="325" t="s">
        <v>393</v>
      </c>
      <c r="I13" s="325"/>
      <c r="J13" s="325" t="s">
        <v>378</v>
      </c>
      <c r="K13" s="325">
        <v>291</v>
      </c>
      <c r="L13" s="247" t="s">
        <v>394</v>
      </c>
      <c r="M13" s="325" t="s">
        <v>369</v>
      </c>
      <c r="N13" s="325" t="s">
        <v>370</v>
      </c>
      <c r="O13" s="326" t="s">
        <v>386</v>
      </c>
      <c r="P13" s="326" t="s">
        <v>10</v>
      </c>
      <c r="Q13" s="326" t="s">
        <v>10</v>
      </c>
      <c r="R13" s="325" t="s">
        <v>10</v>
      </c>
      <c r="S13" s="325" t="s">
        <v>11</v>
      </c>
      <c r="T13" s="325">
        <v>259</v>
      </c>
      <c r="U13" s="325" t="s">
        <v>395</v>
      </c>
      <c r="V13" s="325">
        <v>600</v>
      </c>
      <c r="W13" s="325" t="s">
        <v>399</v>
      </c>
      <c r="X13" s="325">
        <v>294</v>
      </c>
      <c r="Y13" s="325" t="s">
        <v>395</v>
      </c>
    </row>
    <row r="14" spans="1:25" s="327" customFormat="1" ht="51" x14ac:dyDescent="0.2">
      <c r="A14" s="325" t="s">
        <v>400</v>
      </c>
      <c r="B14" s="325" t="s">
        <v>401</v>
      </c>
      <c r="C14" s="325" t="s">
        <v>362</v>
      </c>
      <c r="D14" s="325" t="s">
        <v>363</v>
      </c>
      <c r="E14" s="325" t="s">
        <v>364</v>
      </c>
      <c r="F14" s="325"/>
      <c r="G14" s="325" t="s">
        <v>365</v>
      </c>
      <c r="H14" s="325" t="s">
        <v>393</v>
      </c>
      <c r="I14" s="325"/>
      <c r="J14" s="325" t="s">
        <v>378</v>
      </c>
      <c r="K14" s="325">
        <v>362</v>
      </c>
      <c r="L14" s="247" t="s">
        <v>402</v>
      </c>
      <c r="M14" s="325" t="s">
        <v>369</v>
      </c>
      <c r="N14" s="325" t="s">
        <v>370</v>
      </c>
      <c r="O14" s="326" t="s">
        <v>386</v>
      </c>
      <c r="P14" s="326" t="s">
        <v>10</v>
      </c>
      <c r="Q14" s="326" t="s">
        <v>10</v>
      </c>
      <c r="R14" s="325" t="s">
        <v>10</v>
      </c>
      <c r="S14" s="325" t="s">
        <v>11</v>
      </c>
      <c r="T14" s="325">
        <v>260</v>
      </c>
      <c r="U14" s="325" t="s">
        <v>403</v>
      </c>
      <c r="V14" s="325">
        <v>500</v>
      </c>
      <c r="W14" s="325" t="s">
        <v>404</v>
      </c>
      <c r="X14" s="325">
        <v>230</v>
      </c>
      <c r="Y14" s="325" t="s">
        <v>405</v>
      </c>
    </row>
    <row r="15" spans="1:25" s="327" customFormat="1" ht="51" x14ac:dyDescent="0.2">
      <c r="A15" s="325" t="s">
        <v>406</v>
      </c>
      <c r="B15" s="325" t="s">
        <v>407</v>
      </c>
      <c r="C15" s="325" t="s">
        <v>362</v>
      </c>
      <c r="D15" s="325" t="s">
        <v>363</v>
      </c>
      <c r="E15" s="325" t="s">
        <v>364</v>
      </c>
      <c r="F15" s="325"/>
      <c r="G15" s="325" t="s">
        <v>365</v>
      </c>
      <c r="H15" s="325" t="s">
        <v>393</v>
      </c>
      <c r="I15" s="325"/>
      <c r="J15" s="325" t="s">
        <v>378</v>
      </c>
      <c r="K15" s="325">
        <v>362</v>
      </c>
      <c r="L15" s="247" t="s">
        <v>402</v>
      </c>
      <c r="M15" s="325" t="s">
        <v>369</v>
      </c>
      <c r="N15" s="325" t="s">
        <v>370</v>
      </c>
      <c r="O15" s="326" t="s">
        <v>386</v>
      </c>
      <c r="P15" s="326" t="s">
        <v>10</v>
      </c>
      <c r="Q15" s="326" t="s">
        <v>10</v>
      </c>
      <c r="R15" s="325" t="s">
        <v>10</v>
      </c>
      <c r="S15" s="325" t="s">
        <v>11</v>
      </c>
      <c r="T15" s="325">
        <v>260</v>
      </c>
      <c r="U15" s="325" t="s">
        <v>403</v>
      </c>
      <c r="V15" s="325">
        <v>426</v>
      </c>
      <c r="W15" s="325" t="s">
        <v>408</v>
      </c>
      <c r="X15" s="325">
        <v>230</v>
      </c>
      <c r="Y15" s="325" t="s">
        <v>405</v>
      </c>
    </row>
    <row r="16" spans="1:25" s="327" customFormat="1" ht="38.25" x14ac:dyDescent="0.2">
      <c r="A16" s="328"/>
      <c r="B16" s="325" t="s">
        <v>409</v>
      </c>
      <c r="C16" s="325" t="s">
        <v>362</v>
      </c>
      <c r="D16" s="325" t="s">
        <v>363</v>
      </c>
      <c r="E16" s="325" t="s">
        <v>364</v>
      </c>
      <c r="F16" s="325"/>
      <c r="G16" s="325" t="s">
        <v>365</v>
      </c>
      <c r="H16" s="325" t="s">
        <v>393</v>
      </c>
      <c r="I16" s="325"/>
      <c r="J16" s="325" t="s">
        <v>378</v>
      </c>
      <c r="K16" s="325">
        <v>331</v>
      </c>
      <c r="L16" s="247" t="s">
        <v>410</v>
      </c>
      <c r="M16" s="325" t="s">
        <v>369</v>
      </c>
      <c r="N16" s="325" t="s">
        <v>370</v>
      </c>
      <c r="O16" s="325" t="s">
        <v>386</v>
      </c>
      <c r="P16" s="325" t="s">
        <v>11</v>
      </c>
      <c r="Q16" s="325" t="s">
        <v>11</v>
      </c>
      <c r="R16" s="325" t="s">
        <v>11</v>
      </c>
      <c r="S16" s="325" t="s">
        <v>11</v>
      </c>
      <c r="T16" s="325">
        <v>261</v>
      </c>
      <c r="U16" s="325" t="s">
        <v>411</v>
      </c>
      <c r="V16" s="325">
        <v>562</v>
      </c>
      <c r="W16" s="325" t="s">
        <v>412</v>
      </c>
      <c r="X16" s="325">
        <v>295</v>
      </c>
      <c r="Y16" s="325" t="s">
        <v>413</v>
      </c>
    </row>
    <row r="17" spans="1:25" s="327" customFormat="1" ht="38.25" x14ac:dyDescent="0.2">
      <c r="A17" s="328"/>
      <c r="B17" s="325" t="s">
        <v>414</v>
      </c>
      <c r="C17" s="328" t="s">
        <v>375</v>
      </c>
      <c r="D17" s="325" t="s">
        <v>376</v>
      </c>
      <c r="E17" s="328" t="s">
        <v>415</v>
      </c>
      <c r="F17" s="328"/>
      <c r="G17" s="328" t="s">
        <v>416</v>
      </c>
      <c r="H17" s="328" t="s">
        <v>417</v>
      </c>
      <c r="I17" s="328" t="s">
        <v>418</v>
      </c>
      <c r="J17" s="328" t="s">
        <v>418</v>
      </c>
      <c r="K17" s="328">
        <v>424</v>
      </c>
      <c r="L17" s="328" t="s">
        <v>419</v>
      </c>
      <c r="M17" s="328"/>
      <c r="N17" s="328" t="s">
        <v>420</v>
      </c>
      <c r="O17" s="332" t="s">
        <v>421</v>
      </c>
      <c r="P17" s="332" t="s">
        <v>11</v>
      </c>
      <c r="Q17" s="332" t="s">
        <v>11</v>
      </c>
      <c r="R17" s="328" t="s">
        <v>11</v>
      </c>
      <c r="S17" s="328" t="s">
        <v>11</v>
      </c>
      <c r="T17" s="328">
        <v>189</v>
      </c>
      <c r="U17" s="328" t="s">
        <v>422</v>
      </c>
      <c r="V17" s="328">
        <v>537</v>
      </c>
      <c r="W17" s="328" t="s">
        <v>423</v>
      </c>
      <c r="X17" s="328">
        <v>181</v>
      </c>
      <c r="Y17" s="328" t="s">
        <v>424</v>
      </c>
    </row>
    <row r="18" spans="1:25" s="327" customFormat="1" ht="25.5" x14ac:dyDescent="0.2">
      <c r="A18" s="328"/>
      <c r="B18" s="325" t="s">
        <v>425</v>
      </c>
      <c r="C18" s="325" t="s">
        <v>375</v>
      </c>
      <c r="D18" s="325" t="s">
        <v>376</v>
      </c>
      <c r="E18" s="325" t="s">
        <v>415</v>
      </c>
      <c r="F18" s="325"/>
      <c r="G18" s="325" t="s">
        <v>416</v>
      </c>
      <c r="H18" s="325" t="s">
        <v>426</v>
      </c>
      <c r="I18" s="325" t="s">
        <v>427</v>
      </c>
      <c r="J18" s="325" t="s">
        <v>427</v>
      </c>
      <c r="K18" s="334"/>
      <c r="L18" s="334" t="s">
        <v>428</v>
      </c>
      <c r="M18" s="334"/>
      <c r="N18" s="334"/>
      <c r="O18" s="335"/>
      <c r="P18" s="335"/>
      <c r="Q18" s="335"/>
      <c r="R18" s="334"/>
      <c r="S18" s="334"/>
      <c r="T18" s="334"/>
      <c r="U18" s="334" t="s">
        <v>428</v>
      </c>
      <c r="V18" s="334"/>
      <c r="W18" s="334" t="s">
        <v>428</v>
      </c>
      <c r="X18" s="334"/>
      <c r="Y18" s="334"/>
    </row>
    <row r="19" spans="1:25" s="327" customFormat="1" ht="51" x14ac:dyDescent="0.2">
      <c r="A19" s="328"/>
      <c r="B19" s="328" t="s">
        <v>429</v>
      </c>
      <c r="C19" s="325" t="s">
        <v>375</v>
      </c>
      <c r="D19" s="325" t="s">
        <v>376</v>
      </c>
      <c r="E19" s="325" t="s">
        <v>430</v>
      </c>
      <c r="F19" s="325"/>
      <c r="G19" s="325" t="s">
        <v>431</v>
      </c>
      <c r="H19" s="325" t="s">
        <v>432</v>
      </c>
      <c r="I19" s="325" t="s">
        <v>431</v>
      </c>
      <c r="J19" s="325" t="s">
        <v>433</v>
      </c>
      <c r="K19" s="325">
        <v>277</v>
      </c>
      <c r="L19" s="325" t="s">
        <v>434</v>
      </c>
      <c r="M19" s="325" t="s">
        <v>435</v>
      </c>
      <c r="N19" s="325" t="s">
        <v>436</v>
      </c>
      <c r="O19" s="326" t="s">
        <v>436</v>
      </c>
      <c r="P19" s="326" t="s">
        <v>11</v>
      </c>
      <c r="Q19" s="326" t="s">
        <v>11</v>
      </c>
      <c r="R19" s="325" t="s">
        <v>11</v>
      </c>
      <c r="S19" s="325" t="s">
        <v>11</v>
      </c>
      <c r="T19" s="325">
        <v>190</v>
      </c>
      <c r="U19" s="325" t="s">
        <v>437</v>
      </c>
      <c r="V19" s="325">
        <v>369</v>
      </c>
      <c r="W19" s="325" t="s">
        <v>438</v>
      </c>
      <c r="X19" s="325">
        <v>144</v>
      </c>
      <c r="Y19" s="325" t="s">
        <v>439</v>
      </c>
    </row>
    <row r="20" spans="1:25" s="327" customFormat="1" ht="38.25" x14ac:dyDescent="0.2">
      <c r="A20" s="328"/>
      <c r="B20" s="325" t="s">
        <v>440</v>
      </c>
      <c r="C20" s="328" t="s">
        <v>375</v>
      </c>
      <c r="D20" s="325" t="s">
        <v>376</v>
      </c>
      <c r="E20" s="328" t="s">
        <v>430</v>
      </c>
      <c r="F20" s="328"/>
      <c r="G20" s="328" t="s">
        <v>431</v>
      </c>
      <c r="H20" s="328" t="s">
        <v>432</v>
      </c>
      <c r="I20" s="325"/>
      <c r="J20" s="325" t="s">
        <v>433</v>
      </c>
      <c r="K20" s="328">
        <v>344</v>
      </c>
      <c r="L20" s="328" t="s">
        <v>441</v>
      </c>
      <c r="M20" s="328" t="s">
        <v>369</v>
      </c>
      <c r="N20" s="328" t="s">
        <v>370</v>
      </c>
      <c r="O20" s="332" t="s">
        <v>370</v>
      </c>
      <c r="P20" s="332" t="s">
        <v>11</v>
      </c>
      <c r="Q20" s="332" t="s">
        <v>11</v>
      </c>
      <c r="R20" s="328" t="s">
        <v>11</v>
      </c>
      <c r="S20" s="328" t="s">
        <v>11</v>
      </c>
      <c r="T20" s="328">
        <v>194</v>
      </c>
      <c r="U20" s="328" t="s">
        <v>442</v>
      </c>
      <c r="V20" s="328">
        <v>370</v>
      </c>
      <c r="W20" s="328" t="s">
        <v>443</v>
      </c>
      <c r="X20" s="328">
        <v>166</v>
      </c>
      <c r="Y20" s="328" t="s">
        <v>444</v>
      </c>
    </row>
    <row r="21" spans="1:25" s="327" customFormat="1" ht="63.75" x14ac:dyDescent="0.2">
      <c r="A21" s="325" t="s">
        <v>445</v>
      </c>
      <c r="B21" s="325" t="s">
        <v>446</v>
      </c>
      <c r="C21" s="325" t="s">
        <v>375</v>
      </c>
      <c r="D21" s="325" t="s">
        <v>376</v>
      </c>
      <c r="E21" s="325" t="s">
        <v>430</v>
      </c>
      <c r="F21" s="325"/>
      <c r="G21" s="325" t="s">
        <v>431</v>
      </c>
      <c r="H21" s="325" t="s">
        <v>432</v>
      </c>
      <c r="I21" s="325"/>
      <c r="J21" s="325" t="s">
        <v>433</v>
      </c>
      <c r="K21" s="325">
        <v>278</v>
      </c>
      <c r="L21" s="325" t="s">
        <v>447</v>
      </c>
      <c r="M21" s="325" t="s">
        <v>435</v>
      </c>
      <c r="N21" s="325" t="s">
        <v>436</v>
      </c>
      <c r="O21" s="326" t="s">
        <v>436</v>
      </c>
      <c r="P21" s="326" t="s">
        <v>11</v>
      </c>
      <c r="Q21" s="326" t="s">
        <v>11</v>
      </c>
      <c r="R21" s="325" t="s">
        <v>11</v>
      </c>
      <c r="S21" s="325" t="s">
        <v>11</v>
      </c>
      <c r="T21" s="325">
        <v>191</v>
      </c>
      <c r="U21" s="325" t="s">
        <v>448</v>
      </c>
      <c r="V21" s="325">
        <v>399</v>
      </c>
      <c r="W21" s="325" t="s">
        <v>449</v>
      </c>
      <c r="X21" s="325">
        <v>144</v>
      </c>
      <c r="Y21" s="325" t="s">
        <v>439</v>
      </c>
    </row>
    <row r="22" spans="1:25" s="327" customFormat="1" ht="51" x14ac:dyDescent="0.2">
      <c r="A22" s="325" t="s">
        <v>450</v>
      </c>
      <c r="B22" s="325" t="s">
        <v>451</v>
      </c>
      <c r="C22" s="325" t="s">
        <v>375</v>
      </c>
      <c r="D22" s="325" t="s">
        <v>376</v>
      </c>
      <c r="E22" s="325" t="s">
        <v>430</v>
      </c>
      <c r="F22" s="325"/>
      <c r="G22" s="325" t="s">
        <v>431</v>
      </c>
      <c r="H22" s="325" t="s">
        <v>432</v>
      </c>
      <c r="I22" s="325"/>
      <c r="J22" s="325" t="s">
        <v>433</v>
      </c>
      <c r="K22" s="325">
        <v>370</v>
      </c>
      <c r="L22" s="325" t="s">
        <v>452</v>
      </c>
      <c r="M22" s="325" t="s">
        <v>435</v>
      </c>
      <c r="N22" s="325" t="s">
        <v>436</v>
      </c>
      <c r="O22" s="326" t="s">
        <v>436</v>
      </c>
      <c r="P22" s="326" t="s">
        <v>11</v>
      </c>
      <c r="Q22" s="326" t="s">
        <v>11</v>
      </c>
      <c r="R22" s="325" t="s">
        <v>11</v>
      </c>
      <c r="S22" s="325" t="s">
        <v>11</v>
      </c>
      <c r="T22" s="325">
        <v>192</v>
      </c>
      <c r="U22" s="325" t="s">
        <v>453</v>
      </c>
      <c r="V22" s="325">
        <v>400</v>
      </c>
      <c r="W22" s="325" t="s">
        <v>454</v>
      </c>
      <c r="X22" s="325">
        <v>235</v>
      </c>
      <c r="Y22" s="325" t="s">
        <v>455</v>
      </c>
    </row>
    <row r="23" spans="1:25" s="327" customFormat="1" ht="38.25" x14ac:dyDescent="0.2">
      <c r="A23" s="325" t="s">
        <v>456</v>
      </c>
      <c r="B23" s="328" t="s">
        <v>457</v>
      </c>
      <c r="C23" s="325" t="s">
        <v>375</v>
      </c>
      <c r="D23" s="325" t="s">
        <v>376</v>
      </c>
      <c r="E23" s="325" t="s">
        <v>458</v>
      </c>
      <c r="F23" s="325" t="s">
        <v>459</v>
      </c>
      <c r="G23" s="325" t="s">
        <v>459</v>
      </c>
      <c r="H23" s="325" t="s">
        <v>460</v>
      </c>
      <c r="I23" s="325" t="s">
        <v>461</v>
      </c>
      <c r="J23" s="325" t="s">
        <v>461</v>
      </c>
      <c r="K23" s="325">
        <v>363</v>
      </c>
      <c r="L23" s="325" t="s">
        <v>462</v>
      </c>
      <c r="M23" s="325" t="s">
        <v>463</v>
      </c>
      <c r="N23" s="247" t="s">
        <v>386</v>
      </c>
      <c r="O23" s="329" t="s">
        <v>386</v>
      </c>
      <c r="P23" s="326" t="s">
        <v>11</v>
      </c>
      <c r="Q23" s="326" t="s">
        <v>11</v>
      </c>
      <c r="R23" s="325" t="s">
        <v>11</v>
      </c>
      <c r="S23" s="325" t="s">
        <v>11</v>
      </c>
      <c r="T23" s="325">
        <v>208</v>
      </c>
      <c r="U23" s="325" t="s">
        <v>464</v>
      </c>
      <c r="V23" s="325">
        <v>430</v>
      </c>
      <c r="W23" s="325" t="s">
        <v>465</v>
      </c>
      <c r="X23" s="325">
        <v>251</v>
      </c>
      <c r="Y23" s="325" t="s">
        <v>466</v>
      </c>
    </row>
    <row r="24" spans="1:25" s="327" customFormat="1" ht="38.25" x14ac:dyDescent="0.2">
      <c r="A24" s="328" t="s">
        <v>467</v>
      </c>
      <c r="B24" s="325" t="s">
        <v>468</v>
      </c>
      <c r="C24" s="325" t="s">
        <v>375</v>
      </c>
      <c r="D24" s="325" t="s">
        <v>376</v>
      </c>
      <c r="E24" s="325" t="s">
        <v>458</v>
      </c>
      <c r="F24" s="325" t="s">
        <v>469</v>
      </c>
      <c r="G24" s="325" t="s">
        <v>459</v>
      </c>
      <c r="H24" s="325" t="s">
        <v>470</v>
      </c>
      <c r="I24" s="325" t="s">
        <v>471</v>
      </c>
      <c r="J24" s="325" t="s">
        <v>471</v>
      </c>
      <c r="K24" s="325">
        <v>391</v>
      </c>
      <c r="L24" s="247" t="s">
        <v>472</v>
      </c>
      <c r="M24" s="325" t="s">
        <v>369</v>
      </c>
      <c r="N24" s="325" t="s">
        <v>370</v>
      </c>
      <c r="O24" s="247" t="s">
        <v>370</v>
      </c>
      <c r="P24" s="325" t="s">
        <v>11</v>
      </c>
      <c r="Q24" s="325" t="s">
        <v>11</v>
      </c>
      <c r="R24" s="325" t="s">
        <v>11</v>
      </c>
      <c r="S24" s="325" t="s">
        <v>11</v>
      </c>
      <c r="T24" s="325">
        <v>203</v>
      </c>
      <c r="U24" s="325" t="s">
        <v>473</v>
      </c>
      <c r="V24" s="325">
        <v>501</v>
      </c>
      <c r="W24" s="325" t="s">
        <v>474</v>
      </c>
      <c r="X24" s="325">
        <v>178</v>
      </c>
      <c r="Y24" s="325" t="s">
        <v>475</v>
      </c>
    </row>
    <row r="25" spans="1:25" s="327" customFormat="1" ht="38.25" x14ac:dyDescent="0.2">
      <c r="A25" s="328"/>
      <c r="B25" s="325" t="s">
        <v>476</v>
      </c>
      <c r="C25" s="325" t="s">
        <v>375</v>
      </c>
      <c r="D25" s="325" t="s">
        <v>376</v>
      </c>
      <c r="E25" s="325" t="s">
        <v>458</v>
      </c>
      <c r="F25" s="325" t="s">
        <v>431</v>
      </c>
      <c r="G25" s="325" t="s">
        <v>459</v>
      </c>
      <c r="H25" s="325" t="s">
        <v>470</v>
      </c>
      <c r="I25" s="325" t="s">
        <v>477</v>
      </c>
      <c r="J25" s="325" t="s">
        <v>471</v>
      </c>
      <c r="K25" s="325">
        <v>400</v>
      </c>
      <c r="L25" s="247" t="s">
        <v>478</v>
      </c>
      <c r="M25" s="325" t="s">
        <v>369</v>
      </c>
      <c r="N25" s="325" t="s">
        <v>370</v>
      </c>
      <c r="O25" s="329" t="s">
        <v>370</v>
      </c>
      <c r="P25" s="326" t="s">
        <v>11</v>
      </c>
      <c r="Q25" s="326" t="s">
        <v>11</v>
      </c>
      <c r="R25" s="326" t="s">
        <v>11</v>
      </c>
      <c r="S25" s="325" t="s">
        <v>11</v>
      </c>
      <c r="T25" s="325">
        <v>197</v>
      </c>
      <c r="U25" s="325" t="s">
        <v>479</v>
      </c>
      <c r="V25" s="325">
        <v>538</v>
      </c>
      <c r="W25" s="325" t="s">
        <v>480</v>
      </c>
      <c r="X25" s="325">
        <v>236</v>
      </c>
      <c r="Y25" s="325" t="s">
        <v>481</v>
      </c>
    </row>
    <row r="26" spans="1:25" s="327" customFormat="1" ht="38.25" x14ac:dyDescent="0.2">
      <c r="A26" s="325" t="s">
        <v>482</v>
      </c>
      <c r="B26" s="325" t="s">
        <v>483</v>
      </c>
      <c r="C26" s="325" t="s">
        <v>375</v>
      </c>
      <c r="D26" s="325" t="s">
        <v>376</v>
      </c>
      <c r="E26" s="325" t="s">
        <v>458</v>
      </c>
      <c r="F26" s="325" t="s">
        <v>484</v>
      </c>
      <c r="G26" s="325" t="s">
        <v>459</v>
      </c>
      <c r="H26" s="325" t="s">
        <v>470</v>
      </c>
      <c r="I26" s="325" t="s">
        <v>485</v>
      </c>
      <c r="J26" s="325" t="s">
        <v>471</v>
      </c>
      <c r="K26" s="325">
        <v>400</v>
      </c>
      <c r="L26" s="247" t="s">
        <v>478</v>
      </c>
      <c r="M26" s="325" t="s">
        <v>369</v>
      </c>
      <c r="N26" s="325" t="s">
        <v>370</v>
      </c>
      <c r="O26" s="329" t="s">
        <v>370</v>
      </c>
      <c r="P26" s="326" t="s">
        <v>11</v>
      </c>
      <c r="Q26" s="326" t="s">
        <v>11</v>
      </c>
      <c r="R26" s="326" t="s">
        <v>11</v>
      </c>
      <c r="S26" s="325" t="s">
        <v>11</v>
      </c>
      <c r="T26" s="325">
        <v>197</v>
      </c>
      <c r="U26" s="325" t="s">
        <v>479</v>
      </c>
      <c r="V26" s="325">
        <v>387</v>
      </c>
      <c r="W26" s="325" t="s">
        <v>486</v>
      </c>
      <c r="X26" s="325">
        <v>236</v>
      </c>
      <c r="Y26" s="325" t="s">
        <v>481</v>
      </c>
    </row>
    <row r="27" spans="1:25" s="327" customFormat="1" ht="25.5" x14ac:dyDescent="0.2">
      <c r="A27" s="325" t="s">
        <v>487</v>
      </c>
      <c r="B27" s="328" t="s">
        <v>488</v>
      </c>
      <c r="C27" s="325" t="s">
        <v>375</v>
      </c>
      <c r="D27" s="325" t="s">
        <v>376</v>
      </c>
      <c r="E27" s="325" t="s">
        <v>458</v>
      </c>
      <c r="F27" s="325" t="s">
        <v>416</v>
      </c>
      <c r="G27" s="325" t="s">
        <v>459</v>
      </c>
      <c r="H27" s="325" t="s">
        <v>489</v>
      </c>
      <c r="I27" s="325" t="s">
        <v>490</v>
      </c>
      <c r="J27" s="325" t="s">
        <v>477</v>
      </c>
      <c r="K27" s="334"/>
      <c r="L27" s="334"/>
      <c r="M27" s="334"/>
      <c r="N27" s="334"/>
      <c r="O27" s="335"/>
      <c r="P27" s="335"/>
      <c r="Q27" s="335"/>
      <c r="R27" s="334"/>
      <c r="S27" s="334"/>
      <c r="T27" s="334"/>
      <c r="U27" s="334"/>
      <c r="V27" s="334"/>
      <c r="W27" s="334"/>
      <c r="X27" s="334"/>
      <c r="Y27" s="334"/>
    </row>
    <row r="28" spans="1:25" s="327" customFormat="1" ht="25.5" x14ac:dyDescent="0.2">
      <c r="A28" s="325" t="s">
        <v>491</v>
      </c>
      <c r="B28" s="325" t="s">
        <v>492</v>
      </c>
      <c r="C28" s="325" t="s">
        <v>375</v>
      </c>
      <c r="D28" s="325" t="s">
        <v>376</v>
      </c>
      <c r="E28" s="325" t="s">
        <v>458</v>
      </c>
      <c r="F28" s="328" t="s">
        <v>493</v>
      </c>
      <c r="G28" s="325" t="s">
        <v>459</v>
      </c>
      <c r="H28" s="325" t="s">
        <v>494</v>
      </c>
      <c r="I28" s="325" t="s">
        <v>471</v>
      </c>
      <c r="J28" s="325" t="s">
        <v>485</v>
      </c>
      <c r="K28" s="334"/>
      <c r="L28" s="334" t="s">
        <v>428</v>
      </c>
      <c r="M28" s="334"/>
      <c r="N28" s="334"/>
      <c r="O28" s="335"/>
      <c r="P28" s="335"/>
      <c r="Q28" s="335"/>
      <c r="R28" s="334"/>
      <c r="S28" s="334"/>
      <c r="T28" s="334"/>
      <c r="U28" s="334" t="s">
        <v>428</v>
      </c>
      <c r="V28" s="334"/>
      <c r="W28" s="334" t="s">
        <v>428</v>
      </c>
      <c r="X28" s="334"/>
      <c r="Y28" s="334"/>
    </row>
    <row r="29" spans="1:25" s="327" customFormat="1" ht="25.5" x14ac:dyDescent="0.2">
      <c r="A29" s="325" t="s">
        <v>495</v>
      </c>
      <c r="B29" s="325" t="s">
        <v>98</v>
      </c>
      <c r="C29" s="325" t="s">
        <v>375</v>
      </c>
      <c r="D29" s="325" t="s">
        <v>376</v>
      </c>
      <c r="E29" s="325" t="s">
        <v>458</v>
      </c>
      <c r="F29" s="325" t="s">
        <v>469</v>
      </c>
      <c r="G29" s="325" t="s">
        <v>459</v>
      </c>
      <c r="H29" s="325" t="s">
        <v>496</v>
      </c>
      <c r="I29" s="325" t="s">
        <v>497</v>
      </c>
      <c r="J29" s="325" t="s">
        <v>490</v>
      </c>
      <c r="K29" s="325">
        <v>344</v>
      </c>
      <c r="L29" s="325" t="s">
        <v>441</v>
      </c>
      <c r="M29" s="325" t="s">
        <v>369</v>
      </c>
      <c r="N29" s="325" t="s">
        <v>370</v>
      </c>
      <c r="O29" s="326" t="s">
        <v>498</v>
      </c>
      <c r="P29" s="326" t="s">
        <v>10</v>
      </c>
      <c r="Q29" s="326" t="s">
        <v>10</v>
      </c>
      <c r="R29" s="325" t="s">
        <v>10</v>
      </c>
      <c r="S29" s="325" t="s">
        <v>10</v>
      </c>
      <c r="T29" s="325">
        <v>194</v>
      </c>
      <c r="U29" s="325" t="s">
        <v>442</v>
      </c>
      <c r="V29" s="325">
        <v>370</v>
      </c>
      <c r="W29" s="325" t="s">
        <v>443</v>
      </c>
      <c r="X29" s="325">
        <v>166</v>
      </c>
      <c r="Y29" s="325" t="s">
        <v>444</v>
      </c>
    </row>
    <row r="30" spans="1:25" s="327" customFormat="1" ht="63.75" x14ac:dyDescent="0.2">
      <c r="A30" s="325" t="s">
        <v>499</v>
      </c>
      <c r="B30" s="325" t="s">
        <v>1242</v>
      </c>
      <c r="C30" s="325" t="s">
        <v>375</v>
      </c>
      <c r="D30" s="325" t="s">
        <v>376</v>
      </c>
      <c r="E30" s="325" t="s">
        <v>458</v>
      </c>
      <c r="F30" s="325" t="s">
        <v>501</v>
      </c>
      <c r="G30" s="325" t="s">
        <v>459</v>
      </c>
      <c r="H30" s="325" t="s">
        <v>470</v>
      </c>
      <c r="J30" s="325" t="s">
        <v>471</v>
      </c>
      <c r="K30" s="325">
        <v>221</v>
      </c>
      <c r="L30" s="325" t="s">
        <v>502</v>
      </c>
      <c r="M30" s="325" t="s">
        <v>435</v>
      </c>
      <c r="N30" s="325" t="s">
        <v>436</v>
      </c>
      <c r="O30" s="326" t="s">
        <v>11</v>
      </c>
      <c r="P30" s="326" t="s">
        <v>10</v>
      </c>
      <c r="Q30" s="326" t="s">
        <v>10</v>
      </c>
      <c r="R30" s="325" t="s">
        <v>10</v>
      </c>
      <c r="S30" s="325" t="s">
        <v>11</v>
      </c>
      <c r="T30" s="325">
        <v>195</v>
      </c>
      <c r="U30" s="325" t="s">
        <v>503</v>
      </c>
      <c r="V30" s="325">
        <v>569</v>
      </c>
      <c r="W30" s="325" t="s">
        <v>504</v>
      </c>
      <c r="X30" s="325">
        <v>322</v>
      </c>
      <c r="Y30" s="325" t="s">
        <v>505</v>
      </c>
    </row>
    <row r="31" spans="1:25" s="327" customFormat="1" ht="38.25" x14ac:dyDescent="0.2">
      <c r="A31" s="325" t="s">
        <v>506</v>
      </c>
      <c r="B31" s="325" t="s">
        <v>507</v>
      </c>
      <c r="C31" s="325" t="s">
        <v>375</v>
      </c>
      <c r="D31" s="325" t="s">
        <v>376</v>
      </c>
      <c r="E31" s="325" t="s">
        <v>458</v>
      </c>
      <c r="F31" s="325" t="s">
        <v>508</v>
      </c>
      <c r="G31" s="325" t="s">
        <v>459</v>
      </c>
      <c r="H31" s="325" t="s">
        <v>470</v>
      </c>
      <c r="J31" s="325" t="s">
        <v>471</v>
      </c>
      <c r="K31" s="325">
        <v>424</v>
      </c>
      <c r="L31" s="325" t="s">
        <v>424</v>
      </c>
      <c r="M31" s="325"/>
      <c r="N31" s="325" t="s">
        <v>509</v>
      </c>
      <c r="O31" s="329" t="s">
        <v>498</v>
      </c>
      <c r="P31" s="326" t="s">
        <v>10</v>
      </c>
      <c r="Q31" s="326" t="s">
        <v>10</v>
      </c>
      <c r="R31" s="326" t="s">
        <v>10</v>
      </c>
      <c r="S31" s="326" t="s">
        <v>10</v>
      </c>
      <c r="T31" s="325">
        <v>189</v>
      </c>
      <c r="U31" s="325" t="s">
        <v>422</v>
      </c>
      <c r="V31" s="325">
        <v>537</v>
      </c>
      <c r="W31" s="325" t="s">
        <v>423</v>
      </c>
      <c r="X31" s="325">
        <v>181</v>
      </c>
      <c r="Y31" s="325" t="s">
        <v>424</v>
      </c>
    </row>
    <row r="32" spans="1:25" s="327" customFormat="1" ht="38.25" x14ac:dyDescent="0.2">
      <c r="A32" s="325" t="s">
        <v>510</v>
      </c>
      <c r="B32" s="325" t="s">
        <v>511</v>
      </c>
      <c r="C32" s="325" t="s">
        <v>375</v>
      </c>
      <c r="D32" s="325" t="s">
        <v>376</v>
      </c>
      <c r="E32" s="325" t="s">
        <v>458</v>
      </c>
      <c r="F32" s="325" t="s">
        <v>512</v>
      </c>
      <c r="G32" s="325" t="s">
        <v>459</v>
      </c>
      <c r="H32" s="325" t="s">
        <v>470</v>
      </c>
      <c r="I32" s="325"/>
      <c r="J32" s="325" t="s">
        <v>471</v>
      </c>
      <c r="K32" s="325">
        <v>399</v>
      </c>
      <c r="L32" s="325" t="s">
        <v>513</v>
      </c>
      <c r="M32" s="325" t="s">
        <v>369</v>
      </c>
      <c r="N32" s="325" t="s">
        <v>370</v>
      </c>
      <c r="O32" s="329" t="s">
        <v>370</v>
      </c>
      <c r="P32" s="326" t="s">
        <v>11</v>
      </c>
      <c r="Q32" s="326" t="s">
        <v>11</v>
      </c>
      <c r="R32" s="325" t="s">
        <v>11</v>
      </c>
      <c r="S32" s="325" t="s">
        <v>11</v>
      </c>
      <c r="T32" s="325">
        <v>196</v>
      </c>
      <c r="U32" s="325" t="s">
        <v>514</v>
      </c>
      <c r="V32" s="325">
        <v>438</v>
      </c>
      <c r="W32" s="325" t="s">
        <v>515</v>
      </c>
      <c r="X32" s="325">
        <v>203</v>
      </c>
      <c r="Y32" s="325" t="s">
        <v>514</v>
      </c>
    </row>
    <row r="33" spans="1:25" s="327" customFormat="1" ht="38.25" x14ac:dyDescent="0.2">
      <c r="A33" s="325"/>
      <c r="B33" s="325"/>
      <c r="C33" s="325" t="s">
        <v>375</v>
      </c>
      <c r="D33" s="325" t="s">
        <v>376</v>
      </c>
      <c r="E33" s="325" t="s">
        <v>458</v>
      </c>
      <c r="F33" s="325"/>
      <c r="G33" s="325" t="s">
        <v>459</v>
      </c>
      <c r="H33" s="325" t="s">
        <v>470</v>
      </c>
      <c r="I33" s="325"/>
      <c r="J33" s="325" t="s">
        <v>471</v>
      </c>
      <c r="K33" s="325">
        <v>222</v>
      </c>
      <c r="L33" s="325" t="s">
        <v>516</v>
      </c>
      <c r="M33" s="325"/>
      <c r="N33" s="325" t="s">
        <v>509</v>
      </c>
      <c r="O33" s="329" t="s">
        <v>498</v>
      </c>
      <c r="P33" s="326" t="s">
        <v>10</v>
      </c>
      <c r="Q33" s="326" t="s">
        <v>10</v>
      </c>
      <c r="R33" s="326" t="s">
        <v>10</v>
      </c>
      <c r="S33" s="326" t="s">
        <v>10</v>
      </c>
      <c r="T33" s="325">
        <v>200</v>
      </c>
      <c r="U33" s="325" t="s">
        <v>517</v>
      </c>
      <c r="V33" s="325">
        <v>612</v>
      </c>
      <c r="W33" s="325" t="s">
        <v>518</v>
      </c>
      <c r="X33" s="325">
        <v>303</v>
      </c>
      <c r="Y33" s="325" t="s">
        <v>519</v>
      </c>
    </row>
    <row r="34" spans="1:25" s="327" customFormat="1" ht="38.25" x14ac:dyDescent="0.2">
      <c r="A34" s="325"/>
      <c r="B34" s="325"/>
      <c r="C34" s="325" t="s">
        <v>375</v>
      </c>
      <c r="D34" s="325" t="s">
        <v>376</v>
      </c>
      <c r="E34" s="325" t="s">
        <v>458</v>
      </c>
      <c r="F34" s="325"/>
      <c r="G34" s="325" t="s">
        <v>459</v>
      </c>
      <c r="H34" s="325" t="s">
        <v>470</v>
      </c>
      <c r="I34" s="325"/>
      <c r="J34" s="325" t="s">
        <v>471</v>
      </c>
      <c r="K34" s="325">
        <v>415</v>
      </c>
      <c r="L34" s="325" t="s">
        <v>520</v>
      </c>
      <c r="M34" s="325" t="s">
        <v>369</v>
      </c>
      <c r="N34" s="325" t="s">
        <v>370</v>
      </c>
      <c r="O34" s="247" t="s">
        <v>370</v>
      </c>
      <c r="P34" s="325" t="s">
        <v>11</v>
      </c>
      <c r="Q34" s="325" t="s">
        <v>11</v>
      </c>
      <c r="R34" s="325" t="s">
        <v>11</v>
      </c>
      <c r="S34" s="325" t="s">
        <v>11</v>
      </c>
      <c r="T34" s="325">
        <v>204</v>
      </c>
      <c r="U34" s="326" t="s">
        <v>521</v>
      </c>
      <c r="V34" s="325">
        <v>525</v>
      </c>
      <c r="W34" s="325" t="s">
        <v>522</v>
      </c>
      <c r="X34" s="325">
        <v>178</v>
      </c>
      <c r="Y34" s="325" t="s">
        <v>475</v>
      </c>
    </row>
    <row r="35" spans="1:25" s="327" customFormat="1" ht="51" x14ac:dyDescent="0.2">
      <c r="A35" s="325"/>
      <c r="B35" s="325"/>
      <c r="C35" s="325" t="s">
        <v>375</v>
      </c>
      <c r="D35" s="325" t="s">
        <v>376</v>
      </c>
      <c r="E35" s="325" t="s">
        <v>458</v>
      </c>
      <c r="F35" s="325"/>
      <c r="G35" s="325" t="s">
        <v>459</v>
      </c>
      <c r="H35" s="325" t="s">
        <v>470</v>
      </c>
      <c r="I35" s="325"/>
      <c r="J35" s="325" t="s">
        <v>471</v>
      </c>
      <c r="K35" s="325">
        <v>392</v>
      </c>
      <c r="L35" s="325" t="s">
        <v>523</v>
      </c>
      <c r="M35" s="325" t="s">
        <v>369</v>
      </c>
      <c r="N35" s="325" t="s">
        <v>370</v>
      </c>
      <c r="O35" s="247" t="s">
        <v>370</v>
      </c>
      <c r="P35" s="325" t="s">
        <v>11</v>
      </c>
      <c r="Q35" s="325" t="s">
        <v>11</v>
      </c>
      <c r="R35" s="325" t="s">
        <v>11</v>
      </c>
      <c r="S35" s="325" t="s">
        <v>11</v>
      </c>
      <c r="T35" s="325">
        <v>205</v>
      </c>
      <c r="U35" s="326" t="s">
        <v>524</v>
      </c>
      <c r="V35" s="325">
        <v>429</v>
      </c>
      <c r="W35" s="325" t="s">
        <v>525</v>
      </c>
      <c r="X35" s="325">
        <v>250</v>
      </c>
      <c r="Y35" s="325" t="s">
        <v>526</v>
      </c>
    </row>
    <row r="36" spans="1:25" s="327" customFormat="1" ht="38.25" x14ac:dyDescent="0.2">
      <c r="A36" s="325"/>
      <c r="B36" s="325"/>
      <c r="C36" s="325" t="s">
        <v>375</v>
      </c>
      <c r="D36" s="325" t="s">
        <v>376</v>
      </c>
      <c r="E36" s="325" t="s">
        <v>458</v>
      </c>
      <c r="F36" s="325"/>
      <c r="G36" s="325" t="s">
        <v>459</v>
      </c>
      <c r="H36" s="325" t="s">
        <v>470</v>
      </c>
      <c r="I36" s="325"/>
      <c r="J36" s="325" t="s">
        <v>471</v>
      </c>
      <c r="K36" s="325">
        <v>416</v>
      </c>
      <c r="L36" s="247" t="s">
        <v>527</v>
      </c>
      <c r="M36" s="325" t="s">
        <v>369</v>
      </c>
      <c r="N36" s="325" t="s">
        <v>370</v>
      </c>
      <c r="O36" s="247" t="s">
        <v>370</v>
      </c>
      <c r="P36" s="325" t="s">
        <v>11</v>
      </c>
      <c r="Q36" s="325" t="s">
        <v>11</v>
      </c>
      <c r="R36" s="325" t="s">
        <v>11</v>
      </c>
      <c r="S36" s="325" t="s">
        <v>11</v>
      </c>
      <c r="T36" s="325">
        <v>206</v>
      </c>
      <c r="U36" s="325" t="s">
        <v>528</v>
      </c>
      <c r="V36" s="325">
        <v>526</v>
      </c>
      <c r="W36" s="325" t="s">
        <v>529</v>
      </c>
      <c r="X36" s="325">
        <v>178</v>
      </c>
      <c r="Y36" s="325" t="s">
        <v>475</v>
      </c>
    </row>
    <row r="37" spans="1:25" s="327" customFormat="1" ht="25.5" x14ac:dyDescent="0.2">
      <c r="A37" s="325"/>
      <c r="B37" s="325"/>
      <c r="C37" s="325" t="s">
        <v>375</v>
      </c>
      <c r="D37" s="325" t="s">
        <v>376</v>
      </c>
      <c r="E37" s="325" t="s">
        <v>458</v>
      </c>
      <c r="G37" s="325" t="s">
        <v>459</v>
      </c>
      <c r="H37" s="325" t="s">
        <v>470</v>
      </c>
      <c r="I37" s="325"/>
      <c r="J37" s="325" t="s">
        <v>471</v>
      </c>
      <c r="K37" s="325">
        <v>222</v>
      </c>
      <c r="L37" s="247" t="s">
        <v>516</v>
      </c>
      <c r="M37" s="337" t="s">
        <v>369</v>
      </c>
      <c r="N37" s="337" t="s">
        <v>370</v>
      </c>
      <c r="O37" s="247" t="s">
        <v>498</v>
      </c>
      <c r="P37" s="325" t="s">
        <v>11</v>
      </c>
      <c r="Q37" s="325" t="s">
        <v>11</v>
      </c>
      <c r="R37" s="325" t="s">
        <v>11</v>
      </c>
      <c r="S37" s="325" t="s">
        <v>11</v>
      </c>
      <c r="T37" s="325">
        <v>200</v>
      </c>
      <c r="U37" s="325" t="s">
        <v>517</v>
      </c>
      <c r="V37" s="325">
        <v>631</v>
      </c>
      <c r="W37" s="325" t="s">
        <v>530</v>
      </c>
      <c r="X37" s="325">
        <v>303</v>
      </c>
      <c r="Y37" s="325" t="s">
        <v>519</v>
      </c>
    </row>
    <row r="38" spans="1:25" s="327" customFormat="1" ht="25.5" x14ac:dyDescent="0.2">
      <c r="A38" s="325"/>
      <c r="B38" s="325"/>
      <c r="C38" s="325" t="s">
        <v>375</v>
      </c>
      <c r="D38" s="325" t="s">
        <v>376</v>
      </c>
      <c r="E38" s="325" t="s">
        <v>458</v>
      </c>
      <c r="G38" s="325" t="s">
        <v>459</v>
      </c>
      <c r="H38" s="325" t="s">
        <v>531</v>
      </c>
      <c r="J38" s="325" t="s">
        <v>497</v>
      </c>
      <c r="K38" s="334"/>
      <c r="L38" s="334"/>
      <c r="M38" s="334"/>
      <c r="N38" s="334"/>
      <c r="O38" s="335"/>
      <c r="P38" s="335"/>
      <c r="Q38" s="335"/>
      <c r="R38" s="334"/>
      <c r="S38" s="334"/>
      <c r="T38" s="334"/>
      <c r="U38" s="334" t="s">
        <v>428</v>
      </c>
      <c r="V38" s="334"/>
      <c r="W38" s="334"/>
      <c r="X38" s="334"/>
      <c r="Y38" s="334"/>
    </row>
    <row r="39" spans="1:25" s="333" customFormat="1" ht="25.5" x14ac:dyDescent="0.2">
      <c r="C39" s="328" t="s">
        <v>375</v>
      </c>
      <c r="D39" s="325" t="s">
        <v>376</v>
      </c>
      <c r="E39" s="328" t="s">
        <v>532</v>
      </c>
      <c r="G39" s="328" t="s">
        <v>484</v>
      </c>
      <c r="H39" s="328" t="s">
        <v>533</v>
      </c>
      <c r="I39" s="328" t="s">
        <v>484</v>
      </c>
      <c r="J39" s="328" t="s">
        <v>484</v>
      </c>
      <c r="K39" s="328">
        <v>298</v>
      </c>
      <c r="L39" s="328" t="s">
        <v>534</v>
      </c>
      <c r="M39" s="328" t="s">
        <v>390</v>
      </c>
      <c r="N39" s="328" t="s">
        <v>535</v>
      </c>
      <c r="O39" s="332" t="s">
        <v>535</v>
      </c>
      <c r="P39" s="332" t="s">
        <v>11</v>
      </c>
      <c r="Q39" s="332" t="s">
        <v>11</v>
      </c>
      <c r="R39" s="328" t="s">
        <v>11</v>
      </c>
      <c r="S39" s="328" t="s">
        <v>11</v>
      </c>
      <c r="T39" s="328">
        <v>199</v>
      </c>
      <c r="U39" s="328" t="s">
        <v>536</v>
      </c>
      <c r="V39" s="328">
        <v>401</v>
      </c>
      <c r="W39" s="328" t="s">
        <v>537</v>
      </c>
      <c r="X39" s="328">
        <v>275</v>
      </c>
      <c r="Y39" s="328" t="s">
        <v>538</v>
      </c>
    </row>
    <row r="40" spans="1:25" s="333" customFormat="1" ht="25.5" x14ac:dyDescent="0.2">
      <c r="C40" s="328" t="s">
        <v>375</v>
      </c>
      <c r="D40" s="325" t="s">
        <v>376</v>
      </c>
      <c r="E40" s="328" t="s">
        <v>532</v>
      </c>
      <c r="G40" s="328" t="s">
        <v>484</v>
      </c>
      <c r="H40" s="328" t="s">
        <v>533</v>
      </c>
      <c r="I40" s="328"/>
      <c r="J40" s="328" t="s">
        <v>484</v>
      </c>
      <c r="K40" s="328">
        <v>389</v>
      </c>
      <c r="L40" s="328" t="s">
        <v>539</v>
      </c>
      <c r="M40" s="328" t="s">
        <v>390</v>
      </c>
      <c r="N40" s="328" t="s">
        <v>535</v>
      </c>
      <c r="O40" s="332" t="s">
        <v>535</v>
      </c>
      <c r="P40" s="332" t="s">
        <v>11</v>
      </c>
      <c r="Q40" s="332" t="s">
        <v>11</v>
      </c>
      <c r="R40" s="328" t="s">
        <v>11</v>
      </c>
      <c r="S40" s="328" t="s">
        <v>11</v>
      </c>
      <c r="T40" s="328">
        <v>201</v>
      </c>
      <c r="U40" s="328" t="s">
        <v>540</v>
      </c>
      <c r="V40" s="328">
        <v>565</v>
      </c>
      <c r="W40" s="328" t="s">
        <v>541</v>
      </c>
      <c r="X40" s="328">
        <v>249</v>
      </c>
      <c r="Y40" s="328" t="s">
        <v>542</v>
      </c>
    </row>
    <row r="41" spans="1:25" s="327" customFormat="1" ht="38.25" x14ac:dyDescent="0.2">
      <c r="C41" s="325" t="s">
        <v>375</v>
      </c>
      <c r="D41" s="325" t="s">
        <v>376</v>
      </c>
      <c r="E41" s="325" t="s">
        <v>532</v>
      </c>
      <c r="G41" s="325" t="s">
        <v>484</v>
      </c>
      <c r="H41" s="325" t="s">
        <v>533</v>
      </c>
      <c r="I41" s="325"/>
      <c r="J41" s="325" t="s">
        <v>484</v>
      </c>
      <c r="K41" s="325">
        <v>271</v>
      </c>
      <c r="L41" s="325" t="s">
        <v>543</v>
      </c>
      <c r="M41" s="325" t="s">
        <v>390</v>
      </c>
      <c r="N41" s="325" t="s">
        <v>535</v>
      </c>
      <c r="O41" s="326" t="s">
        <v>535</v>
      </c>
      <c r="P41" s="326" t="s">
        <v>11</v>
      </c>
      <c r="Q41" s="326" t="s">
        <v>11</v>
      </c>
      <c r="R41" s="325" t="s">
        <v>11</v>
      </c>
      <c r="S41" s="325" t="s">
        <v>11</v>
      </c>
      <c r="T41" s="325">
        <v>209</v>
      </c>
      <c r="U41" s="325" t="s">
        <v>544</v>
      </c>
      <c r="V41" s="325">
        <v>602</v>
      </c>
      <c r="W41" s="325" t="s">
        <v>545</v>
      </c>
      <c r="X41" s="325">
        <v>158</v>
      </c>
      <c r="Y41" s="325" t="s">
        <v>544</v>
      </c>
    </row>
    <row r="42" spans="1:25" s="327" customFormat="1" ht="25.5" x14ac:dyDescent="0.2">
      <c r="C42" s="325" t="s">
        <v>375</v>
      </c>
      <c r="D42" s="325" t="s">
        <v>376</v>
      </c>
      <c r="E42" s="325" t="s">
        <v>532</v>
      </c>
      <c r="G42" s="325" t="s">
        <v>484</v>
      </c>
      <c r="H42" s="325" t="s">
        <v>533</v>
      </c>
      <c r="I42" s="325"/>
      <c r="J42" s="325" t="s">
        <v>484</v>
      </c>
      <c r="K42" s="325">
        <v>293</v>
      </c>
      <c r="L42" s="325" t="s">
        <v>546</v>
      </c>
      <c r="M42" s="325" t="s">
        <v>390</v>
      </c>
      <c r="N42" s="325" t="s">
        <v>535</v>
      </c>
      <c r="O42" s="326" t="s">
        <v>535</v>
      </c>
      <c r="P42" s="326" t="s">
        <v>11</v>
      </c>
      <c r="Q42" s="326" t="s">
        <v>11</v>
      </c>
      <c r="R42" s="325" t="s">
        <v>11</v>
      </c>
      <c r="S42" s="325" t="s">
        <v>11</v>
      </c>
      <c r="T42" s="325">
        <v>210</v>
      </c>
      <c r="U42" s="325" t="s">
        <v>547</v>
      </c>
      <c r="V42" s="325">
        <v>566</v>
      </c>
      <c r="W42" s="325" t="s">
        <v>548</v>
      </c>
      <c r="X42" s="325">
        <v>252</v>
      </c>
      <c r="Y42" s="325" t="s">
        <v>547</v>
      </c>
    </row>
    <row r="43" spans="1:25" s="327" customFormat="1" ht="25.5" x14ac:dyDescent="0.2">
      <c r="C43" s="325" t="s">
        <v>375</v>
      </c>
      <c r="D43" s="325" t="s">
        <v>376</v>
      </c>
      <c r="E43" s="325" t="s">
        <v>532</v>
      </c>
      <c r="F43" s="325"/>
      <c r="G43" s="325" t="s">
        <v>484</v>
      </c>
      <c r="H43" s="325" t="s">
        <v>533</v>
      </c>
      <c r="I43" s="325"/>
      <c r="J43" s="325" t="s">
        <v>484</v>
      </c>
      <c r="K43" s="325">
        <v>272</v>
      </c>
      <c r="L43" s="325" t="s">
        <v>549</v>
      </c>
      <c r="M43" s="325" t="s">
        <v>390</v>
      </c>
      <c r="N43" s="325" t="s">
        <v>535</v>
      </c>
      <c r="O43" s="326" t="s">
        <v>535</v>
      </c>
      <c r="P43" s="326" t="s">
        <v>11</v>
      </c>
      <c r="Q43" s="326" t="s">
        <v>11</v>
      </c>
      <c r="R43" s="325" t="s">
        <v>11</v>
      </c>
      <c r="S43" s="325" t="s">
        <v>11</v>
      </c>
      <c r="T43" s="325">
        <v>211</v>
      </c>
      <c r="U43" s="325" t="s">
        <v>550</v>
      </c>
      <c r="V43" s="325">
        <v>503</v>
      </c>
      <c r="W43" s="325" t="s">
        <v>551</v>
      </c>
      <c r="X43" s="325">
        <v>193</v>
      </c>
      <c r="Y43" s="325" t="s">
        <v>552</v>
      </c>
    </row>
    <row r="44" spans="1:25" s="327" customFormat="1" ht="25.5" x14ac:dyDescent="0.2">
      <c r="C44" s="325" t="s">
        <v>375</v>
      </c>
      <c r="D44" s="325" t="s">
        <v>376</v>
      </c>
      <c r="E44" s="325" t="s">
        <v>532</v>
      </c>
      <c r="F44" s="325"/>
      <c r="G44" s="325" t="s">
        <v>484</v>
      </c>
      <c r="H44" s="325" t="s">
        <v>533</v>
      </c>
      <c r="I44" s="325"/>
      <c r="J44" s="325" t="s">
        <v>484</v>
      </c>
      <c r="K44" s="325">
        <v>246</v>
      </c>
      <c r="L44" s="325" t="s">
        <v>553</v>
      </c>
      <c r="M44" s="325" t="s">
        <v>390</v>
      </c>
      <c r="N44" s="325" t="s">
        <v>535</v>
      </c>
      <c r="O44" s="326" t="s">
        <v>535</v>
      </c>
      <c r="P44" s="326" t="s">
        <v>11</v>
      </c>
      <c r="Q44" s="326" t="s">
        <v>11</v>
      </c>
      <c r="R44" s="325" t="s">
        <v>11</v>
      </c>
      <c r="S44" s="325" t="s">
        <v>11</v>
      </c>
      <c r="T44" s="325">
        <v>212</v>
      </c>
      <c r="U44" s="325" t="s">
        <v>554</v>
      </c>
      <c r="V44" s="325">
        <v>603</v>
      </c>
      <c r="W44" s="325" t="s">
        <v>555</v>
      </c>
      <c r="X44" s="325">
        <v>231</v>
      </c>
      <c r="Y44" s="325" t="s">
        <v>554</v>
      </c>
    </row>
    <row r="45" spans="1:25" s="327" customFormat="1" ht="38.25" x14ac:dyDescent="0.2">
      <c r="A45" s="325"/>
      <c r="B45" s="325"/>
      <c r="C45" s="325" t="s">
        <v>375</v>
      </c>
      <c r="D45" s="325" t="s">
        <v>376</v>
      </c>
      <c r="E45" s="325" t="s">
        <v>532</v>
      </c>
      <c r="F45" s="325"/>
      <c r="G45" s="325" t="s">
        <v>484</v>
      </c>
      <c r="H45" s="325" t="s">
        <v>533</v>
      </c>
      <c r="I45" s="325"/>
      <c r="J45" s="325" t="s">
        <v>484</v>
      </c>
      <c r="K45" s="325">
        <v>334</v>
      </c>
      <c r="L45" s="325" t="s">
        <v>556</v>
      </c>
      <c r="M45" s="325" t="s">
        <v>390</v>
      </c>
      <c r="N45" s="325" t="s">
        <v>535</v>
      </c>
      <c r="O45" s="326" t="s">
        <v>535</v>
      </c>
      <c r="P45" s="326" t="s">
        <v>11</v>
      </c>
      <c r="Q45" s="326" t="s">
        <v>11</v>
      </c>
      <c r="R45" s="325" t="s">
        <v>11</v>
      </c>
      <c r="S45" s="325" t="s">
        <v>11</v>
      </c>
      <c r="T45" s="325">
        <v>213</v>
      </c>
      <c r="U45" s="325" t="s">
        <v>557</v>
      </c>
      <c r="V45" s="325">
        <v>528</v>
      </c>
      <c r="W45" s="325" t="s">
        <v>558</v>
      </c>
      <c r="X45" s="325">
        <v>272</v>
      </c>
      <c r="Y45" s="325" t="s">
        <v>559</v>
      </c>
    </row>
    <row r="46" spans="1:25" s="327" customFormat="1" ht="38.25" x14ac:dyDescent="0.2">
      <c r="A46" s="325"/>
      <c r="B46" s="325"/>
      <c r="C46" s="325" t="s">
        <v>375</v>
      </c>
      <c r="D46" s="325" t="s">
        <v>376</v>
      </c>
      <c r="E46" s="325" t="s">
        <v>532</v>
      </c>
      <c r="F46" s="325"/>
      <c r="G46" s="325" t="s">
        <v>484</v>
      </c>
      <c r="H46" s="325" t="s">
        <v>533</v>
      </c>
      <c r="I46" s="325"/>
      <c r="J46" s="325" t="s">
        <v>484</v>
      </c>
      <c r="K46" s="325">
        <v>334</v>
      </c>
      <c r="L46" s="325" t="s">
        <v>556</v>
      </c>
      <c r="M46" s="325" t="s">
        <v>390</v>
      </c>
      <c r="N46" s="325" t="s">
        <v>535</v>
      </c>
      <c r="O46" s="326" t="s">
        <v>535</v>
      </c>
      <c r="P46" s="326" t="s">
        <v>11</v>
      </c>
      <c r="Q46" s="326" t="s">
        <v>11</v>
      </c>
      <c r="R46" s="325" t="s">
        <v>11</v>
      </c>
      <c r="S46" s="325" t="s">
        <v>11</v>
      </c>
      <c r="T46" s="325">
        <v>213</v>
      </c>
      <c r="U46" s="325" t="s">
        <v>557</v>
      </c>
      <c r="V46" s="325">
        <v>431</v>
      </c>
      <c r="W46" s="325" t="s">
        <v>560</v>
      </c>
      <c r="X46" s="325">
        <v>272</v>
      </c>
      <c r="Y46" s="325" t="s">
        <v>559</v>
      </c>
    </row>
    <row r="47" spans="1:25" s="333" customFormat="1" ht="25.5" x14ac:dyDescent="0.2">
      <c r="A47" s="328"/>
      <c r="B47" s="328"/>
      <c r="C47" s="328" t="s">
        <v>375</v>
      </c>
      <c r="D47" s="325" t="s">
        <v>376</v>
      </c>
      <c r="E47" s="328" t="s">
        <v>561</v>
      </c>
      <c r="F47" s="328"/>
      <c r="G47" s="328" t="s">
        <v>562</v>
      </c>
      <c r="H47" s="328" t="s">
        <v>563</v>
      </c>
      <c r="I47" s="328" t="s">
        <v>562</v>
      </c>
      <c r="J47" s="328" t="s">
        <v>562</v>
      </c>
      <c r="K47" s="328"/>
      <c r="L47" s="328"/>
      <c r="M47" s="328"/>
      <c r="N47" s="328"/>
      <c r="O47" s="332"/>
      <c r="P47" s="332"/>
      <c r="Q47" s="332"/>
      <c r="R47" s="328"/>
      <c r="S47" s="328"/>
      <c r="T47" s="328"/>
      <c r="U47" s="328" t="s">
        <v>428</v>
      </c>
      <c r="V47" s="328"/>
      <c r="W47" s="328" t="s">
        <v>428</v>
      </c>
      <c r="X47" s="328"/>
      <c r="Y47" s="328"/>
    </row>
    <row r="48" spans="1:25" s="327" customFormat="1" ht="51" x14ac:dyDescent="0.2">
      <c r="C48" s="325"/>
      <c r="D48" s="325" t="s">
        <v>376</v>
      </c>
      <c r="E48" s="325" t="s">
        <v>564</v>
      </c>
      <c r="G48" s="325" t="s">
        <v>469</v>
      </c>
      <c r="H48" s="325" t="s">
        <v>565</v>
      </c>
      <c r="I48" s="325" t="s">
        <v>566</v>
      </c>
      <c r="J48" s="325" t="s">
        <v>566</v>
      </c>
      <c r="K48" s="325">
        <v>417</v>
      </c>
      <c r="L48" s="247" t="s">
        <v>567</v>
      </c>
      <c r="M48" s="325" t="s">
        <v>369</v>
      </c>
      <c r="N48" s="325" t="s">
        <v>370</v>
      </c>
      <c r="O48" s="247" t="s">
        <v>370</v>
      </c>
      <c r="P48" s="325" t="s">
        <v>10</v>
      </c>
      <c r="Q48" s="325" t="s">
        <v>10</v>
      </c>
      <c r="R48" s="325" t="s">
        <v>10</v>
      </c>
      <c r="S48" s="325" t="s">
        <v>11</v>
      </c>
      <c r="T48" s="325">
        <v>402</v>
      </c>
      <c r="U48" s="325" t="s">
        <v>568</v>
      </c>
      <c r="V48" s="325">
        <v>621</v>
      </c>
      <c r="W48" s="325" t="s">
        <v>569</v>
      </c>
      <c r="X48" s="325">
        <v>319</v>
      </c>
      <c r="Y48" s="325" t="s">
        <v>570</v>
      </c>
    </row>
    <row r="49" spans="1:25" s="327" customFormat="1" ht="51" x14ac:dyDescent="0.2">
      <c r="C49" s="325" t="s">
        <v>375</v>
      </c>
      <c r="D49" s="325" t="s">
        <v>376</v>
      </c>
      <c r="E49" s="325" t="s">
        <v>564</v>
      </c>
      <c r="G49" s="325" t="s">
        <v>469</v>
      </c>
      <c r="H49" s="325" t="s">
        <v>571</v>
      </c>
      <c r="I49" s="325" t="s">
        <v>572</v>
      </c>
      <c r="J49" s="325" t="s">
        <v>572</v>
      </c>
      <c r="K49" s="325">
        <v>364</v>
      </c>
      <c r="L49" s="247" t="s">
        <v>573</v>
      </c>
      <c r="M49" s="325" t="s">
        <v>369</v>
      </c>
      <c r="N49" s="325" t="s">
        <v>370</v>
      </c>
      <c r="O49" s="329" t="s">
        <v>370</v>
      </c>
      <c r="P49" s="326" t="s">
        <v>11</v>
      </c>
      <c r="Q49" s="326" t="s">
        <v>11</v>
      </c>
      <c r="R49" s="325" t="s">
        <v>11</v>
      </c>
      <c r="S49" s="325" t="s">
        <v>11</v>
      </c>
      <c r="T49" s="325">
        <v>215</v>
      </c>
      <c r="U49" s="325" t="s">
        <v>574</v>
      </c>
      <c r="V49" s="325">
        <v>360</v>
      </c>
      <c r="W49" s="325" t="s">
        <v>575</v>
      </c>
      <c r="X49" s="325">
        <v>253</v>
      </c>
      <c r="Y49" s="325" t="s">
        <v>576</v>
      </c>
    </row>
    <row r="50" spans="1:25" s="327" customFormat="1" ht="63.75" x14ac:dyDescent="0.2">
      <c r="C50" s="325" t="s">
        <v>375</v>
      </c>
      <c r="D50" s="325" t="s">
        <v>376</v>
      </c>
      <c r="E50" s="325" t="s">
        <v>564</v>
      </c>
      <c r="G50" s="325" t="s">
        <v>469</v>
      </c>
      <c r="H50" s="325" t="s">
        <v>571</v>
      </c>
      <c r="I50" s="325" t="s">
        <v>577</v>
      </c>
      <c r="J50" s="325" t="s">
        <v>572</v>
      </c>
      <c r="K50" s="325">
        <v>335</v>
      </c>
      <c r="L50" s="247" t="s">
        <v>578</v>
      </c>
      <c r="M50" s="325" t="s">
        <v>369</v>
      </c>
      <c r="N50" s="325" t="s">
        <v>370</v>
      </c>
      <c r="O50" s="330" t="s">
        <v>370</v>
      </c>
      <c r="P50" s="325" t="s">
        <v>11</v>
      </c>
      <c r="Q50" s="325" t="s">
        <v>11</v>
      </c>
      <c r="R50" s="325" t="s">
        <v>11</v>
      </c>
      <c r="S50" s="325" t="s">
        <v>11</v>
      </c>
      <c r="T50" s="325">
        <v>400</v>
      </c>
      <c r="U50" s="325" t="s">
        <v>579</v>
      </c>
      <c r="V50" s="325">
        <v>618</v>
      </c>
      <c r="W50" s="325" t="s">
        <v>580</v>
      </c>
      <c r="X50" s="325">
        <v>318</v>
      </c>
      <c r="Y50" s="325" t="s">
        <v>581</v>
      </c>
    </row>
    <row r="51" spans="1:25" s="327" customFormat="1" ht="51" x14ac:dyDescent="0.2">
      <c r="C51" s="325" t="s">
        <v>375</v>
      </c>
      <c r="D51" s="325" t="s">
        <v>376</v>
      </c>
      <c r="E51" s="325" t="s">
        <v>564</v>
      </c>
      <c r="G51" s="325" t="s">
        <v>469</v>
      </c>
      <c r="H51" s="325" t="s">
        <v>582</v>
      </c>
      <c r="I51" s="325" t="s">
        <v>583</v>
      </c>
      <c r="J51" s="325" t="s">
        <v>577</v>
      </c>
      <c r="K51" s="325">
        <v>364</v>
      </c>
      <c r="L51" s="247" t="s">
        <v>573</v>
      </c>
      <c r="M51" s="325" t="s">
        <v>369</v>
      </c>
      <c r="N51" s="325" t="s">
        <v>370</v>
      </c>
      <c r="O51" s="329" t="s">
        <v>370</v>
      </c>
      <c r="P51" s="326" t="s">
        <v>11</v>
      </c>
      <c r="Q51" s="326" t="s">
        <v>11</v>
      </c>
      <c r="R51" s="325" t="s">
        <v>11</v>
      </c>
      <c r="S51" s="325" t="s">
        <v>11</v>
      </c>
      <c r="T51" s="325">
        <v>215</v>
      </c>
      <c r="U51" s="325" t="s">
        <v>574</v>
      </c>
      <c r="V51" s="325">
        <v>360</v>
      </c>
      <c r="W51" s="325" t="s">
        <v>575</v>
      </c>
      <c r="X51" s="325">
        <v>253</v>
      </c>
      <c r="Y51" s="325" t="s">
        <v>576</v>
      </c>
    </row>
    <row r="52" spans="1:25" s="327" customFormat="1" ht="63.75" x14ac:dyDescent="0.2">
      <c r="C52" s="325" t="s">
        <v>375</v>
      </c>
      <c r="D52" s="325" t="s">
        <v>376</v>
      </c>
      <c r="E52" s="325" t="s">
        <v>564</v>
      </c>
      <c r="G52" s="325" t="s">
        <v>469</v>
      </c>
      <c r="H52" s="325" t="s">
        <v>582</v>
      </c>
      <c r="I52" s="325" t="s">
        <v>584</v>
      </c>
      <c r="J52" s="325" t="s">
        <v>577</v>
      </c>
      <c r="K52" s="325">
        <v>335</v>
      </c>
      <c r="L52" s="247" t="s">
        <v>578</v>
      </c>
      <c r="M52" s="325" t="s">
        <v>369</v>
      </c>
      <c r="N52" s="325" t="s">
        <v>370</v>
      </c>
      <c r="O52" s="330" t="s">
        <v>370</v>
      </c>
      <c r="P52" s="325" t="s">
        <v>11</v>
      </c>
      <c r="Q52" s="325" t="s">
        <v>11</v>
      </c>
      <c r="R52" s="325" t="s">
        <v>11</v>
      </c>
      <c r="S52" s="325" t="s">
        <v>11</v>
      </c>
      <c r="T52" s="325">
        <v>400</v>
      </c>
      <c r="U52" s="325" t="s">
        <v>579</v>
      </c>
      <c r="V52" s="325">
        <v>618</v>
      </c>
      <c r="W52" s="325" t="s">
        <v>580</v>
      </c>
      <c r="X52" s="325">
        <v>318</v>
      </c>
      <c r="Y52" s="325" t="s">
        <v>581</v>
      </c>
    </row>
    <row r="53" spans="1:25" s="327" customFormat="1" ht="38.25" x14ac:dyDescent="0.2">
      <c r="C53" s="325" t="s">
        <v>375</v>
      </c>
      <c r="D53" s="325" t="s">
        <v>376</v>
      </c>
      <c r="E53" s="325" t="s">
        <v>564</v>
      </c>
      <c r="G53" s="325" t="s">
        <v>469</v>
      </c>
      <c r="H53" s="325" t="s">
        <v>585</v>
      </c>
      <c r="I53" s="325" t="s">
        <v>566</v>
      </c>
      <c r="J53" s="325" t="s">
        <v>583</v>
      </c>
      <c r="K53" s="325">
        <v>366</v>
      </c>
      <c r="L53" s="247" t="s">
        <v>586</v>
      </c>
      <c r="M53" s="325" t="s">
        <v>369</v>
      </c>
      <c r="N53" s="325" t="s">
        <v>370</v>
      </c>
      <c r="O53" s="331" t="s">
        <v>370</v>
      </c>
      <c r="P53" s="326" t="s">
        <v>11</v>
      </c>
      <c r="Q53" s="326" t="s">
        <v>11</v>
      </c>
      <c r="R53" s="325" t="s">
        <v>11</v>
      </c>
      <c r="S53" s="325" t="s">
        <v>11</v>
      </c>
      <c r="T53" s="325">
        <v>231</v>
      </c>
      <c r="U53" s="325" t="s">
        <v>587</v>
      </c>
      <c r="V53" s="325">
        <v>531</v>
      </c>
      <c r="W53" s="325" t="s">
        <v>588</v>
      </c>
      <c r="X53" s="325">
        <v>257</v>
      </c>
      <c r="Y53" s="325" t="s">
        <v>589</v>
      </c>
    </row>
    <row r="54" spans="1:25" s="327" customFormat="1" ht="63.75" x14ac:dyDescent="0.2">
      <c r="C54" s="325" t="s">
        <v>375</v>
      </c>
      <c r="D54" s="325" t="s">
        <v>376</v>
      </c>
      <c r="E54" s="325" t="s">
        <v>564</v>
      </c>
      <c r="G54" s="325" t="s">
        <v>469</v>
      </c>
      <c r="H54" s="325" t="s">
        <v>590</v>
      </c>
      <c r="I54" s="325" t="s">
        <v>584</v>
      </c>
      <c r="J54" s="325" t="s">
        <v>584</v>
      </c>
      <c r="K54" s="325">
        <v>335</v>
      </c>
      <c r="L54" s="247" t="s">
        <v>578</v>
      </c>
      <c r="M54" s="325" t="s">
        <v>369</v>
      </c>
      <c r="N54" s="325" t="s">
        <v>370</v>
      </c>
      <c r="O54" s="330" t="s">
        <v>370</v>
      </c>
      <c r="P54" s="325" t="s">
        <v>11</v>
      </c>
      <c r="Q54" s="325" t="s">
        <v>11</v>
      </c>
      <c r="R54" s="325" t="s">
        <v>11</v>
      </c>
      <c r="S54" s="325" t="s">
        <v>11</v>
      </c>
      <c r="T54" s="325">
        <v>400</v>
      </c>
      <c r="U54" s="325" t="s">
        <v>579</v>
      </c>
      <c r="V54" s="325">
        <v>618</v>
      </c>
      <c r="W54" s="325" t="s">
        <v>580</v>
      </c>
      <c r="X54" s="325">
        <v>318</v>
      </c>
      <c r="Y54" s="325" t="s">
        <v>581</v>
      </c>
    </row>
    <row r="55" spans="1:25" s="327" customFormat="1" ht="51" x14ac:dyDescent="0.2">
      <c r="C55" s="325" t="s">
        <v>375</v>
      </c>
      <c r="D55" s="325" t="s">
        <v>376</v>
      </c>
      <c r="E55" s="325" t="s">
        <v>564</v>
      </c>
      <c r="F55" s="325"/>
      <c r="G55" s="325" t="s">
        <v>469</v>
      </c>
      <c r="H55" s="325" t="s">
        <v>565</v>
      </c>
      <c r="I55" s="325" t="s">
        <v>566</v>
      </c>
      <c r="J55" s="325" t="s">
        <v>566</v>
      </c>
      <c r="K55" s="325">
        <v>364</v>
      </c>
      <c r="L55" s="247" t="s">
        <v>573</v>
      </c>
      <c r="M55" s="325" t="s">
        <v>369</v>
      </c>
      <c r="N55" s="325" t="s">
        <v>370</v>
      </c>
      <c r="O55" s="331" t="s">
        <v>370</v>
      </c>
      <c r="P55" s="326" t="s">
        <v>11</v>
      </c>
      <c r="Q55" s="326" t="s">
        <v>11</v>
      </c>
      <c r="R55" s="325" t="s">
        <v>11</v>
      </c>
      <c r="S55" s="325" t="s">
        <v>11</v>
      </c>
      <c r="T55" s="325">
        <v>215</v>
      </c>
      <c r="U55" s="325" t="s">
        <v>574</v>
      </c>
      <c r="V55" s="325">
        <v>360</v>
      </c>
      <c r="W55" s="325" t="s">
        <v>575</v>
      </c>
      <c r="X55" s="325">
        <v>253</v>
      </c>
      <c r="Y55" s="325" t="s">
        <v>576</v>
      </c>
    </row>
    <row r="56" spans="1:25" s="327" customFormat="1" ht="51" x14ac:dyDescent="0.2">
      <c r="A56" s="325"/>
      <c r="B56" s="325"/>
      <c r="C56" s="325" t="s">
        <v>375</v>
      </c>
      <c r="D56" s="325" t="s">
        <v>376</v>
      </c>
      <c r="E56" s="325" t="s">
        <v>564</v>
      </c>
      <c r="F56" s="325"/>
      <c r="G56" s="325" t="s">
        <v>469</v>
      </c>
      <c r="H56" s="325" t="s">
        <v>571</v>
      </c>
      <c r="J56" s="325" t="s">
        <v>572</v>
      </c>
      <c r="K56" s="325">
        <v>315</v>
      </c>
      <c r="L56" s="325" t="s">
        <v>591</v>
      </c>
      <c r="M56" s="325" t="s">
        <v>435</v>
      </c>
      <c r="N56" s="325" t="s">
        <v>436</v>
      </c>
      <c r="O56" s="329" t="s">
        <v>436</v>
      </c>
      <c r="P56" s="326" t="s">
        <v>11</v>
      </c>
      <c r="Q56" s="326" t="s">
        <v>11</v>
      </c>
      <c r="R56" s="325" t="s">
        <v>11</v>
      </c>
      <c r="S56" s="325" t="s">
        <v>11</v>
      </c>
      <c r="T56" s="325">
        <v>216</v>
      </c>
      <c r="U56" s="325" t="s">
        <v>592</v>
      </c>
      <c r="V56" s="325">
        <v>361</v>
      </c>
      <c r="W56" s="325" t="s">
        <v>593</v>
      </c>
      <c r="X56" s="325">
        <v>159</v>
      </c>
      <c r="Y56" s="325" t="s">
        <v>594</v>
      </c>
    </row>
    <row r="57" spans="1:25" s="327" customFormat="1" ht="38.25" x14ac:dyDescent="0.2">
      <c r="A57" s="325"/>
      <c r="B57" s="325"/>
      <c r="C57" s="325" t="s">
        <v>375</v>
      </c>
      <c r="D57" s="325" t="s">
        <v>376</v>
      </c>
      <c r="E57" s="325" t="s">
        <v>564</v>
      </c>
      <c r="F57" s="325"/>
      <c r="G57" s="325" t="s">
        <v>469</v>
      </c>
      <c r="H57" s="325" t="s">
        <v>571</v>
      </c>
      <c r="J57" s="325" t="s">
        <v>572</v>
      </c>
      <c r="K57" s="325">
        <v>247</v>
      </c>
      <c r="L57" s="325" t="s">
        <v>595</v>
      </c>
      <c r="M57" s="325" t="s">
        <v>463</v>
      </c>
      <c r="N57" s="325" t="s">
        <v>386</v>
      </c>
      <c r="O57" s="329" t="s">
        <v>386</v>
      </c>
      <c r="P57" s="326" t="s">
        <v>11</v>
      </c>
      <c r="Q57" s="326" t="s">
        <v>11</v>
      </c>
      <c r="R57" s="325" t="s">
        <v>11</v>
      </c>
      <c r="S57" s="325" t="s">
        <v>11</v>
      </c>
      <c r="T57" s="325">
        <v>217</v>
      </c>
      <c r="U57" s="325" t="s">
        <v>596</v>
      </c>
      <c r="V57" s="325">
        <v>567</v>
      </c>
      <c r="W57" s="325" t="s">
        <v>597</v>
      </c>
      <c r="X57" s="325">
        <v>232</v>
      </c>
      <c r="Y57" s="325" t="s">
        <v>596</v>
      </c>
    </row>
    <row r="58" spans="1:25" s="333" customFormat="1" ht="38.25" x14ac:dyDescent="0.2">
      <c r="A58" s="328"/>
      <c r="B58" s="328"/>
      <c r="C58" s="328" t="s">
        <v>375</v>
      </c>
      <c r="D58" s="325" t="s">
        <v>376</v>
      </c>
      <c r="E58" s="328" t="s">
        <v>564</v>
      </c>
      <c r="F58" s="328"/>
      <c r="G58" s="328" t="s">
        <v>469</v>
      </c>
      <c r="H58" s="328" t="s">
        <v>582</v>
      </c>
      <c r="I58" s="328"/>
      <c r="J58" s="328" t="s">
        <v>577</v>
      </c>
      <c r="K58" s="328">
        <v>248</v>
      </c>
      <c r="L58" s="328" t="s">
        <v>598</v>
      </c>
      <c r="M58" s="328" t="s">
        <v>463</v>
      </c>
      <c r="N58" s="328" t="s">
        <v>386</v>
      </c>
      <c r="O58" s="332" t="s">
        <v>386</v>
      </c>
      <c r="P58" s="332" t="s">
        <v>11</v>
      </c>
      <c r="Q58" s="332" t="s">
        <v>11</v>
      </c>
      <c r="R58" s="328" t="s">
        <v>11</v>
      </c>
      <c r="S58" s="328" t="s">
        <v>11</v>
      </c>
      <c r="T58" s="328">
        <v>218</v>
      </c>
      <c r="U58" s="328" t="s">
        <v>599</v>
      </c>
      <c r="V58" s="328">
        <v>529</v>
      </c>
      <c r="W58" s="328" t="s">
        <v>600</v>
      </c>
      <c r="X58" s="328">
        <v>254</v>
      </c>
      <c r="Y58" s="328" t="s">
        <v>601</v>
      </c>
    </row>
    <row r="59" spans="1:25" s="327" customFormat="1" ht="51" x14ac:dyDescent="0.2">
      <c r="A59" s="325"/>
      <c r="B59" s="325"/>
      <c r="C59" s="325" t="s">
        <v>375</v>
      </c>
      <c r="D59" s="325" t="s">
        <v>376</v>
      </c>
      <c r="E59" s="325" t="s">
        <v>564</v>
      </c>
      <c r="F59" s="325"/>
      <c r="G59" s="325" t="s">
        <v>469</v>
      </c>
      <c r="H59" s="325" t="s">
        <v>582</v>
      </c>
      <c r="I59" s="325"/>
      <c r="J59" s="325" t="s">
        <v>577</v>
      </c>
      <c r="K59" s="325">
        <v>295</v>
      </c>
      <c r="L59" s="325" t="s">
        <v>602</v>
      </c>
      <c r="M59" s="325" t="s">
        <v>435</v>
      </c>
      <c r="N59" s="325" t="s">
        <v>436</v>
      </c>
      <c r="O59" s="329" t="s">
        <v>436</v>
      </c>
      <c r="P59" s="326" t="s">
        <v>11</v>
      </c>
      <c r="Q59" s="326" t="s">
        <v>11</v>
      </c>
      <c r="R59" s="325" t="s">
        <v>11</v>
      </c>
      <c r="S59" s="325" t="s">
        <v>11</v>
      </c>
      <c r="T59" s="325">
        <v>221</v>
      </c>
      <c r="U59" s="325" t="s">
        <v>603</v>
      </c>
      <c r="V59" s="325">
        <v>604</v>
      </c>
      <c r="W59" s="325" t="s">
        <v>604</v>
      </c>
      <c r="X59" s="325">
        <v>134</v>
      </c>
      <c r="Y59" s="325" t="s">
        <v>605</v>
      </c>
    </row>
    <row r="60" spans="1:25" s="327" customFormat="1" ht="51" x14ac:dyDescent="0.2">
      <c r="A60" s="325"/>
      <c r="B60" s="325"/>
      <c r="C60" s="325" t="s">
        <v>375</v>
      </c>
      <c r="D60" s="325" t="s">
        <v>376</v>
      </c>
      <c r="E60" s="325" t="s">
        <v>564</v>
      </c>
      <c r="F60" s="325"/>
      <c r="G60" s="325" t="s">
        <v>469</v>
      </c>
      <c r="H60" s="325" t="s">
        <v>582</v>
      </c>
      <c r="I60" s="325"/>
      <c r="J60" s="325" t="s">
        <v>577</v>
      </c>
      <c r="K60" s="325">
        <v>365</v>
      </c>
      <c r="L60" s="325" t="s">
        <v>606</v>
      </c>
      <c r="M60" s="325" t="s">
        <v>607</v>
      </c>
      <c r="N60" s="325" t="s">
        <v>608</v>
      </c>
      <c r="O60" s="329" t="s">
        <v>608</v>
      </c>
      <c r="P60" s="326" t="s">
        <v>11</v>
      </c>
      <c r="Q60" s="326" t="s">
        <v>11</v>
      </c>
      <c r="R60" s="325" t="s">
        <v>11</v>
      </c>
      <c r="S60" s="325" t="s">
        <v>11</v>
      </c>
      <c r="T60" s="325">
        <v>223</v>
      </c>
      <c r="U60" s="325" t="s">
        <v>609</v>
      </c>
      <c r="V60" s="325">
        <v>505</v>
      </c>
      <c r="W60" s="325" t="s">
        <v>610</v>
      </c>
      <c r="X60" s="325">
        <v>160</v>
      </c>
      <c r="Y60" s="325" t="s">
        <v>611</v>
      </c>
    </row>
    <row r="61" spans="1:25" s="327" customFormat="1" ht="38.25" x14ac:dyDescent="0.2">
      <c r="A61" s="325"/>
      <c r="B61" s="325"/>
      <c r="C61" s="325" t="s">
        <v>375</v>
      </c>
      <c r="D61" s="325" t="s">
        <v>376</v>
      </c>
      <c r="E61" s="325" t="s">
        <v>564</v>
      </c>
      <c r="F61" s="325"/>
      <c r="G61" s="325" t="s">
        <v>469</v>
      </c>
      <c r="H61" s="325" t="s">
        <v>582</v>
      </c>
      <c r="I61" s="325"/>
      <c r="J61" s="325" t="s">
        <v>577</v>
      </c>
      <c r="K61" s="325">
        <v>335</v>
      </c>
      <c r="L61" s="325" t="s">
        <v>612</v>
      </c>
      <c r="M61" s="325" t="s">
        <v>382</v>
      </c>
      <c r="N61" s="325" t="s">
        <v>613</v>
      </c>
      <c r="O61" s="329" t="s">
        <v>613</v>
      </c>
      <c r="P61" s="326" t="s">
        <v>11</v>
      </c>
      <c r="Q61" s="326" t="s">
        <v>11</v>
      </c>
      <c r="R61" s="325" t="s">
        <v>11</v>
      </c>
      <c r="S61" s="325" t="s">
        <v>11</v>
      </c>
      <c r="T61" s="325">
        <v>224</v>
      </c>
      <c r="U61" s="325" t="s">
        <v>614</v>
      </c>
      <c r="V61" s="325">
        <v>530</v>
      </c>
      <c r="W61" s="325" t="s">
        <v>615</v>
      </c>
      <c r="X61" s="325">
        <v>273</v>
      </c>
      <c r="Y61" s="325" t="s">
        <v>616</v>
      </c>
    </row>
    <row r="62" spans="1:25" s="327" customFormat="1" ht="51" x14ac:dyDescent="0.2">
      <c r="A62" s="325"/>
      <c r="B62" s="325"/>
      <c r="C62" s="325" t="s">
        <v>375</v>
      </c>
      <c r="D62" s="325" t="s">
        <v>376</v>
      </c>
      <c r="E62" s="325" t="s">
        <v>564</v>
      </c>
      <c r="F62" s="325"/>
      <c r="G62" s="325" t="s">
        <v>469</v>
      </c>
      <c r="H62" s="325" t="s">
        <v>582</v>
      </c>
      <c r="I62" s="325"/>
      <c r="J62" s="325" t="s">
        <v>577</v>
      </c>
      <c r="K62" s="325">
        <v>249</v>
      </c>
      <c r="L62" s="325" t="s">
        <v>617</v>
      </c>
      <c r="M62" s="325" t="s">
        <v>618</v>
      </c>
      <c r="N62" s="325" t="s">
        <v>619</v>
      </c>
      <c r="O62" s="329" t="s">
        <v>619</v>
      </c>
      <c r="P62" s="326" t="s">
        <v>11</v>
      </c>
      <c r="Q62" s="326" t="s">
        <v>11</v>
      </c>
      <c r="R62" s="325" t="s">
        <v>11</v>
      </c>
      <c r="S62" s="325" t="s">
        <v>11</v>
      </c>
      <c r="T62" s="325">
        <v>227</v>
      </c>
      <c r="U62" s="325" t="s">
        <v>620</v>
      </c>
      <c r="V62" s="325">
        <v>460</v>
      </c>
      <c r="W62" s="325" t="s">
        <v>621</v>
      </c>
      <c r="X62" s="325">
        <v>214</v>
      </c>
      <c r="Y62" s="325" t="s">
        <v>622</v>
      </c>
    </row>
    <row r="63" spans="1:25" s="327" customFormat="1" ht="38.25" x14ac:dyDescent="0.2">
      <c r="A63" s="325"/>
      <c r="B63" s="325"/>
      <c r="C63" s="325" t="s">
        <v>375</v>
      </c>
      <c r="D63" s="325" t="s">
        <v>376</v>
      </c>
      <c r="E63" s="325" t="s">
        <v>564</v>
      </c>
      <c r="F63" s="325"/>
      <c r="G63" s="325" t="s">
        <v>469</v>
      </c>
      <c r="H63" s="325" t="s">
        <v>582</v>
      </c>
      <c r="I63" s="325"/>
      <c r="J63" s="325" t="s">
        <v>577</v>
      </c>
      <c r="K63" s="325">
        <v>336</v>
      </c>
      <c r="L63" s="325" t="s">
        <v>623</v>
      </c>
      <c r="M63" s="325" t="s">
        <v>467</v>
      </c>
      <c r="N63" s="325" t="s">
        <v>624</v>
      </c>
      <c r="O63" s="329" t="s">
        <v>624</v>
      </c>
      <c r="P63" s="326" t="s">
        <v>11</v>
      </c>
      <c r="Q63" s="326" t="s">
        <v>11</v>
      </c>
      <c r="R63" s="325" t="s">
        <v>11</v>
      </c>
      <c r="S63" s="325" t="s">
        <v>11</v>
      </c>
      <c r="T63" s="325">
        <v>228</v>
      </c>
      <c r="U63" s="325" t="s">
        <v>625</v>
      </c>
      <c r="V63" s="325">
        <v>389</v>
      </c>
      <c r="W63" s="325" t="s">
        <v>626</v>
      </c>
      <c r="X63" s="325">
        <v>298</v>
      </c>
      <c r="Y63" s="325" t="s">
        <v>627</v>
      </c>
    </row>
    <row r="64" spans="1:25" s="327" customFormat="1" ht="51" x14ac:dyDescent="0.2">
      <c r="A64" s="325"/>
      <c r="B64" s="325"/>
      <c r="C64" s="325" t="s">
        <v>375</v>
      </c>
      <c r="D64" s="325" t="s">
        <v>376</v>
      </c>
      <c r="E64" s="325" t="s">
        <v>564</v>
      </c>
      <c r="F64" s="325"/>
      <c r="G64" s="325" t="s">
        <v>469</v>
      </c>
      <c r="H64" s="325" t="s">
        <v>585</v>
      </c>
      <c r="I64" s="325"/>
      <c r="J64" s="325" t="s">
        <v>583</v>
      </c>
      <c r="K64" s="325">
        <v>417</v>
      </c>
      <c r="L64" s="325" t="s">
        <v>628</v>
      </c>
      <c r="M64" s="325" t="s">
        <v>607</v>
      </c>
      <c r="N64" s="325" t="s">
        <v>608</v>
      </c>
      <c r="O64" s="331" t="s">
        <v>608</v>
      </c>
      <c r="P64" s="326" t="s">
        <v>11</v>
      </c>
      <c r="Q64" s="326" t="s">
        <v>11</v>
      </c>
      <c r="R64" s="325" t="s">
        <v>11</v>
      </c>
      <c r="S64" s="325" t="s">
        <v>11</v>
      </c>
      <c r="T64" s="325">
        <v>232</v>
      </c>
      <c r="U64" s="325" t="s">
        <v>629</v>
      </c>
      <c r="V64" s="325">
        <v>390</v>
      </c>
      <c r="W64" s="325" t="s">
        <v>630</v>
      </c>
      <c r="X64" s="325">
        <v>161</v>
      </c>
      <c r="Y64" s="325" t="s">
        <v>631</v>
      </c>
    </row>
    <row r="65" spans="1:25" s="327" customFormat="1" ht="38.25" x14ac:dyDescent="0.2">
      <c r="A65" s="325"/>
      <c r="B65" s="325"/>
      <c r="C65" s="325" t="s">
        <v>375</v>
      </c>
      <c r="D65" s="325" t="s">
        <v>376</v>
      </c>
      <c r="E65" s="325" t="s">
        <v>564</v>
      </c>
      <c r="F65" s="325"/>
      <c r="G65" s="325" t="s">
        <v>469</v>
      </c>
      <c r="H65" s="325" t="s">
        <v>585</v>
      </c>
      <c r="I65" s="325"/>
      <c r="J65" s="325" t="s">
        <v>583</v>
      </c>
      <c r="K65" s="325">
        <v>417</v>
      </c>
      <c r="L65" s="325" t="s">
        <v>628</v>
      </c>
      <c r="M65" s="325" t="s">
        <v>607</v>
      </c>
      <c r="N65" s="325" t="s">
        <v>608</v>
      </c>
      <c r="O65" s="331" t="s">
        <v>608</v>
      </c>
      <c r="P65" s="326" t="s">
        <v>11</v>
      </c>
      <c r="Q65" s="326" t="s">
        <v>11</v>
      </c>
      <c r="R65" s="325" t="s">
        <v>11</v>
      </c>
      <c r="S65" s="325" t="s">
        <v>11</v>
      </c>
      <c r="T65" s="325">
        <v>232</v>
      </c>
      <c r="U65" s="325" t="s">
        <v>629</v>
      </c>
      <c r="V65" s="325">
        <v>606</v>
      </c>
      <c r="W65" s="325" t="s">
        <v>632</v>
      </c>
      <c r="X65" s="325">
        <v>161</v>
      </c>
      <c r="Y65" s="325" t="s">
        <v>631</v>
      </c>
    </row>
    <row r="66" spans="1:25" s="327" customFormat="1" ht="51" x14ac:dyDescent="0.2">
      <c r="A66" s="325"/>
      <c r="B66" s="325"/>
      <c r="C66" s="325" t="s">
        <v>375</v>
      </c>
      <c r="D66" s="325" t="s">
        <v>376</v>
      </c>
      <c r="E66" s="325" t="s">
        <v>564</v>
      </c>
      <c r="F66" s="325"/>
      <c r="G66" s="325" t="s">
        <v>469</v>
      </c>
      <c r="H66" s="325" t="s">
        <v>590</v>
      </c>
      <c r="J66" s="325" t="s">
        <v>584</v>
      </c>
      <c r="K66" s="325">
        <v>364</v>
      </c>
      <c r="L66" s="325" t="s">
        <v>633</v>
      </c>
      <c r="M66" s="325" t="s">
        <v>369</v>
      </c>
      <c r="N66" s="325" t="s">
        <v>370</v>
      </c>
      <c r="O66" s="331" t="s">
        <v>370</v>
      </c>
      <c r="P66" s="326" t="s">
        <v>11</v>
      </c>
      <c r="Q66" s="326" t="s">
        <v>11</v>
      </c>
      <c r="R66" s="325" t="s">
        <v>11</v>
      </c>
      <c r="S66" s="325" t="s">
        <v>11</v>
      </c>
      <c r="T66" s="325">
        <v>215</v>
      </c>
      <c r="U66" s="325" t="s">
        <v>574</v>
      </c>
      <c r="V66" s="325">
        <v>360</v>
      </c>
      <c r="W66" s="325" t="s">
        <v>575</v>
      </c>
      <c r="X66" s="325">
        <v>253</v>
      </c>
      <c r="Y66" s="325" t="s">
        <v>576</v>
      </c>
    </row>
    <row r="67" spans="1:25" s="327" customFormat="1" ht="38.25" x14ac:dyDescent="0.2">
      <c r="A67" s="325"/>
      <c r="B67" s="325"/>
      <c r="C67" s="325" t="s">
        <v>375</v>
      </c>
      <c r="D67" s="325" t="s">
        <v>376</v>
      </c>
      <c r="E67" s="325" t="s">
        <v>564</v>
      </c>
      <c r="F67" s="325"/>
      <c r="G67" s="325" t="s">
        <v>469</v>
      </c>
      <c r="H67" s="325" t="s">
        <v>565</v>
      </c>
      <c r="J67" s="325" t="s">
        <v>566</v>
      </c>
      <c r="K67" s="325">
        <v>418</v>
      </c>
      <c r="L67" s="247" t="s">
        <v>634</v>
      </c>
      <c r="M67" s="325" t="s">
        <v>635</v>
      </c>
      <c r="N67" s="325" t="s">
        <v>371</v>
      </c>
      <c r="O67" s="326" t="s">
        <v>371</v>
      </c>
      <c r="P67" s="326" t="s">
        <v>10</v>
      </c>
      <c r="Q67" s="326" t="s">
        <v>10</v>
      </c>
      <c r="R67" s="325" t="s">
        <v>10</v>
      </c>
      <c r="S67" s="325" t="s">
        <v>11</v>
      </c>
      <c r="T67" s="325">
        <v>234</v>
      </c>
      <c r="U67" s="325" t="s">
        <v>636</v>
      </c>
      <c r="V67" s="325">
        <v>532</v>
      </c>
      <c r="W67" s="325" t="s">
        <v>637</v>
      </c>
      <c r="X67" s="325">
        <v>195</v>
      </c>
      <c r="Y67" s="325" t="s">
        <v>638</v>
      </c>
    </row>
    <row r="68" spans="1:25" s="327" customFormat="1" ht="51" x14ac:dyDescent="0.2">
      <c r="A68" s="325"/>
      <c r="B68" s="325"/>
      <c r="C68" s="325" t="s">
        <v>375</v>
      </c>
      <c r="D68" s="325" t="s">
        <v>376</v>
      </c>
      <c r="E68" s="325" t="s">
        <v>564</v>
      </c>
      <c r="F68" s="325"/>
      <c r="G68" s="325" t="s">
        <v>469</v>
      </c>
      <c r="H68" s="325" t="s">
        <v>565</v>
      </c>
      <c r="I68" s="325"/>
      <c r="J68" s="325" t="s">
        <v>566</v>
      </c>
      <c r="K68" s="325">
        <v>338</v>
      </c>
      <c r="L68" s="325" t="s">
        <v>639</v>
      </c>
      <c r="M68" s="325" t="s">
        <v>607</v>
      </c>
      <c r="N68" s="325" t="s">
        <v>608</v>
      </c>
      <c r="O68" s="329" t="s">
        <v>608</v>
      </c>
      <c r="P68" s="326" t="s">
        <v>11</v>
      </c>
      <c r="Q68" s="326" t="s">
        <v>11</v>
      </c>
      <c r="R68" s="325" t="s">
        <v>11</v>
      </c>
      <c r="S68" s="325" t="s">
        <v>11</v>
      </c>
      <c r="T68" s="325">
        <v>235</v>
      </c>
      <c r="U68" s="325" t="s">
        <v>640</v>
      </c>
      <c r="V68" s="325">
        <v>462</v>
      </c>
      <c r="W68" s="325" t="s">
        <v>641</v>
      </c>
      <c r="X68" s="325">
        <v>196</v>
      </c>
      <c r="Y68" s="325" t="s">
        <v>640</v>
      </c>
    </row>
    <row r="69" spans="1:25" s="327" customFormat="1" ht="38.25" x14ac:dyDescent="0.2">
      <c r="A69" s="325"/>
      <c r="B69" s="325"/>
      <c r="C69" s="325" t="s">
        <v>375</v>
      </c>
      <c r="D69" s="325" t="s">
        <v>376</v>
      </c>
      <c r="E69" s="325" t="s">
        <v>564</v>
      </c>
      <c r="F69" s="325"/>
      <c r="G69" s="325" t="s">
        <v>469</v>
      </c>
      <c r="H69" s="325" t="s">
        <v>565</v>
      </c>
      <c r="I69" s="325"/>
      <c r="J69" s="325" t="s">
        <v>566</v>
      </c>
      <c r="K69" s="325">
        <v>419</v>
      </c>
      <c r="L69" s="325" t="s">
        <v>642</v>
      </c>
      <c r="M69" s="325" t="s">
        <v>607</v>
      </c>
      <c r="N69" s="325" t="s">
        <v>608</v>
      </c>
      <c r="O69" s="329" t="s">
        <v>608</v>
      </c>
      <c r="P69" s="326" t="s">
        <v>11</v>
      </c>
      <c r="Q69" s="326" t="s">
        <v>11</v>
      </c>
      <c r="R69" s="325" t="s">
        <v>11</v>
      </c>
      <c r="S69" s="325" t="s">
        <v>11</v>
      </c>
      <c r="T69" s="325">
        <v>236</v>
      </c>
      <c r="U69" s="325" t="s">
        <v>643</v>
      </c>
      <c r="V69" s="325">
        <v>391</v>
      </c>
      <c r="W69" s="325" t="s">
        <v>644</v>
      </c>
      <c r="X69" s="325">
        <v>258</v>
      </c>
      <c r="Y69" s="325" t="s">
        <v>643</v>
      </c>
    </row>
    <row r="70" spans="1:25" s="327" customFormat="1" ht="38.25" x14ac:dyDescent="0.2">
      <c r="A70" s="325"/>
      <c r="B70" s="325"/>
      <c r="C70" s="325" t="s">
        <v>375</v>
      </c>
      <c r="D70" s="325" t="s">
        <v>376</v>
      </c>
      <c r="E70" s="325" t="s">
        <v>564</v>
      </c>
      <c r="F70" s="325"/>
      <c r="G70" s="325" t="s">
        <v>469</v>
      </c>
      <c r="H70" s="325" t="s">
        <v>565</v>
      </c>
      <c r="I70" s="325"/>
      <c r="J70" s="325" t="s">
        <v>566</v>
      </c>
      <c r="K70" s="325">
        <v>419</v>
      </c>
      <c r="L70" s="325" t="s">
        <v>642</v>
      </c>
      <c r="M70" s="325" t="s">
        <v>607</v>
      </c>
      <c r="N70" s="325" t="s">
        <v>608</v>
      </c>
      <c r="O70" s="329" t="s">
        <v>608</v>
      </c>
      <c r="P70" s="326" t="s">
        <v>11</v>
      </c>
      <c r="Q70" s="326" t="s">
        <v>11</v>
      </c>
      <c r="R70" s="325" t="s">
        <v>11</v>
      </c>
      <c r="S70" s="325" t="s">
        <v>11</v>
      </c>
      <c r="T70" s="325">
        <v>236</v>
      </c>
      <c r="U70" s="326" t="s">
        <v>643</v>
      </c>
      <c r="V70" s="325">
        <v>392</v>
      </c>
      <c r="W70" s="325" t="s">
        <v>645</v>
      </c>
      <c r="X70" s="325">
        <v>258</v>
      </c>
      <c r="Y70" s="325" t="s">
        <v>643</v>
      </c>
    </row>
    <row r="71" spans="1:25" s="327" customFormat="1" ht="51" x14ac:dyDescent="0.2">
      <c r="A71" s="325"/>
      <c r="B71" s="325"/>
      <c r="C71" s="325" t="s">
        <v>375</v>
      </c>
      <c r="D71" s="325" t="s">
        <v>376</v>
      </c>
      <c r="E71" s="325" t="s">
        <v>564</v>
      </c>
      <c r="F71" s="325"/>
      <c r="G71" s="325" t="s">
        <v>469</v>
      </c>
      <c r="H71" s="325" t="s">
        <v>565</v>
      </c>
      <c r="I71" s="325"/>
      <c r="J71" s="325" t="s">
        <v>566</v>
      </c>
      <c r="K71" s="325">
        <v>425</v>
      </c>
      <c r="L71" s="325" t="s">
        <v>646</v>
      </c>
      <c r="M71" s="325" t="s">
        <v>635</v>
      </c>
      <c r="N71" s="325" t="s">
        <v>371</v>
      </c>
      <c r="O71" s="247" t="s">
        <v>371</v>
      </c>
      <c r="P71" s="326" t="s">
        <v>10</v>
      </c>
      <c r="Q71" s="326" t="s">
        <v>10</v>
      </c>
      <c r="R71" s="326" t="s">
        <v>10</v>
      </c>
      <c r="S71" s="325" t="s">
        <v>11</v>
      </c>
      <c r="T71" s="325">
        <v>401</v>
      </c>
      <c r="U71" s="325" t="s">
        <v>647</v>
      </c>
      <c r="V71" s="325">
        <v>613</v>
      </c>
      <c r="W71" s="325" t="s">
        <v>648</v>
      </c>
      <c r="X71" s="325">
        <v>17</v>
      </c>
      <c r="Y71" s="325" t="s">
        <v>649</v>
      </c>
    </row>
    <row r="72" spans="1:25" s="327" customFormat="1" ht="38.25" x14ac:dyDescent="0.2">
      <c r="A72" s="325"/>
      <c r="B72" s="325"/>
      <c r="C72" s="325" t="s">
        <v>375</v>
      </c>
      <c r="D72" s="325" t="s">
        <v>376</v>
      </c>
      <c r="E72" s="325" t="s">
        <v>650</v>
      </c>
      <c r="F72" s="325"/>
      <c r="G72" s="325" t="s">
        <v>501</v>
      </c>
      <c r="H72" s="325" t="s">
        <v>651</v>
      </c>
      <c r="I72" s="325" t="s">
        <v>501</v>
      </c>
      <c r="J72" s="325" t="s">
        <v>501</v>
      </c>
      <c r="K72" s="325">
        <v>394</v>
      </c>
      <c r="L72" s="325" t="s">
        <v>652</v>
      </c>
      <c r="M72" s="325" t="s">
        <v>369</v>
      </c>
      <c r="N72" s="325" t="s">
        <v>370</v>
      </c>
      <c r="O72" s="326" t="s">
        <v>370</v>
      </c>
      <c r="P72" s="326" t="s">
        <v>11</v>
      </c>
      <c r="Q72" s="326" t="s">
        <v>11</v>
      </c>
      <c r="R72" s="325" t="s">
        <v>11</v>
      </c>
      <c r="S72" s="325" t="s">
        <v>11</v>
      </c>
      <c r="T72" s="325">
        <v>189</v>
      </c>
      <c r="U72" s="325" t="s">
        <v>422</v>
      </c>
      <c r="V72" s="325">
        <v>433</v>
      </c>
      <c r="W72" s="325" t="s">
        <v>653</v>
      </c>
      <c r="X72" s="325">
        <v>259</v>
      </c>
      <c r="Y72" s="325" t="s">
        <v>654</v>
      </c>
    </row>
    <row r="73" spans="1:25" s="327" customFormat="1" ht="51" x14ac:dyDescent="0.2">
      <c r="A73" s="325"/>
      <c r="B73" s="325"/>
      <c r="C73" s="325" t="s">
        <v>375</v>
      </c>
      <c r="D73" s="325" t="s">
        <v>376</v>
      </c>
      <c r="E73" s="325" t="s">
        <v>650</v>
      </c>
      <c r="F73" s="325"/>
      <c r="G73" s="325" t="s">
        <v>501</v>
      </c>
      <c r="H73" s="325" t="s">
        <v>651</v>
      </c>
      <c r="I73" s="325"/>
      <c r="J73" s="325" t="s">
        <v>501</v>
      </c>
      <c r="K73" s="325">
        <v>317</v>
      </c>
      <c r="L73" s="325" t="s">
        <v>655</v>
      </c>
      <c r="M73" s="325" t="s">
        <v>369</v>
      </c>
      <c r="N73" s="325" t="s">
        <v>370</v>
      </c>
      <c r="O73" s="326" t="s">
        <v>370</v>
      </c>
      <c r="P73" s="326" t="s">
        <v>11</v>
      </c>
      <c r="Q73" s="326" t="s">
        <v>11</v>
      </c>
      <c r="R73" s="325" t="s">
        <v>11</v>
      </c>
      <c r="S73" s="325" t="s">
        <v>11</v>
      </c>
      <c r="T73" s="325">
        <v>189</v>
      </c>
      <c r="U73" s="325" t="s">
        <v>422</v>
      </c>
      <c r="V73" s="325">
        <v>463</v>
      </c>
      <c r="W73" s="325" t="s">
        <v>656</v>
      </c>
      <c r="X73" s="325">
        <v>181</v>
      </c>
      <c r="Y73" s="325" t="s">
        <v>424</v>
      </c>
    </row>
    <row r="74" spans="1:25" s="327" customFormat="1" ht="25.5" x14ac:dyDescent="0.2">
      <c r="A74" s="325"/>
      <c r="B74" s="325"/>
      <c r="C74" s="325" t="s">
        <v>375</v>
      </c>
      <c r="D74" s="325" t="s">
        <v>376</v>
      </c>
      <c r="E74" s="325" t="s">
        <v>657</v>
      </c>
      <c r="F74" s="325"/>
      <c r="G74" s="325" t="s">
        <v>508</v>
      </c>
      <c r="H74" s="325" t="s">
        <v>658</v>
      </c>
      <c r="I74" s="325" t="s">
        <v>659</v>
      </c>
      <c r="J74" s="325" t="s">
        <v>659</v>
      </c>
      <c r="K74" s="334"/>
      <c r="L74" s="334"/>
      <c r="M74" s="334"/>
      <c r="N74" s="334"/>
      <c r="O74" s="335"/>
      <c r="P74" s="335"/>
      <c r="Q74" s="335"/>
      <c r="R74" s="334"/>
      <c r="S74" s="334"/>
      <c r="T74" s="334"/>
      <c r="U74" s="334" t="s">
        <v>428</v>
      </c>
      <c r="V74" s="334"/>
      <c r="W74" s="334" t="s">
        <v>428</v>
      </c>
      <c r="X74" s="334"/>
      <c r="Y74" s="334"/>
    </row>
    <row r="75" spans="1:25" s="327" customFormat="1" ht="25.5" x14ac:dyDescent="0.2">
      <c r="A75" s="325"/>
      <c r="B75" s="325"/>
      <c r="C75" s="325" t="s">
        <v>375</v>
      </c>
      <c r="D75" s="325" t="s">
        <v>376</v>
      </c>
      <c r="E75" s="325" t="s">
        <v>657</v>
      </c>
      <c r="F75" s="325"/>
      <c r="G75" s="325" t="s">
        <v>508</v>
      </c>
      <c r="H75" s="325" t="s">
        <v>660</v>
      </c>
      <c r="I75" s="325" t="s">
        <v>661</v>
      </c>
      <c r="J75" s="325" t="s">
        <v>661</v>
      </c>
      <c r="K75" s="334"/>
      <c r="L75" s="334"/>
      <c r="M75" s="334"/>
      <c r="N75" s="334"/>
      <c r="O75" s="335"/>
      <c r="P75" s="335"/>
      <c r="Q75" s="335"/>
      <c r="R75" s="334"/>
      <c r="S75" s="334"/>
      <c r="T75" s="334"/>
      <c r="U75" s="334" t="s">
        <v>428</v>
      </c>
      <c r="V75" s="334"/>
      <c r="W75" s="334" t="s">
        <v>428</v>
      </c>
      <c r="X75" s="334"/>
      <c r="Y75" s="334"/>
    </row>
    <row r="76" spans="1:25" s="327" customFormat="1" ht="25.5" x14ac:dyDescent="0.2">
      <c r="A76" s="325"/>
      <c r="B76" s="325"/>
      <c r="C76" s="325" t="s">
        <v>375</v>
      </c>
      <c r="D76" s="325" t="s">
        <v>376</v>
      </c>
      <c r="E76" s="325" t="s">
        <v>662</v>
      </c>
      <c r="F76" s="325"/>
      <c r="G76" s="325" t="s">
        <v>512</v>
      </c>
      <c r="H76" s="325" t="s">
        <v>663</v>
      </c>
      <c r="I76" s="325" t="s">
        <v>664</v>
      </c>
      <c r="J76" s="325" t="s">
        <v>664</v>
      </c>
      <c r="K76" s="334"/>
      <c r="L76" s="334"/>
      <c r="M76" s="334"/>
      <c r="N76" s="334"/>
      <c r="O76" s="335"/>
      <c r="P76" s="335"/>
      <c r="Q76" s="335"/>
      <c r="R76" s="334"/>
      <c r="S76" s="334"/>
      <c r="T76" s="334"/>
      <c r="U76" s="334" t="s">
        <v>428</v>
      </c>
      <c r="V76" s="334"/>
      <c r="W76" s="334" t="s">
        <v>428</v>
      </c>
      <c r="X76" s="334"/>
      <c r="Y76" s="334"/>
    </row>
    <row r="77" spans="1:25" s="327" customFormat="1" ht="25.5" x14ac:dyDescent="0.2">
      <c r="A77" s="325"/>
      <c r="B77" s="325"/>
      <c r="C77" s="325" t="s">
        <v>375</v>
      </c>
      <c r="D77" s="325" t="s">
        <v>376</v>
      </c>
      <c r="E77" s="325" t="s">
        <v>662</v>
      </c>
      <c r="F77" s="325"/>
      <c r="G77" s="325" t="s">
        <v>512</v>
      </c>
      <c r="H77" s="325" t="s">
        <v>665</v>
      </c>
      <c r="I77" s="325" t="s">
        <v>666</v>
      </c>
      <c r="J77" s="325" t="s">
        <v>666</v>
      </c>
      <c r="K77" s="325">
        <v>420</v>
      </c>
      <c r="L77" s="325" t="s">
        <v>667</v>
      </c>
      <c r="M77" s="325" t="s">
        <v>406</v>
      </c>
      <c r="N77" s="325" t="s">
        <v>407</v>
      </c>
      <c r="O77" s="326" t="s">
        <v>407</v>
      </c>
      <c r="P77" s="326" t="s">
        <v>11</v>
      </c>
      <c r="Q77" s="326" t="s">
        <v>11</v>
      </c>
      <c r="R77" s="325" t="s">
        <v>11</v>
      </c>
      <c r="S77" s="325" t="s">
        <v>11</v>
      </c>
      <c r="T77" s="325">
        <v>237</v>
      </c>
      <c r="U77" s="325" t="s">
        <v>668</v>
      </c>
      <c r="V77" s="325">
        <v>464</v>
      </c>
      <c r="W77" s="325" t="s">
        <v>669</v>
      </c>
      <c r="X77" s="325">
        <v>197</v>
      </c>
      <c r="Y77" s="325" t="s">
        <v>670</v>
      </c>
    </row>
    <row r="78" spans="1:25" s="327" customFormat="1" ht="25.5" x14ac:dyDescent="0.2">
      <c r="A78" s="325"/>
      <c r="B78" s="325"/>
      <c r="C78" s="325" t="s">
        <v>375</v>
      </c>
      <c r="D78" s="325" t="s">
        <v>376</v>
      </c>
      <c r="E78" s="325" t="s">
        <v>662</v>
      </c>
      <c r="F78" s="325"/>
      <c r="G78" s="325" t="s">
        <v>512</v>
      </c>
      <c r="H78" s="325" t="s">
        <v>671</v>
      </c>
      <c r="I78" s="325" t="s">
        <v>672</v>
      </c>
      <c r="J78" s="325" t="s">
        <v>672</v>
      </c>
      <c r="K78" s="334"/>
      <c r="L78" s="334" t="s">
        <v>428</v>
      </c>
      <c r="M78" s="334"/>
      <c r="N78" s="334"/>
      <c r="O78" s="335"/>
      <c r="P78" s="335"/>
      <c r="Q78" s="335"/>
      <c r="R78" s="334"/>
      <c r="S78" s="334"/>
      <c r="T78" s="334"/>
      <c r="U78" s="334" t="s">
        <v>428</v>
      </c>
      <c r="V78" s="334"/>
      <c r="W78" s="334" t="s">
        <v>428</v>
      </c>
      <c r="X78" s="334"/>
      <c r="Y78" s="334"/>
    </row>
    <row r="79" spans="1:25" s="327" customFormat="1" ht="51" x14ac:dyDescent="0.2">
      <c r="A79" s="325"/>
      <c r="B79" s="325"/>
      <c r="C79" s="325" t="s">
        <v>375</v>
      </c>
      <c r="D79" s="325" t="s">
        <v>376</v>
      </c>
      <c r="E79" s="325" t="s">
        <v>662</v>
      </c>
      <c r="F79" s="325"/>
      <c r="G79" s="325" t="s">
        <v>512</v>
      </c>
      <c r="H79" s="325" t="s">
        <v>673</v>
      </c>
      <c r="I79" s="325" t="s">
        <v>674</v>
      </c>
      <c r="J79" s="325" t="s">
        <v>674</v>
      </c>
      <c r="K79" s="325">
        <v>274</v>
      </c>
      <c r="L79" s="325" t="s">
        <v>675</v>
      </c>
      <c r="M79" s="325" t="s">
        <v>676</v>
      </c>
      <c r="N79" s="325" t="s">
        <v>677</v>
      </c>
      <c r="O79" s="326" t="s">
        <v>677</v>
      </c>
      <c r="P79" s="326" t="s">
        <v>11</v>
      </c>
      <c r="Q79" s="326" t="s">
        <v>11</v>
      </c>
      <c r="R79" s="325" t="s">
        <v>11</v>
      </c>
      <c r="S79" s="325" t="s">
        <v>11</v>
      </c>
      <c r="T79" s="325">
        <v>238</v>
      </c>
      <c r="U79" s="325" t="s">
        <v>678</v>
      </c>
      <c r="V79" s="325">
        <v>507</v>
      </c>
      <c r="W79" s="325" t="s">
        <v>679</v>
      </c>
      <c r="X79" s="325">
        <v>180</v>
      </c>
      <c r="Y79" s="325" t="s">
        <v>680</v>
      </c>
    </row>
    <row r="80" spans="1:25" s="327" customFormat="1" ht="38.25" x14ac:dyDescent="0.2">
      <c r="A80" s="325"/>
      <c r="B80" s="325"/>
      <c r="C80" s="325" t="s">
        <v>375</v>
      </c>
      <c r="D80" s="325" t="s">
        <v>376</v>
      </c>
      <c r="E80" s="325" t="s">
        <v>662</v>
      </c>
      <c r="F80" s="325"/>
      <c r="G80" s="325" t="s">
        <v>512</v>
      </c>
      <c r="H80" s="325" t="s">
        <v>681</v>
      </c>
      <c r="I80" s="325" t="s">
        <v>682</v>
      </c>
      <c r="J80" s="325" t="s">
        <v>682</v>
      </c>
      <c r="K80" s="325">
        <v>421</v>
      </c>
      <c r="L80" s="325" t="s">
        <v>683</v>
      </c>
      <c r="M80" s="325" t="s">
        <v>684</v>
      </c>
      <c r="N80" s="325" t="s">
        <v>685</v>
      </c>
      <c r="O80" s="326" t="s">
        <v>685</v>
      </c>
      <c r="P80" s="326" t="s">
        <v>11</v>
      </c>
      <c r="Q80" s="326" t="s">
        <v>11</v>
      </c>
      <c r="R80" s="325" t="s">
        <v>11</v>
      </c>
      <c r="S80" s="325" t="s">
        <v>11</v>
      </c>
      <c r="T80" s="325">
        <v>239</v>
      </c>
      <c r="U80" s="325" t="s">
        <v>686</v>
      </c>
      <c r="V80" s="325">
        <v>393</v>
      </c>
      <c r="W80" s="325" t="s">
        <v>687</v>
      </c>
      <c r="X80" s="325">
        <v>274</v>
      </c>
      <c r="Y80" s="325" t="s">
        <v>688</v>
      </c>
    </row>
    <row r="81" spans="1:25" s="327" customFormat="1" ht="38.25" x14ac:dyDescent="0.2">
      <c r="A81" s="325"/>
      <c r="B81" s="325"/>
      <c r="C81" s="325" t="s">
        <v>375</v>
      </c>
      <c r="D81" s="325" t="s">
        <v>376</v>
      </c>
      <c r="E81" s="325" t="s">
        <v>662</v>
      </c>
      <c r="F81" s="325"/>
      <c r="G81" s="325" t="s">
        <v>512</v>
      </c>
      <c r="H81" s="325" t="s">
        <v>681</v>
      </c>
      <c r="I81" s="325" t="s">
        <v>689</v>
      </c>
      <c r="J81" s="325" t="s">
        <v>682</v>
      </c>
      <c r="K81" s="325">
        <v>421</v>
      </c>
      <c r="L81" s="325" t="s">
        <v>683</v>
      </c>
      <c r="M81" s="325" t="s">
        <v>684</v>
      </c>
      <c r="N81" s="325" t="s">
        <v>685</v>
      </c>
      <c r="O81" s="326" t="s">
        <v>685</v>
      </c>
      <c r="P81" s="326" t="s">
        <v>11</v>
      </c>
      <c r="Q81" s="326" t="s">
        <v>11</v>
      </c>
      <c r="R81" s="325" t="s">
        <v>11</v>
      </c>
      <c r="S81" s="325" t="s">
        <v>11</v>
      </c>
      <c r="T81" s="325">
        <v>239</v>
      </c>
      <c r="U81" s="325" t="s">
        <v>686</v>
      </c>
      <c r="V81" s="325">
        <v>607</v>
      </c>
      <c r="W81" s="325" t="s">
        <v>690</v>
      </c>
      <c r="X81" s="325">
        <v>274</v>
      </c>
      <c r="Y81" s="325" t="s">
        <v>688</v>
      </c>
    </row>
    <row r="82" spans="1:25" s="327" customFormat="1" ht="25.5" x14ac:dyDescent="0.2">
      <c r="A82" s="325"/>
      <c r="B82" s="325"/>
      <c r="C82" s="325" t="s">
        <v>382</v>
      </c>
      <c r="D82" s="325" t="s">
        <v>383</v>
      </c>
      <c r="E82" s="325" t="s">
        <v>691</v>
      </c>
      <c r="F82" s="325" t="s">
        <v>692</v>
      </c>
      <c r="G82" s="325" t="s">
        <v>692</v>
      </c>
      <c r="H82" s="325" t="s">
        <v>693</v>
      </c>
      <c r="I82" s="325" t="s">
        <v>694</v>
      </c>
      <c r="J82" s="325" t="s">
        <v>689</v>
      </c>
      <c r="K82" s="325">
        <v>257</v>
      </c>
      <c r="L82" s="247" t="s">
        <v>695</v>
      </c>
      <c r="M82" s="325" t="s">
        <v>607</v>
      </c>
      <c r="N82" s="325" t="s">
        <v>608</v>
      </c>
      <c r="O82" s="326" t="s">
        <v>608</v>
      </c>
      <c r="P82" s="326" t="s">
        <v>10</v>
      </c>
      <c r="Q82" s="326" t="s">
        <v>10</v>
      </c>
      <c r="R82" s="325" t="s">
        <v>10</v>
      </c>
      <c r="S82" s="325" t="s">
        <v>11</v>
      </c>
      <c r="T82" s="325">
        <v>278</v>
      </c>
      <c r="U82" s="325" t="s">
        <v>696</v>
      </c>
      <c r="V82" s="325">
        <v>546</v>
      </c>
      <c r="W82" s="325" t="s">
        <v>697</v>
      </c>
      <c r="X82" s="325">
        <v>280</v>
      </c>
      <c r="Y82" s="325" t="s">
        <v>698</v>
      </c>
    </row>
    <row r="83" spans="1:25" s="327" customFormat="1" ht="25.5" x14ac:dyDescent="0.2">
      <c r="A83" s="325"/>
      <c r="B83" s="325"/>
      <c r="C83" s="325" t="s">
        <v>382</v>
      </c>
      <c r="D83" s="325" t="s">
        <v>383</v>
      </c>
      <c r="E83" s="325" t="s">
        <v>691</v>
      </c>
      <c r="F83" s="325"/>
      <c r="G83" s="325" t="s">
        <v>692</v>
      </c>
      <c r="H83" s="325" t="s">
        <v>693</v>
      </c>
      <c r="J83" s="325" t="s">
        <v>689</v>
      </c>
      <c r="K83" s="325">
        <v>257</v>
      </c>
      <c r="L83" s="247" t="s">
        <v>695</v>
      </c>
      <c r="M83" s="325" t="s">
        <v>607</v>
      </c>
      <c r="N83" s="325" t="s">
        <v>608</v>
      </c>
      <c r="O83" s="325" t="s">
        <v>608</v>
      </c>
      <c r="P83" s="325" t="s">
        <v>10</v>
      </c>
      <c r="Q83" s="325" t="s">
        <v>10</v>
      </c>
      <c r="R83" s="325" t="s">
        <v>10</v>
      </c>
      <c r="S83" s="325" t="s">
        <v>11</v>
      </c>
      <c r="T83" s="325">
        <v>278</v>
      </c>
      <c r="U83" s="325" t="s">
        <v>696</v>
      </c>
      <c r="V83" s="325">
        <v>622</v>
      </c>
      <c r="W83" s="325" t="s">
        <v>699</v>
      </c>
      <c r="X83" s="325">
        <v>280</v>
      </c>
      <c r="Y83" s="325" t="s">
        <v>698</v>
      </c>
    </row>
    <row r="84" spans="1:25" s="327" customFormat="1" ht="38.25" x14ac:dyDescent="0.2">
      <c r="A84" s="325"/>
      <c r="B84" s="325"/>
      <c r="C84" s="325" t="s">
        <v>382</v>
      </c>
      <c r="D84" s="325" t="s">
        <v>383</v>
      </c>
      <c r="E84" s="325" t="s">
        <v>691</v>
      </c>
      <c r="F84" s="325" t="s">
        <v>383</v>
      </c>
      <c r="G84" s="325" t="s">
        <v>383</v>
      </c>
      <c r="H84" s="325" t="s">
        <v>700</v>
      </c>
      <c r="I84" s="325"/>
      <c r="J84" s="325" t="s">
        <v>701</v>
      </c>
      <c r="K84" s="325">
        <v>347</v>
      </c>
      <c r="L84" s="325" t="s">
        <v>702</v>
      </c>
      <c r="M84" s="325" t="s">
        <v>703</v>
      </c>
      <c r="N84" s="325" t="s">
        <v>704</v>
      </c>
      <c r="O84" s="326" t="s">
        <v>704</v>
      </c>
      <c r="P84" s="326" t="s">
        <v>10</v>
      </c>
      <c r="Q84" s="326" t="s">
        <v>10</v>
      </c>
      <c r="R84" s="325" t="s">
        <v>10</v>
      </c>
      <c r="S84" s="325" t="s">
        <v>11</v>
      </c>
      <c r="T84" s="325">
        <v>279</v>
      </c>
      <c r="U84" s="325" t="s">
        <v>705</v>
      </c>
      <c r="V84" s="325">
        <v>441</v>
      </c>
      <c r="W84" s="325" t="s">
        <v>706</v>
      </c>
      <c r="X84" s="325">
        <v>219</v>
      </c>
      <c r="Y84" s="325" t="s">
        <v>707</v>
      </c>
    </row>
    <row r="85" spans="1:25" s="327" customFormat="1" ht="38.25" x14ac:dyDescent="0.2">
      <c r="A85" s="328"/>
      <c r="B85" s="328"/>
      <c r="C85" s="325" t="s">
        <v>390</v>
      </c>
      <c r="D85" s="325" t="s">
        <v>391</v>
      </c>
      <c r="E85" s="325" t="s">
        <v>708</v>
      </c>
      <c r="F85" s="325" t="s">
        <v>709</v>
      </c>
      <c r="G85" s="325" t="s">
        <v>709</v>
      </c>
      <c r="H85" s="325" t="s">
        <v>710</v>
      </c>
      <c r="I85" s="325"/>
      <c r="J85" s="325" t="s">
        <v>694</v>
      </c>
      <c r="K85" s="325">
        <v>375</v>
      </c>
      <c r="L85" s="247" t="s">
        <v>711</v>
      </c>
      <c r="M85" s="325" t="s">
        <v>703</v>
      </c>
      <c r="N85" s="325" t="s">
        <v>704</v>
      </c>
      <c r="O85" s="326" t="s">
        <v>704</v>
      </c>
      <c r="P85" s="338" t="s">
        <v>10</v>
      </c>
      <c r="Q85" s="338" t="s">
        <v>11</v>
      </c>
      <c r="R85" s="339" t="s">
        <v>11</v>
      </c>
      <c r="S85" s="325" t="s">
        <v>11</v>
      </c>
      <c r="T85" s="325">
        <v>281</v>
      </c>
      <c r="U85" s="325" t="s">
        <v>712</v>
      </c>
      <c r="V85" s="325">
        <v>547</v>
      </c>
      <c r="W85" s="325" t="s">
        <v>713</v>
      </c>
      <c r="X85" s="325">
        <v>220</v>
      </c>
      <c r="Y85" s="325" t="s">
        <v>714</v>
      </c>
    </row>
    <row r="86" spans="1:25" s="327" customFormat="1" ht="38.25" x14ac:dyDescent="0.2">
      <c r="A86" s="325"/>
      <c r="B86" s="325"/>
      <c r="C86" s="325" t="s">
        <v>390</v>
      </c>
      <c r="D86" s="325" t="s">
        <v>391</v>
      </c>
      <c r="E86" s="325" t="s">
        <v>708</v>
      </c>
      <c r="F86" s="325" t="s">
        <v>709</v>
      </c>
      <c r="G86" s="325" t="s">
        <v>709</v>
      </c>
      <c r="H86" s="325" t="s">
        <v>710</v>
      </c>
      <c r="J86" s="325" t="s">
        <v>694</v>
      </c>
      <c r="K86" s="325">
        <v>402</v>
      </c>
      <c r="L86" s="325" t="s">
        <v>715</v>
      </c>
      <c r="M86" s="325" t="s">
        <v>703</v>
      </c>
      <c r="N86" s="325" t="s">
        <v>704</v>
      </c>
      <c r="O86" s="326" t="s">
        <v>704</v>
      </c>
      <c r="P86" s="326" t="s">
        <v>10</v>
      </c>
      <c r="Q86" s="326" t="s">
        <v>10</v>
      </c>
      <c r="R86" s="325" t="s">
        <v>10</v>
      </c>
      <c r="S86" s="325" t="s">
        <v>11</v>
      </c>
      <c r="T86" s="325">
        <v>280</v>
      </c>
      <c r="U86" s="325" t="s">
        <v>391</v>
      </c>
      <c r="V86" s="325">
        <v>475</v>
      </c>
      <c r="W86" s="325" t="s">
        <v>716</v>
      </c>
      <c r="X86" s="325">
        <v>151</v>
      </c>
      <c r="Y86" s="325" t="s">
        <v>717</v>
      </c>
    </row>
    <row r="87" spans="1:25" s="327" customFormat="1" ht="38.25" x14ac:dyDescent="0.2">
      <c r="A87" s="325"/>
      <c r="B87" s="325"/>
      <c r="C87" s="325" t="s">
        <v>390</v>
      </c>
      <c r="D87" s="325" t="s">
        <v>391</v>
      </c>
      <c r="E87" s="325" t="s">
        <v>708</v>
      </c>
      <c r="F87" s="325"/>
      <c r="G87" s="325" t="s">
        <v>391</v>
      </c>
      <c r="H87" s="325" t="s">
        <v>710</v>
      </c>
      <c r="I87" s="325"/>
      <c r="J87" s="325" t="s">
        <v>694</v>
      </c>
      <c r="K87" s="325">
        <v>258</v>
      </c>
      <c r="L87" s="325" t="s">
        <v>718</v>
      </c>
      <c r="M87" s="325" t="s">
        <v>703</v>
      </c>
      <c r="N87" s="325" t="s">
        <v>704</v>
      </c>
      <c r="O87" s="326" t="s">
        <v>704</v>
      </c>
      <c r="P87" s="338" t="s">
        <v>10</v>
      </c>
      <c r="Q87" s="338" t="s">
        <v>11</v>
      </c>
      <c r="R87" s="338" t="s">
        <v>11</v>
      </c>
      <c r="S87" s="325" t="s">
        <v>11</v>
      </c>
      <c r="T87" s="325">
        <v>282</v>
      </c>
      <c r="U87" s="325" t="s">
        <v>719</v>
      </c>
      <c r="V87" s="325">
        <v>548</v>
      </c>
      <c r="W87" s="325" t="s">
        <v>720</v>
      </c>
      <c r="X87" s="325">
        <v>220</v>
      </c>
      <c r="Y87" s="325" t="s">
        <v>714</v>
      </c>
    </row>
    <row r="88" spans="1:25" s="333" customFormat="1" x14ac:dyDescent="0.2">
      <c r="A88" s="325"/>
      <c r="B88" s="325"/>
      <c r="C88" s="328" t="s">
        <v>369</v>
      </c>
      <c r="D88" s="328" t="s">
        <v>44</v>
      </c>
      <c r="E88" s="328" t="s">
        <v>721</v>
      </c>
      <c r="F88" s="328" t="s">
        <v>46</v>
      </c>
      <c r="G88" s="328" t="s">
        <v>46</v>
      </c>
      <c r="H88" s="328" t="s">
        <v>722</v>
      </c>
      <c r="I88" s="328" t="s">
        <v>46</v>
      </c>
      <c r="J88" s="328" t="s">
        <v>46</v>
      </c>
      <c r="K88" s="328"/>
      <c r="L88" s="328"/>
      <c r="M88" s="328"/>
      <c r="N88" s="328"/>
      <c r="O88" s="332"/>
      <c r="P88" s="332"/>
      <c r="Q88" s="332"/>
      <c r="R88" s="328"/>
      <c r="S88" s="328"/>
      <c r="T88" s="328"/>
      <c r="U88" s="328"/>
      <c r="V88" s="328"/>
      <c r="W88" s="328"/>
      <c r="X88" s="328"/>
      <c r="Y88" s="328"/>
    </row>
    <row r="89" spans="1:25" s="327" customFormat="1" ht="51" x14ac:dyDescent="0.2">
      <c r="A89" s="336"/>
      <c r="B89" s="336"/>
      <c r="C89" s="325" t="s">
        <v>397</v>
      </c>
      <c r="D89" s="325" t="s">
        <v>398</v>
      </c>
      <c r="E89" s="325" t="s">
        <v>723</v>
      </c>
      <c r="F89" s="325" t="s">
        <v>724</v>
      </c>
      <c r="G89" s="325" t="s">
        <v>724</v>
      </c>
      <c r="H89" s="325" t="s">
        <v>725</v>
      </c>
      <c r="I89" s="325" t="s">
        <v>724</v>
      </c>
      <c r="J89" s="325" t="s">
        <v>724</v>
      </c>
      <c r="K89" s="325">
        <v>276</v>
      </c>
      <c r="L89" s="325" t="s">
        <v>726</v>
      </c>
      <c r="M89" s="325" t="s">
        <v>382</v>
      </c>
      <c r="N89" s="325" t="s">
        <v>613</v>
      </c>
      <c r="O89" s="326" t="s">
        <v>613</v>
      </c>
      <c r="P89" s="326" t="s">
        <v>11</v>
      </c>
      <c r="Q89" s="326" t="s">
        <v>11</v>
      </c>
      <c r="R89" s="325" t="s">
        <v>11</v>
      </c>
      <c r="S89" s="325" t="s">
        <v>11</v>
      </c>
      <c r="T89" s="325">
        <v>188</v>
      </c>
      <c r="U89" s="325" t="s">
        <v>727</v>
      </c>
      <c r="V89" s="325">
        <v>326</v>
      </c>
      <c r="W89" s="325" t="s">
        <v>728</v>
      </c>
      <c r="X89" s="325">
        <v>164</v>
      </c>
      <c r="Y89" s="325" t="s">
        <v>729</v>
      </c>
    </row>
    <row r="90" spans="1:25" s="327" customFormat="1" ht="25.5" x14ac:dyDescent="0.2">
      <c r="A90" s="325"/>
      <c r="B90" s="325"/>
      <c r="C90" s="325" t="s">
        <v>397</v>
      </c>
      <c r="D90" s="325" t="s">
        <v>398</v>
      </c>
      <c r="E90" s="325" t="s">
        <v>723</v>
      </c>
      <c r="F90" s="328" t="s">
        <v>730</v>
      </c>
      <c r="G90" s="325" t="s">
        <v>724</v>
      </c>
      <c r="H90" s="325" t="s">
        <v>725</v>
      </c>
      <c r="I90" s="325"/>
      <c r="J90" s="325" t="s">
        <v>724</v>
      </c>
      <c r="K90" s="325">
        <v>219</v>
      </c>
      <c r="L90" s="325" t="s">
        <v>731</v>
      </c>
      <c r="M90" s="325" t="s">
        <v>382</v>
      </c>
      <c r="N90" s="325" t="s">
        <v>613</v>
      </c>
      <c r="O90" s="326" t="s">
        <v>613</v>
      </c>
      <c r="P90" s="326" t="s">
        <v>11</v>
      </c>
      <c r="Q90" s="326" t="s">
        <v>11</v>
      </c>
      <c r="R90" s="325" t="s">
        <v>11</v>
      </c>
      <c r="S90" s="325" t="s">
        <v>11</v>
      </c>
      <c r="T90" s="325">
        <v>188</v>
      </c>
      <c r="U90" s="325" t="s">
        <v>727</v>
      </c>
      <c r="V90" s="325">
        <v>468</v>
      </c>
      <c r="W90" s="325" t="s">
        <v>732</v>
      </c>
      <c r="X90" s="325">
        <v>164</v>
      </c>
      <c r="Y90" s="325" t="s">
        <v>729</v>
      </c>
    </row>
    <row r="91" spans="1:25" s="327" customFormat="1" ht="38.25" x14ac:dyDescent="0.2">
      <c r="A91" s="325"/>
      <c r="B91" s="325"/>
      <c r="C91" s="325" t="s">
        <v>397</v>
      </c>
      <c r="D91" s="325" t="s">
        <v>398</v>
      </c>
      <c r="E91" s="325" t="s">
        <v>723</v>
      </c>
      <c r="F91" s="325"/>
      <c r="G91" s="325" t="s">
        <v>724</v>
      </c>
      <c r="H91" s="325" t="s">
        <v>725</v>
      </c>
      <c r="I91" s="325"/>
      <c r="J91" s="325" t="s">
        <v>724</v>
      </c>
      <c r="K91" s="325">
        <v>342</v>
      </c>
      <c r="L91" s="325" t="s">
        <v>733</v>
      </c>
      <c r="M91" s="325" t="s">
        <v>382</v>
      </c>
      <c r="N91" s="325" t="s">
        <v>613</v>
      </c>
      <c r="O91" s="326" t="s">
        <v>613</v>
      </c>
      <c r="P91" s="326" t="s">
        <v>11</v>
      </c>
      <c r="Q91" s="326" t="s">
        <v>11</v>
      </c>
      <c r="R91" s="325" t="s">
        <v>11</v>
      </c>
      <c r="S91" s="325" t="s">
        <v>11</v>
      </c>
      <c r="T91" s="325">
        <v>188</v>
      </c>
      <c r="U91" s="325" t="s">
        <v>727</v>
      </c>
      <c r="V91" s="325">
        <v>568</v>
      </c>
      <c r="W91" s="325" t="s">
        <v>734</v>
      </c>
      <c r="X91" s="325">
        <v>165</v>
      </c>
      <c r="Y91" s="325" t="s">
        <v>735</v>
      </c>
    </row>
    <row r="92" spans="1:25" s="333" customFormat="1" x14ac:dyDescent="0.2">
      <c r="A92" s="328"/>
      <c r="B92" s="328"/>
      <c r="C92" s="328" t="s">
        <v>397</v>
      </c>
      <c r="D92" s="328" t="s">
        <v>398</v>
      </c>
      <c r="E92" s="328" t="s">
        <v>736</v>
      </c>
      <c r="F92" s="328"/>
      <c r="G92" s="328" t="s">
        <v>730</v>
      </c>
      <c r="H92" s="328" t="s">
        <v>737</v>
      </c>
      <c r="I92" s="328" t="s">
        <v>730</v>
      </c>
      <c r="J92" s="328" t="s">
        <v>730</v>
      </c>
      <c r="K92" s="328"/>
      <c r="L92" s="328" t="s">
        <v>428</v>
      </c>
      <c r="M92" s="328"/>
      <c r="N92" s="328"/>
      <c r="O92" s="332"/>
      <c r="P92" s="332"/>
      <c r="Q92" s="332"/>
      <c r="R92" s="328"/>
      <c r="S92" s="328"/>
      <c r="T92" s="328"/>
      <c r="U92" s="328" t="s">
        <v>428</v>
      </c>
      <c r="V92" s="328"/>
      <c r="W92" s="328" t="s">
        <v>428</v>
      </c>
      <c r="X92" s="328"/>
      <c r="Y92" s="328"/>
    </row>
    <row r="93" spans="1:25" s="327" customFormat="1" ht="38.25" x14ac:dyDescent="0.2">
      <c r="A93" s="325"/>
      <c r="B93" s="325"/>
      <c r="C93" s="325" t="s">
        <v>400</v>
      </c>
      <c r="D93" s="325" t="s">
        <v>401</v>
      </c>
      <c r="E93" s="325" t="s">
        <v>738</v>
      </c>
      <c r="F93" s="325" t="s">
        <v>739</v>
      </c>
      <c r="G93" s="325" t="s">
        <v>739</v>
      </c>
      <c r="H93" s="325" t="s">
        <v>740</v>
      </c>
      <c r="I93" s="325" t="s">
        <v>741</v>
      </c>
      <c r="J93" s="325" t="s">
        <v>741</v>
      </c>
      <c r="K93" s="325">
        <v>371</v>
      </c>
      <c r="L93" s="325" t="s">
        <v>742</v>
      </c>
      <c r="M93" s="325" t="s">
        <v>463</v>
      </c>
      <c r="N93" s="325" t="s">
        <v>386</v>
      </c>
      <c r="O93" s="326" t="s">
        <v>386</v>
      </c>
      <c r="P93" s="326" t="s">
        <v>11</v>
      </c>
      <c r="Q93" s="326" t="s">
        <v>11</v>
      </c>
      <c r="R93" s="325" t="s">
        <v>11</v>
      </c>
      <c r="S93" s="325" t="s">
        <v>11</v>
      </c>
      <c r="T93" s="325">
        <v>243</v>
      </c>
      <c r="U93" s="325" t="s">
        <v>743</v>
      </c>
      <c r="V93" s="325">
        <v>371</v>
      </c>
      <c r="W93" s="325" t="s">
        <v>744</v>
      </c>
      <c r="X93" s="325">
        <v>262</v>
      </c>
      <c r="Y93" s="325" t="s">
        <v>745</v>
      </c>
    </row>
    <row r="94" spans="1:25" s="327" customFormat="1" ht="51" x14ac:dyDescent="0.2">
      <c r="A94" s="325"/>
      <c r="B94" s="325"/>
      <c r="C94" s="325" t="s">
        <v>400</v>
      </c>
      <c r="D94" s="325" t="s">
        <v>401</v>
      </c>
      <c r="E94" s="325" t="s">
        <v>738</v>
      </c>
      <c r="F94" s="325"/>
      <c r="G94" s="325" t="s">
        <v>739</v>
      </c>
      <c r="H94" s="325" t="s">
        <v>740</v>
      </c>
      <c r="I94" s="328" t="s">
        <v>746</v>
      </c>
      <c r="J94" s="325" t="s">
        <v>741</v>
      </c>
      <c r="K94" s="325">
        <v>372</v>
      </c>
      <c r="L94" s="325" t="s">
        <v>747</v>
      </c>
      <c r="M94" s="325" t="s">
        <v>463</v>
      </c>
      <c r="N94" s="325" t="s">
        <v>386</v>
      </c>
      <c r="O94" s="326" t="s">
        <v>386</v>
      </c>
      <c r="P94" s="326" t="s">
        <v>11</v>
      </c>
      <c r="Q94" s="326" t="s">
        <v>11</v>
      </c>
      <c r="R94" s="325" t="s">
        <v>11</v>
      </c>
      <c r="S94" s="325" t="s">
        <v>11</v>
      </c>
      <c r="T94" s="325">
        <v>244</v>
      </c>
      <c r="U94" s="325" t="s">
        <v>748</v>
      </c>
      <c r="V94" s="325">
        <v>328</v>
      </c>
      <c r="W94" s="325" t="s">
        <v>749</v>
      </c>
      <c r="X94" s="325">
        <v>167</v>
      </c>
      <c r="Y94" s="325" t="s">
        <v>750</v>
      </c>
    </row>
    <row r="95" spans="1:25" s="327" customFormat="1" ht="51" x14ac:dyDescent="0.2">
      <c r="A95" s="325"/>
      <c r="B95" s="325"/>
      <c r="C95" s="325" t="s">
        <v>400</v>
      </c>
      <c r="D95" s="325" t="s">
        <v>401</v>
      </c>
      <c r="E95" s="325" t="s">
        <v>738</v>
      </c>
      <c r="F95" s="325"/>
      <c r="G95" s="325" t="s">
        <v>739</v>
      </c>
      <c r="H95" s="325" t="s">
        <v>740</v>
      </c>
      <c r="I95" s="325"/>
      <c r="J95" s="325" t="s">
        <v>741</v>
      </c>
      <c r="K95" s="325">
        <v>372</v>
      </c>
      <c r="L95" s="325" t="s">
        <v>747</v>
      </c>
      <c r="M95" s="325" t="s">
        <v>463</v>
      </c>
      <c r="N95" s="325" t="s">
        <v>386</v>
      </c>
      <c r="O95" s="326" t="s">
        <v>386</v>
      </c>
      <c r="P95" s="326" t="s">
        <v>11</v>
      </c>
      <c r="Q95" s="326" t="s">
        <v>11</v>
      </c>
      <c r="R95" s="325" t="s">
        <v>11</v>
      </c>
      <c r="S95" s="325" t="s">
        <v>11</v>
      </c>
      <c r="T95" s="325">
        <v>244</v>
      </c>
      <c r="U95" s="325" t="s">
        <v>748</v>
      </c>
      <c r="V95" s="325">
        <v>510</v>
      </c>
      <c r="W95" s="325" t="s">
        <v>751</v>
      </c>
      <c r="X95" s="325">
        <v>167</v>
      </c>
      <c r="Y95" s="325" t="s">
        <v>750</v>
      </c>
    </row>
    <row r="96" spans="1:25" s="333" customFormat="1" ht="25.5" x14ac:dyDescent="0.2">
      <c r="A96" s="328"/>
      <c r="B96" s="328"/>
      <c r="C96" s="328" t="s">
        <v>400</v>
      </c>
      <c r="D96" s="328" t="s">
        <v>401</v>
      </c>
      <c r="E96" s="328" t="s">
        <v>738</v>
      </c>
      <c r="F96" s="328"/>
      <c r="G96" s="325" t="s">
        <v>739</v>
      </c>
      <c r="H96" s="328" t="s">
        <v>752</v>
      </c>
      <c r="J96" s="328" t="s">
        <v>746</v>
      </c>
      <c r="K96" s="328"/>
      <c r="L96" s="328" t="s">
        <v>428</v>
      </c>
      <c r="M96" s="328"/>
      <c r="N96" s="328"/>
      <c r="O96" s="332"/>
      <c r="P96" s="332"/>
      <c r="Q96" s="332"/>
      <c r="R96" s="328"/>
      <c r="S96" s="328"/>
      <c r="T96" s="328"/>
      <c r="U96" s="328" t="s">
        <v>428</v>
      </c>
      <c r="V96" s="328"/>
      <c r="W96" s="328" t="s">
        <v>428</v>
      </c>
      <c r="X96" s="328"/>
      <c r="Y96" s="328"/>
    </row>
    <row r="97" spans="1:25" s="327" customFormat="1" ht="38.25" x14ac:dyDescent="0.2">
      <c r="A97" s="325"/>
      <c r="B97" s="325"/>
      <c r="C97" s="325" t="s">
        <v>362</v>
      </c>
      <c r="D97" s="325" t="s">
        <v>363</v>
      </c>
      <c r="E97" s="325" t="s">
        <v>753</v>
      </c>
      <c r="F97" s="325" t="s">
        <v>377</v>
      </c>
      <c r="G97" s="325" t="s">
        <v>377</v>
      </c>
      <c r="H97" s="325" t="s">
        <v>754</v>
      </c>
      <c r="I97" s="325" t="s">
        <v>755</v>
      </c>
      <c r="J97" s="325" t="s">
        <v>755</v>
      </c>
      <c r="K97" s="325">
        <v>253</v>
      </c>
      <c r="L97" s="325" t="s">
        <v>756</v>
      </c>
      <c r="M97" s="325" t="s">
        <v>445</v>
      </c>
      <c r="N97" s="325" t="s">
        <v>757</v>
      </c>
      <c r="O97" s="326" t="s">
        <v>757</v>
      </c>
      <c r="P97" s="326" t="s">
        <v>11</v>
      </c>
      <c r="Q97" s="326" t="s">
        <v>11</v>
      </c>
      <c r="R97" s="325" t="s">
        <v>11</v>
      </c>
      <c r="S97" s="325" t="s">
        <v>11</v>
      </c>
      <c r="T97" s="325">
        <v>245</v>
      </c>
      <c r="U97" s="325" t="s">
        <v>758</v>
      </c>
      <c r="V97" s="325">
        <v>540</v>
      </c>
      <c r="W97" s="325" t="s">
        <v>759</v>
      </c>
      <c r="X97" s="325">
        <v>263</v>
      </c>
      <c r="Y97" s="325" t="s">
        <v>760</v>
      </c>
    </row>
    <row r="98" spans="1:25" s="327" customFormat="1" ht="38.25" x14ac:dyDescent="0.2">
      <c r="A98" s="325"/>
      <c r="B98" s="325"/>
      <c r="C98" s="325" t="s">
        <v>362</v>
      </c>
      <c r="D98" s="325" t="s">
        <v>363</v>
      </c>
      <c r="E98" s="325" t="s">
        <v>753</v>
      </c>
      <c r="F98" s="328" t="s">
        <v>384</v>
      </c>
      <c r="G98" s="325" t="s">
        <v>377</v>
      </c>
      <c r="H98" s="325" t="s">
        <v>754</v>
      </c>
      <c r="I98" s="325" t="s">
        <v>761</v>
      </c>
      <c r="J98" s="325" t="s">
        <v>755</v>
      </c>
      <c r="K98" s="325">
        <v>279</v>
      </c>
      <c r="L98" s="325" t="s">
        <v>762</v>
      </c>
      <c r="M98" s="325" t="s">
        <v>445</v>
      </c>
      <c r="N98" s="325" t="s">
        <v>757</v>
      </c>
      <c r="O98" s="326" t="s">
        <v>757</v>
      </c>
      <c r="P98" s="326" t="s">
        <v>11</v>
      </c>
      <c r="Q98" s="326" t="s">
        <v>11</v>
      </c>
      <c r="R98" s="325" t="s">
        <v>11</v>
      </c>
      <c r="S98" s="325" t="s">
        <v>11</v>
      </c>
      <c r="T98" s="325">
        <v>248</v>
      </c>
      <c r="U98" s="325" t="s">
        <v>763</v>
      </c>
      <c r="V98" s="325">
        <v>373</v>
      </c>
      <c r="W98" s="325" t="s">
        <v>764</v>
      </c>
      <c r="X98" s="325">
        <v>238</v>
      </c>
      <c r="Y98" s="325" t="s">
        <v>765</v>
      </c>
    </row>
    <row r="99" spans="1:25" s="327" customFormat="1" ht="38.25" x14ac:dyDescent="0.2">
      <c r="A99" s="325"/>
      <c r="B99" s="325"/>
      <c r="C99" s="325" t="s">
        <v>362</v>
      </c>
      <c r="D99" s="325" t="s">
        <v>363</v>
      </c>
      <c r="E99" s="325" t="s">
        <v>753</v>
      </c>
      <c r="F99" s="325" t="s">
        <v>365</v>
      </c>
      <c r="G99" s="325" t="s">
        <v>377</v>
      </c>
      <c r="H99" s="325" t="s">
        <v>754</v>
      </c>
      <c r="I99" s="325" t="s">
        <v>766</v>
      </c>
      <c r="J99" s="325" t="s">
        <v>755</v>
      </c>
      <c r="K99" s="325">
        <v>279</v>
      </c>
      <c r="L99" s="325" t="s">
        <v>762</v>
      </c>
      <c r="M99" s="325" t="s">
        <v>445</v>
      </c>
      <c r="N99" s="325" t="s">
        <v>757</v>
      </c>
      <c r="O99" s="326" t="s">
        <v>757</v>
      </c>
      <c r="P99" s="326" t="s">
        <v>11</v>
      </c>
      <c r="Q99" s="326" t="s">
        <v>11</v>
      </c>
      <c r="R99" s="325" t="s">
        <v>11</v>
      </c>
      <c r="S99" s="325" t="s">
        <v>11</v>
      </c>
      <c r="T99" s="325">
        <v>248</v>
      </c>
      <c r="U99" s="325" t="s">
        <v>763</v>
      </c>
      <c r="V99" s="325">
        <v>329</v>
      </c>
      <c r="W99" s="325" t="s">
        <v>767</v>
      </c>
      <c r="X99" s="325">
        <v>238</v>
      </c>
      <c r="Y99" s="325" t="s">
        <v>765</v>
      </c>
    </row>
    <row r="100" spans="1:25" s="327" customFormat="1" ht="25.5" x14ac:dyDescent="0.2">
      <c r="A100" s="325"/>
      <c r="B100" s="325"/>
      <c r="C100" s="325" t="s">
        <v>362</v>
      </c>
      <c r="D100" s="325" t="s">
        <v>363</v>
      </c>
      <c r="E100" s="325" t="s">
        <v>753</v>
      </c>
      <c r="F100" s="325"/>
      <c r="G100" s="325" t="s">
        <v>377</v>
      </c>
      <c r="H100" s="325" t="s">
        <v>754</v>
      </c>
      <c r="I100" s="325" t="s">
        <v>768</v>
      </c>
      <c r="J100" s="325" t="s">
        <v>755</v>
      </c>
      <c r="K100" s="325">
        <v>255</v>
      </c>
      <c r="L100" s="325" t="s">
        <v>769</v>
      </c>
      <c r="M100" s="325" t="s">
        <v>445</v>
      </c>
      <c r="N100" s="325" t="s">
        <v>757</v>
      </c>
      <c r="O100" s="326" t="s">
        <v>757</v>
      </c>
      <c r="P100" s="326" t="s">
        <v>10</v>
      </c>
      <c r="Q100" s="326" t="s">
        <v>10</v>
      </c>
      <c r="R100" s="325" t="s">
        <v>10</v>
      </c>
      <c r="S100" s="325" t="s">
        <v>11</v>
      </c>
      <c r="T100" s="325">
        <v>249</v>
      </c>
      <c r="U100" s="325" t="s">
        <v>770</v>
      </c>
      <c r="V100" s="325">
        <v>512</v>
      </c>
      <c r="W100" s="325" t="s">
        <v>771</v>
      </c>
      <c r="X100" s="325">
        <v>218</v>
      </c>
      <c r="Y100" s="325" t="s">
        <v>772</v>
      </c>
    </row>
    <row r="101" spans="1:25" s="327" customFormat="1" ht="25.5" x14ac:dyDescent="0.2">
      <c r="A101" s="325"/>
      <c r="B101" s="325"/>
      <c r="C101" s="325" t="s">
        <v>362</v>
      </c>
      <c r="D101" s="325" t="s">
        <v>363</v>
      </c>
      <c r="E101" s="325" t="s">
        <v>753</v>
      </c>
      <c r="F101" s="325"/>
      <c r="G101" s="325" t="s">
        <v>377</v>
      </c>
      <c r="H101" s="325" t="s">
        <v>754</v>
      </c>
      <c r="I101" s="325" t="s">
        <v>755</v>
      </c>
      <c r="J101" s="325" t="s">
        <v>755</v>
      </c>
      <c r="K101" s="325">
        <v>255</v>
      </c>
      <c r="L101" s="325" t="s">
        <v>769</v>
      </c>
      <c r="M101" s="325" t="s">
        <v>445</v>
      </c>
      <c r="N101" s="325" t="s">
        <v>757</v>
      </c>
      <c r="O101" s="326" t="s">
        <v>757</v>
      </c>
      <c r="P101" s="326" t="s">
        <v>10</v>
      </c>
      <c r="Q101" s="326" t="s">
        <v>10</v>
      </c>
      <c r="R101" s="325" t="s">
        <v>10</v>
      </c>
      <c r="S101" s="325" t="s">
        <v>11</v>
      </c>
      <c r="T101" s="325">
        <v>249</v>
      </c>
      <c r="U101" s="325" t="s">
        <v>770</v>
      </c>
      <c r="V101" s="325">
        <v>330</v>
      </c>
      <c r="W101" s="325" t="s">
        <v>773</v>
      </c>
      <c r="X101" s="325">
        <v>218</v>
      </c>
      <c r="Y101" s="325" t="s">
        <v>772</v>
      </c>
    </row>
    <row r="102" spans="1:25" s="327" customFormat="1" ht="63.75" x14ac:dyDescent="0.2">
      <c r="A102" s="325"/>
      <c r="B102" s="325"/>
      <c r="C102" s="325" t="s">
        <v>362</v>
      </c>
      <c r="D102" s="325" t="s">
        <v>363</v>
      </c>
      <c r="E102" s="325" t="s">
        <v>753</v>
      </c>
      <c r="F102" s="325"/>
      <c r="G102" s="325" t="s">
        <v>377</v>
      </c>
      <c r="H102" s="325" t="s">
        <v>754</v>
      </c>
      <c r="I102" s="325"/>
      <c r="J102" s="325" t="s">
        <v>755</v>
      </c>
      <c r="K102" s="325">
        <v>226</v>
      </c>
      <c r="L102" s="325" t="s">
        <v>774</v>
      </c>
      <c r="M102" s="325" t="s">
        <v>445</v>
      </c>
      <c r="N102" s="325" t="s">
        <v>757</v>
      </c>
      <c r="O102" s="326" t="s">
        <v>757</v>
      </c>
      <c r="P102" s="326" t="s">
        <v>11</v>
      </c>
      <c r="Q102" s="326" t="s">
        <v>11</v>
      </c>
      <c r="R102" s="325" t="s">
        <v>11</v>
      </c>
      <c r="S102" s="325" t="s">
        <v>11</v>
      </c>
      <c r="T102" s="325">
        <v>251</v>
      </c>
      <c r="U102" s="325" t="s">
        <v>775</v>
      </c>
      <c r="V102" s="325">
        <v>571</v>
      </c>
      <c r="W102" s="325" t="s">
        <v>776</v>
      </c>
      <c r="X102" s="325">
        <v>147</v>
      </c>
      <c r="Y102" s="325" t="s">
        <v>777</v>
      </c>
    </row>
    <row r="103" spans="1:25" s="327" customFormat="1" ht="51" x14ac:dyDescent="0.2">
      <c r="A103" s="325"/>
      <c r="B103" s="325"/>
      <c r="C103" s="325" t="s">
        <v>362</v>
      </c>
      <c r="D103" s="325" t="s">
        <v>363</v>
      </c>
      <c r="E103" s="325" t="s">
        <v>753</v>
      </c>
      <c r="F103" s="325"/>
      <c r="G103" s="325" t="s">
        <v>377</v>
      </c>
      <c r="H103" s="325" t="s">
        <v>778</v>
      </c>
      <c r="J103" s="325" t="s">
        <v>761</v>
      </c>
      <c r="K103" s="325">
        <v>299</v>
      </c>
      <c r="L103" s="325" t="s">
        <v>779</v>
      </c>
      <c r="M103" s="325" t="s">
        <v>445</v>
      </c>
      <c r="N103" s="325" t="s">
        <v>757</v>
      </c>
      <c r="O103" s="326" t="s">
        <v>757</v>
      </c>
      <c r="P103" s="326" t="s">
        <v>11</v>
      </c>
      <c r="Q103" s="326" t="s">
        <v>11</v>
      </c>
      <c r="R103" s="325" t="s">
        <v>11</v>
      </c>
      <c r="S103" s="325" t="s">
        <v>11</v>
      </c>
      <c r="T103" s="325">
        <v>409</v>
      </c>
      <c r="U103" s="325" t="s">
        <v>780</v>
      </c>
      <c r="V103" s="325">
        <v>472</v>
      </c>
      <c r="W103" s="325" t="s">
        <v>781</v>
      </c>
      <c r="X103" s="325">
        <v>239</v>
      </c>
      <c r="Y103" s="325" t="s">
        <v>782</v>
      </c>
    </row>
    <row r="104" spans="1:25" s="327" customFormat="1" ht="63.75" x14ac:dyDescent="0.2">
      <c r="A104" s="325"/>
      <c r="B104" s="325"/>
      <c r="C104" s="325" t="s">
        <v>362</v>
      </c>
      <c r="D104" s="325" t="s">
        <v>363</v>
      </c>
      <c r="E104" s="325" t="s">
        <v>753</v>
      </c>
      <c r="F104" s="325"/>
      <c r="G104" s="325" t="s">
        <v>377</v>
      </c>
      <c r="H104" s="325" t="s">
        <v>778</v>
      </c>
      <c r="I104" s="325"/>
      <c r="J104" s="325" t="s">
        <v>761</v>
      </c>
      <c r="K104" s="325">
        <v>299</v>
      </c>
      <c r="L104" s="325" t="s">
        <v>779</v>
      </c>
      <c r="M104" s="325" t="s">
        <v>445</v>
      </c>
      <c r="N104" s="325" t="s">
        <v>757</v>
      </c>
      <c r="O104" s="326" t="s">
        <v>757</v>
      </c>
      <c r="P104" s="326" t="s">
        <v>11</v>
      </c>
      <c r="Q104" s="326" t="s">
        <v>11</v>
      </c>
      <c r="R104" s="325" t="s">
        <v>11</v>
      </c>
      <c r="S104" s="325" t="s">
        <v>11</v>
      </c>
      <c r="T104" s="325">
        <v>409</v>
      </c>
      <c r="U104" s="325" t="s">
        <v>780</v>
      </c>
      <c r="V104" s="325">
        <v>542</v>
      </c>
      <c r="W104" s="325" t="s">
        <v>783</v>
      </c>
      <c r="X104" s="325">
        <v>239</v>
      </c>
      <c r="Y104" s="325" t="s">
        <v>782</v>
      </c>
    </row>
    <row r="105" spans="1:25" s="327" customFormat="1" ht="51" x14ac:dyDescent="0.2">
      <c r="A105" s="325"/>
      <c r="B105" s="325"/>
      <c r="C105" s="325" t="s">
        <v>362</v>
      </c>
      <c r="D105" s="325" t="s">
        <v>363</v>
      </c>
      <c r="E105" s="325" t="s">
        <v>753</v>
      </c>
      <c r="F105" s="325"/>
      <c r="G105" s="325" t="s">
        <v>377</v>
      </c>
      <c r="H105" s="325" t="s">
        <v>784</v>
      </c>
      <c r="J105" s="325" t="s">
        <v>766</v>
      </c>
      <c r="K105" s="325">
        <v>373</v>
      </c>
      <c r="L105" s="325" t="s">
        <v>785</v>
      </c>
      <c r="M105" s="325" t="s">
        <v>445</v>
      </c>
      <c r="N105" s="325" t="s">
        <v>757</v>
      </c>
      <c r="O105" s="326" t="s">
        <v>757</v>
      </c>
      <c r="P105" s="326" t="s">
        <v>11</v>
      </c>
      <c r="Q105" s="326" t="s">
        <v>11</v>
      </c>
      <c r="R105" s="325" t="s">
        <v>11</v>
      </c>
      <c r="S105" s="325" t="s">
        <v>11</v>
      </c>
      <c r="T105" s="325">
        <v>253</v>
      </c>
      <c r="U105" s="325" t="s">
        <v>786</v>
      </c>
      <c r="V105" s="325">
        <v>572</v>
      </c>
      <c r="W105" s="325" t="s">
        <v>787</v>
      </c>
      <c r="X105" s="325">
        <v>148</v>
      </c>
      <c r="Y105" s="325" t="s">
        <v>788</v>
      </c>
    </row>
    <row r="106" spans="1:25" s="327" customFormat="1" ht="51" x14ac:dyDescent="0.2">
      <c r="A106" s="325"/>
      <c r="B106" s="325"/>
      <c r="C106" s="325" t="s">
        <v>362</v>
      </c>
      <c r="D106" s="325" t="s">
        <v>363</v>
      </c>
      <c r="E106" s="325" t="s">
        <v>753</v>
      </c>
      <c r="F106" s="325"/>
      <c r="G106" s="325" t="s">
        <v>377</v>
      </c>
      <c r="H106" s="325" t="s">
        <v>784</v>
      </c>
      <c r="I106" s="325"/>
      <c r="J106" s="325" t="s">
        <v>766</v>
      </c>
      <c r="K106" s="325">
        <v>373</v>
      </c>
      <c r="L106" s="325" t="s">
        <v>785</v>
      </c>
      <c r="M106" s="325" t="s">
        <v>445</v>
      </c>
      <c r="N106" s="325" t="s">
        <v>757</v>
      </c>
      <c r="O106" s="326" t="s">
        <v>757</v>
      </c>
      <c r="P106" s="326" t="s">
        <v>11</v>
      </c>
      <c r="Q106" s="326" t="s">
        <v>11</v>
      </c>
      <c r="R106" s="325" t="s">
        <v>11</v>
      </c>
      <c r="S106" s="325" t="s">
        <v>11</v>
      </c>
      <c r="T106" s="325">
        <v>253</v>
      </c>
      <c r="U106" s="325" t="s">
        <v>786</v>
      </c>
      <c r="V106" s="325">
        <v>543</v>
      </c>
      <c r="W106" s="325" t="s">
        <v>789</v>
      </c>
      <c r="X106" s="325">
        <v>148</v>
      </c>
      <c r="Y106" s="325" t="s">
        <v>788</v>
      </c>
    </row>
    <row r="107" spans="1:25" s="327" customFormat="1" ht="51" x14ac:dyDescent="0.2">
      <c r="A107" s="325"/>
      <c r="B107" s="325"/>
      <c r="C107" s="325" t="s">
        <v>362</v>
      </c>
      <c r="D107" s="325" t="s">
        <v>363</v>
      </c>
      <c r="E107" s="325" t="s">
        <v>753</v>
      </c>
      <c r="F107" s="325"/>
      <c r="G107" s="325" t="s">
        <v>377</v>
      </c>
      <c r="H107" s="325" t="s">
        <v>790</v>
      </c>
      <c r="J107" s="325" t="s">
        <v>768</v>
      </c>
      <c r="K107" s="325">
        <v>401</v>
      </c>
      <c r="L107" s="325" t="s">
        <v>791</v>
      </c>
      <c r="M107" s="325" t="s">
        <v>445</v>
      </c>
      <c r="N107" s="325" t="s">
        <v>757</v>
      </c>
      <c r="O107" s="326" t="s">
        <v>11</v>
      </c>
      <c r="P107" s="326" t="s">
        <v>10</v>
      </c>
      <c r="Q107" s="326" t="s">
        <v>10</v>
      </c>
      <c r="R107" s="325" t="s">
        <v>10</v>
      </c>
      <c r="S107" s="325" t="s">
        <v>11</v>
      </c>
      <c r="T107" s="325">
        <v>254</v>
      </c>
      <c r="U107" s="325" t="s">
        <v>792</v>
      </c>
      <c r="V107" s="325">
        <v>403</v>
      </c>
      <c r="W107" s="325" t="s">
        <v>793</v>
      </c>
      <c r="X107" s="325">
        <v>276</v>
      </c>
      <c r="Y107" s="325" t="s">
        <v>794</v>
      </c>
    </row>
    <row r="108" spans="1:25" s="327" customFormat="1" ht="51" x14ac:dyDescent="0.2">
      <c r="A108" s="325"/>
      <c r="B108" s="325"/>
      <c r="C108" s="325" t="s">
        <v>362</v>
      </c>
      <c r="D108" s="325" t="s">
        <v>363</v>
      </c>
      <c r="E108" s="325" t="s">
        <v>753</v>
      </c>
      <c r="F108" s="325"/>
      <c r="G108" s="325" t="s">
        <v>377</v>
      </c>
      <c r="H108" s="325" t="s">
        <v>790</v>
      </c>
      <c r="I108" s="325"/>
      <c r="J108" s="325" t="s">
        <v>768</v>
      </c>
      <c r="K108" s="325">
        <v>401</v>
      </c>
      <c r="L108" s="325" t="s">
        <v>791</v>
      </c>
      <c r="M108" s="325" t="s">
        <v>445</v>
      </c>
      <c r="N108" s="325" t="s">
        <v>757</v>
      </c>
      <c r="O108" s="326" t="s">
        <v>11</v>
      </c>
      <c r="P108" s="326" t="s">
        <v>10</v>
      </c>
      <c r="Q108" s="326" t="s">
        <v>10</v>
      </c>
      <c r="R108" s="325" t="s">
        <v>10</v>
      </c>
      <c r="S108" s="325" t="s">
        <v>11</v>
      </c>
      <c r="T108" s="325">
        <v>254</v>
      </c>
      <c r="U108" s="325" t="s">
        <v>792</v>
      </c>
      <c r="V108" s="325">
        <v>375</v>
      </c>
      <c r="W108" s="325" t="s">
        <v>795</v>
      </c>
      <c r="X108" s="325">
        <v>276</v>
      </c>
      <c r="Y108" s="325" t="s">
        <v>794</v>
      </c>
    </row>
    <row r="109" spans="1:25" s="327" customFormat="1" ht="25.5" x14ac:dyDescent="0.2">
      <c r="A109" s="325"/>
      <c r="B109" s="325"/>
      <c r="C109" s="325" t="s">
        <v>362</v>
      </c>
      <c r="D109" s="325" t="s">
        <v>363</v>
      </c>
      <c r="E109" s="325" t="s">
        <v>753</v>
      </c>
      <c r="F109" s="325"/>
      <c r="G109" s="325" t="s">
        <v>796</v>
      </c>
      <c r="H109" s="325" t="s">
        <v>754</v>
      </c>
      <c r="J109" s="325" t="s">
        <v>755</v>
      </c>
      <c r="K109" s="325">
        <v>253</v>
      </c>
      <c r="L109" s="325" t="s">
        <v>756</v>
      </c>
      <c r="M109" s="325" t="s">
        <v>445</v>
      </c>
      <c r="N109" s="325" t="s">
        <v>757</v>
      </c>
      <c r="O109" s="326" t="s">
        <v>757</v>
      </c>
      <c r="P109" s="326" t="s">
        <v>11</v>
      </c>
      <c r="Q109" s="326" t="s">
        <v>11</v>
      </c>
      <c r="R109" s="325" t="s">
        <v>11</v>
      </c>
      <c r="S109" s="325" t="s">
        <v>11</v>
      </c>
      <c r="T109" s="325">
        <v>245</v>
      </c>
      <c r="U109" s="325" t="s">
        <v>758</v>
      </c>
      <c r="V109" s="325">
        <v>632</v>
      </c>
      <c r="W109" s="325" t="s">
        <v>797</v>
      </c>
      <c r="X109" s="325">
        <v>263</v>
      </c>
      <c r="Y109" s="325" t="s">
        <v>760</v>
      </c>
    </row>
    <row r="110" spans="1:25" s="327" customFormat="1" x14ac:dyDescent="0.2">
      <c r="A110" s="247"/>
      <c r="B110" s="247"/>
      <c r="C110" s="247" t="s">
        <v>362</v>
      </c>
      <c r="D110" s="247" t="s">
        <v>363</v>
      </c>
      <c r="E110" s="247" t="s">
        <v>798</v>
      </c>
      <c r="F110" s="247"/>
      <c r="G110" s="247" t="s">
        <v>384</v>
      </c>
      <c r="H110" s="247" t="s">
        <v>799</v>
      </c>
      <c r="I110" s="247" t="s">
        <v>800</v>
      </c>
      <c r="J110" s="247" t="s">
        <v>800</v>
      </c>
      <c r="K110" s="247"/>
      <c r="L110" s="247" t="s">
        <v>428</v>
      </c>
      <c r="M110" s="247"/>
      <c r="N110" s="247"/>
      <c r="O110" s="329"/>
      <c r="P110" s="329"/>
      <c r="Q110" s="329"/>
      <c r="R110" s="247"/>
      <c r="S110" s="247"/>
      <c r="T110" s="247"/>
      <c r="U110" s="247" t="s">
        <v>428</v>
      </c>
      <c r="V110" s="247"/>
      <c r="W110" s="247" t="s">
        <v>428</v>
      </c>
      <c r="X110" s="247"/>
      <c r="Y110" s="247"/>
    </row>
    <row r="111" spans="1:25" s="327" customFormat="1" ht="25.5" x14ac:dyDescent="0.2">
      <c r="A111" s="247"/>
      <c r="B111" s="247"/>
      <c r="C111" s="247" t="s">
        <v>362</v>
      </c>
      <c r="D111" s="247" t="s">
        <v>363</v>
      </c>
      <c r="E111" s="247" t="s">
        <v>798</v>
      </c>
      <c r="F111" s="247"/>
      <c r="G111" s="247" t="s">
        <v>384</v>
      </c>
      <c r="H111" s="247" t="s">
        <v>801</v>
      </c>
      <c r="I111" s="247" t="s">
        <v>802</v>
      </c>
      <c r="J111" s="247" t="s">
        <v>802</v>
      </c>
      <c r="K111" s="247"/>
      <c r="L111" s="247"/>
      <c r="M111" s="247"/>
      <c r="N111" s="247"/>
      <c r="O111" s="247"/>
      <c r="P111" s="247"/>
      <c r="Q111" s="247"/>
      <c r="R111" s="247"/>
      <c r="S111" s="247"/>
      <c r="T111" s="247"/>
      <c r="U111" s="247"/>
      <c r="V111" s="247"/>
      <c r="W111" s="247"/>
      <c r="X111" s="247"/>
      <c r="Y111" s="247"/>
    </row>
    <row r="112" spans="1:25" s="327" customFormat="1" ht="25.5" x14ac:dyDescent="0.2">
      <c r="A112" s="247"/>
      <c r="B112" s="247"/>
      <c r="C112" s="247" t="s">
        <v>362</v>
      </c>
      <c r="D112" s="247" t="s">
        <v>363</v>
      </c>
      <c r="E112" s="247" t="s">
        <v>798</v>
      </c>
      <c r="F112" s="247"/>
      <c r="G112" s="247" t="s">
        <v>384</v>
      </c>
      <c r="H112" s="247" t="s">
        <v>803</v>
      </c>
      <c r="I112" s="247" t="s">
        <v>804</v>
      </c>
      <c r="J112" s="247" t="s">
        <v>804</v>
      </c>
      <c r="K112" s="247"/>
      <c r="L112" s="247"/>
      <c r="M112" s="247"/>
      <c r="N112" s="247"/>
      <c r="O112" s="329"/>
      <c r="P112" s="329"/>
      <c r="Q112" s="329"/>
      <c r="R112" s="247"/>
      <c r="S112" s="247"/>
      <c r="T112" s="247"/>
      <c r="U112" s="247" t="s">
        <v>428</v>
      </c>
      <c r="V112" s="247"/>
      <c r="W112" s="247" t="s">
        <v>428</v>
      </c>
      <c r="X112" s="247"/>
      <c r="Y112" s="247"/>
    </row>
    <row r="113" spans="1:25" s="327" customFormat="1" ht="38.25" x14ac:dyDescent="0.2">
      <c r="A113" s="325"/>
      <c r="B113" s="325"/>
      <c r="C113" s="325" t="s">
        <v>362</v>
      </c>
      <c r="D113" s="325" t="s">
        <v>363</v>
      </c>
      <c r="E113" s="325" t="s">
        <v>364</v>
      </c>
      <c r="F113" s="325"/>
      <c r="G113" s="343" t="s">
        <v>365</v>
      </c>
      <c r="H113" s="325" t="s">
        <v>805</v>
      </c>
      <c r="I113" s="325" t="s">
        <v>806</v>
      </c>
      <c r="J113" s="325" t="s">
        <v>806</v>
      </c>
      <c r="K113" s="325">
        <v>292</v>
      </c>
      <c r="L113" s="325" t="s">
        <v>807</v>
      </c>
      <c r="M113" s="325" t="s">
        <v>445</v>
      </c>
      <c r="N113" s="325" t="s">
        <v>757</v>
      </c>
      <c r="O113" s="326" t="s">
        <v>757</v>
      </c>
      <c r="P113" s="326" t="s">
        <v>10</v>
      </c>
      <c r="Q113" s="326" t="s">
        <v>10</v>
      </c>
      <c r="R113" s="325" t="s">
        <v>10</v>
      </c>
      <c r="S113" s="325" t="s">
        <v>11</v>
      </c>
      <c r="T113" s="325">
        <v>262</v>
      </c>
      <c r="U113" s="325" t="s">
        <v>808</v>
      </c>
      <c r="V113" s="325">
        <v>458</v>
      </c>
      <c r="W113" s="325" t="s">
        <v>809</v>
      </c>
      <c r="X113" s="325">
        <v>270</v>
      </c>
      <c r="Y113" s="325" t="s">
        <v>810</v>
      </c>
    </row>
    <row r="114" spans="1:25" s="327" customFormat="1" ht="51" x14ac:dyDescent="0.2">
      <c r="A114" s="325"/>
      <c r="B114" s="325"/>
      <c r="C114" s="325" t="s">
        <v>406</v>
      </c>
      <c r="D114" s="325" t="s">
        <v>407</v>
      </c>
      <c r="E114" s="325" t="s">
        <v>811</v>
      </c>
      <c r="F114" s="325" t="s">
        <v>812</v>
      </c>
      <c r="G114" s="325" t="s">
        <v>812</v>
      </c>
      <c r="H114" s="325" t="s">
        <v>813</v>
      </c>
      <c r="I114" s="325" t="s">
        <v>812</v>
      </c>
      <c r="J114" s="325" t="s">
        <v>812</v>
      </c>
      <c r="K114" s="325">
        <v>332</v>
      </c>
      <c r="L114" s="325" t="s">
        <v>814</v>
      </c>
      <c r="M114" s="325" t="s">
        <v>406</v>
      </c>
      <c r="N114" s="325" t="s">
        <v>407</v>
      </c>
      <c r="O114" s="326" t="s">
        <v>407</v>
      </c>
      <c r="P114" s="326" t="s">
        <v>11</v>
      </c>
      <c r="Q114" s="326" t="s">
        <v>11</v>
      </c>
      <c r="R114" s="325" t="s">
        <v>11</v>
      </c>
      <c r="S114" s="325" t="s">
        <v>11</v>
      </c>
      <c r="T114" s="325">
        <v>263</v>
      </c>
      <c r="U114" s="325" t="s">
        <v>815</v>
      </c>
      <c r="V114" s="325">
        <v>563</v>
      </c>
      <c r="W114" s="325" t="s">
        <v>816</v>
      </c>
      <c r="X114" s="325">
        <v>202</v>
      </c>
      <c r="Y114" s="325" t="s">
        <v>817</v>
      </c>
    </row>
    <row r="115" spans="1:25" s="327" customFormat="1" ht="51" x14ac:dyDescent="0.2">
      <c r="A115" s="325"/>
      <c r="B115" s="325"/>
      <c r="C115" s="325" t="s">
        <v>406</v>
      </c>
      <c r="D115" s="325" t="s">
        <v>407</v>
      </c>
      <c r="E115" s="325" t="s">
        <v>811</v>
      </c>
      <c r="F115" s="325" t="s">
        <v>818</v>
      </c>
      <c r="G115" s="325" t="s">
        <v>812</v>
      </c>
      <c r="H115" s="325" t="s">
        <v>813</v>
      </c>
      <c r="I115" s="325"/>
      <c r="J115" s="325" t="s">
        <v>812</v>
      </c>
      <c r="K115" s="325">
        <v>333</v>
      </c>
      <c r="L115" s="325" t="s">
        <v>819</v>
      </c>
      <c r="M115" s="325" t="s">
        <v>400</v>
      </c>
      <c r="N115" s="325" t="s">
        <v>820</v>
      </c>
      <c r="O115" s="326" t="s">
        <v>820</v>
      </c>
      <c r="P115" s="326" t="s">
        <v>11</v>
      </c>
      <c r="Q115" s="326" t="s">
        <v>11</v>
      </c>
      <c r="R115" s="325" t="s">
        <v>11</v>
      </c>
      <c r="S115" s="325" t="s">
        <v>11</v>
      </c>
      <c r="T115" s="325">
        <v>264</v>
      </c>
      <c r="U115" s="325" t="s">
        <v>821</v>
      </c>
      <c r="V115" s="325">
        <v>427</v>
      </c>
      <c r="W115" s="325" t="s">
        <v>822</v>
      </c>
      <c r="X115" s="325">
        <v>330</v>
      </c>
      <c r="Y115" s="325" t="s">
        <v>821</v>
      </c>
    </row>
    <row r="116" spans="1:25" s="327" customFormat="1" ht="38.25" x14ac:dyDescent="0.2">
      <c r="A116" s="325"/>
      <c r="B116" s="325"/>
      <c r="C116" s="325" t="s">
        <v>406</v>
      </c>
      <c r="D116" s="325" t="s">
        <v>407</v>
      </c>
      <c r="E116" s="325" t="s">
        <v>811</v>
      </c>
      <c r="F116" s="325" t="s">
        <v>823</v>
      </c>
      <c r="G116" s="325" t="s">
        <v>812</v>
      </c>
      <c r="H116" s="325" t="s">
        <v>813</v>
      </c>
      <c r="I116" s="325"/>
      <c r="J116" s="325" t="s">
        <v>812</v>
      </c>
      <c r="K116" s="325">
        <v>244</v>
      </c>
      <c r="L116" s="325" t="s">
        <v>824</v>
      </c>
      <c r="M116" s="325" t="s">
        <v>406</v>
      </c>
      <c r="N116" s="325" t="s">
        <v>407</v>
      </c>
      <c r="O116" s="326" t="s">
        <v>407</v>
      </c>
      <c r="P116" s="326" t="s">
        <v>11</v>
      </c>
      <c r="Q116" s="326" t="s">
        <v>11</v>
      </c>
      <c r="R116" s="325" t="s">
        <v>11</v>
      </c>
      <c r="S116" s="325" t="s">
        <v>11</v>
      </c>
      <c r="T116" s="325">
        <v>267</v>
      </c>
      <c r="U116" s="325" t="s">
        <v>825</v>
      </c>
      <c r="V116" s="325">
        <v>358</v>
      </c>
      <c r="W116" s="325" t="s">
        <v>826</v>
      </c>
      <c r="X116" s="325">
        <v>296</v>
      </c>
      <c r="Y116" s="325" t="s">
        <v>827</v>
      </c>
    </row>
    <row r="117" spans="1:25" s="327" customFormat="1" ht="38.25" x14ac:dyDescent="0.2">
      <c r="A117" s="325"/>
      <c r="B117" s="325"/>
      <c r="C117" s="325" t="s">
        <v>406</v>
      </c>
      <c r="D117" s="325" t="s">
        <v>407</v>
      </c>
      <c r="E117" s="325" t="s">
        <v>811</v>
      </c>
      <c r="F117" s="325"/>
      <c r="G117" s="325" t="s">
        <v>812</v>
      </c>
      <c r="H117" s="325" t="s">
        <v>813</v>
      </c>
      <c r="I117" s="325"/>
      <c r="J117" s="325" t="s">
        <v>812</v>
      </c>
      <c r="K117" s="325">
        <v>244</v>
      </c>
      <c r="L117" s="325" t="s">
        <v>824</v>
      </c>
      <c r="M117" s="325" t="s">
        <v>406</v>
      </c>
      <c r="N117" s="325" t="s">
        <v>407</v>
      </c>
      <c r="O117" s="326" t="s">
        <v>407</v>
      </c>
      <c r="P117" s="326" t="s">
        <v>11</v>
      </c>
      <c r="Q117" s="326" t="s">
        <v>11</v>
      </c>
      <c r="R117" s="325" t="s">
        <v>11</v>
      </c>
      <c r="S117" s="325" t="s">
        <v>11</v>
      </c>
      <c r="T117" s="325">
        <v>268</v>
      </c>
      <c r="U117" s="325" t="s">
        <v>828</v>
      </c>
      <c r="V117" s="325">
        <v>359</v>
      </c>
      <c r="W117" s="325" t="s">
        <v>829</v>
      </c>
      <c r="X117" s="325">
        <v>296</v>
      </c>
      <c r="Y117" s="325" t="s">
        <v>827</v>
      </c>
    </row>
    <row r="118" spans="1:25" s="327" customFormat="1" ht="51" x14ac:dyDescent="0.2">
      <c r="A118" s="247"/>
      <c r="B118" s="247"/>
      <c r="C118" s="247" t="s">
        <v>406</v>
      </c>
      <c r="D118" s="247" t="s">
        <v>407</v>
      </c>
      <c r="E118" s="247" t="s">
        <v>811</v>
      </c>
      <c r="F118" s="247" t="s">
        <v>830</v>
      </c>
      <c r="G118" s="247" t="s">
        <v>830</v>
      </c>
      <c r="H118" s="247" t="s">
        <v>813</v>
      </c>
      <c r="I118" s="247"/>
      <c r="J118" s="247" t="s">
        <v>812</v>
      </c>
      <c r="K118" s="247">
        <v>414</v>
      </c>
      <c r="L118" s="247" t="s">
        <v>831</v>
      </c>
      <c r="M118" s="247" t="s">
        <v>832</v>
      </c>
      <c r="N118" s="247" t="s">
        <v>833</v>
      </c>
      <c r="O118" s="329" t="s">
        <v>833</v>
      </c>
      <c r="P118" s="329" t="s">
        <v>11</v>
      </c>
      <c r="Q118" s="329" t="s">
        <v>11</v>
      </c>
      <c r="R118" s="247" t="s">
        <v>11</v>
      </c>
      <c r="S118" s="247" t="s">
        <v>11</v>
      </c>
      <c r="T118" s="247">
        <v>265</v>
      </c>
      <c r="U118" s="247" t="s">
        <v>834</v>
      </c>
      <c r="V118" s="247">
        <v>634</v>
      </c>
      <c r="W118" s="247" t="s">
        <v>835</v>
      </c>
      <c r="X118" s="247">
        <v>332</v>
      </c>
      <c r="Y118" s="247" t="s">
        <v>836</v>
      </c>
    </row>
    <row r="119" spans="1:25" s="327" customFormat="1" ht="51" x14ac:dyDescent="0.2">
      <c r="A119" s="247"/>
      <c r="B119" s="247"/>
      <c r="C119" s="247" t="s">
        <v>406</v>
      </c>
      <c r="D119" s="247" t="s">
        <v>407</v>
      </c>
      <c r="E119" s="247" t="s">
        <v>811</v>
      </c>
      <c r="F119" s="247" t="s">
        <v>830</v>
      </c>
      <c r="G119" s="247" t="s">
        <v>830</v>
      </c>
      <c r="H119" s="247" t="s">
        <v>813</v>
      </c>
      <c r="I119" s="247"/>
      <c r="J119" s="247" t="s">
        <v>812</v>
      </c>
      <c r="K119" s="247">
        <v>414</v>
      </c>
      <c r="L119" s="247" t="s">
        <v>831</v>
      </c>
      <c r="M119" s="247" t="s">
        <v>832</v>
      </c>
      <c r="N119" s="247" t="s">
        <v>833</v>
      </c>
      <c r="O119" s="329" t="s">
        <v>833</v>
      </c>
      <c r="P119" s="329" t="s">
        <v>11</v>
      </c>
      <c r="Q119" s="329" t="s">
        <v>11</v>
      </c>
      <c r="R119" s="247" t="s">
        <v>11</v>
      </c>
      <c r="S119" s="247" t="s">
        <v>11</v>
      </c>
      <c r="T119" s="247">
        <v>266</v>
      </c>
      <c r="U119" s="247" t="s">
        <v>837</v>
      </c>
      <c r="V119" s="247">
        <v>634</v>
      </c>
      <c r="W119" s="247" t="s">
        <v>835</v>
      </c>
      <c r="X119" s="247">
        <v>332</v>
      </c>
      <c r="Y119" s="247" t="s">
        <v>836</v>
      </c>
    </row>
    <row r="120" spans="1:25" s="327" customFormat="1" ht="38.25" x14ac:dyDescent="0.2">
      <c r="A120" s="325"/>
      <c r="B120" s="325"/>
      <c r="C120" s="325" t="s">
        <v>406</v>
      </c>
      <c r="D120" s="325" t="s">
        <v>407</v>
      </c>
      <c r="E120" s="325" t="s">
        <v>838</v>
      </c>
      <c r="F120" s="325"/>
      <c r="G120" s="325" t="s">
        <v>818</v>
      </c>
      <c r="H120" s="325" t="s">
        <v>839</v>
      </c>
      <c r="I120" s="325" t="s">
        <v>840</v>
      </c>
      <c r="J120" s="325" t="s">
        <v>840</v>
      </c>
      <c r="K120" s="325">
        <v>300</v>
      </c>
      <c r="L120" s="325" t="s">
        <v>841</v>
      </c>
      <c r="M120" s="325" t="s">
        <v>506</v>
      </c>
      <c r="N120" s="325" t="s">
        <v>842</v>
      </c>
      <c r="O120" s="326" t="s">
        <v>842</v>
      </c>
      <c r="P120" s="326" t="s">
        <v>11</v>
      </c>
      <c r="Q120" s="326" t="s">
        <v>11</v>
      </c>
      <c r="R120" s="325" t="s">
        <v>11</v>
      </c>
      <c r="S120" s="325" t="s">
        <v>11</v>
      </c>
      <c r="T120" s="325">
        <v>269</v>
      </c>
      <c r="U120" s="325" t="s">
        <v>843</v>
      </c>
      <c r="V120" s="325">
        <v>459</v>
      </c>
      <c r="W120" s="325" t="s">
        <v>844</v>
      </c>
      <c r="X120" s="325">
        <v>264</v>
      </c>
      <c r="Y120" s="325" t="s">
        <v>843</v>
      </c>
    </row>
    <row r="121" spans="1:25" s="327" customFormat="1" ht="38.25" x14ac:dyDescent="0.2">
      <c r="A121" s="325"/>
      <c r="B121" s="325"/>
      <c r="C121" s="325" t="s">
        <v>406</v>
      </c>
      <c r="D121" s="325" t="s">
        <v>407</v>
      </c>
      <c r="E121" s="325" t="s">
        <v>838</v>
      </c>
      <c r="F121" s="325"/>
      <c r="G121" s="325" t="s">
        <v>818</v>
      </c>
      <c r="H121" s="325" t="s">
        <v>839</v>
      </c>
      <c r="I121" s="325"/>
      <c r="J121" s="325" t="s">
        <v>840</v>
      </c>
      <c r="K121" s="325">
        <v>300</v>
      </c>
      <c r="L121" s="325" t="s">
        <v>841</v>
      </c>
      <c r="M121" s="325" t="s">
        <v>506</v>
      </c>
      <c r="N121" s="325" t="s">
        <v>842</v>
      </c>
      <c r="O121" s="326" t="s">
        <v>842</v>
      </c>
      <c r="P121" s="326" t="s">
        <v>11</v>
      </c>
      <c r="Q121" s="326" t="s">
        <v>11</v>
      </c>
      <c r="R121" s="325" t="s">
        <v>11</v>
      </c>
      <c r="S121" s="325" t="s">
        <v>11</v>
      </c>
      <c r="T121" s="325">
        <v>270</v>
      </c>
      <c r="U121" s="325" t="s">
        <v>845</v>
      </c>
      <c r="V121" s="325">
        <v>564</v>
      </c>
      <c r="W121" s="325" t="s">
        <v>846</v>
      </c>
      <c r="X121" s="325">
        <v>157</v>
      </c>
      <c r="Y121" s="325" t="s">
        <v>845</v>
      </c>
    </row>
    <row r="122" spans="1:25" s="327" customFormat="1" ht="38.25" x14ac:dyDescent="0.2">
      <c r="A122" s="325"/>
      <c r="B122" s="325"/>
      <c r="C122" s="325" t="s">
        <v>406</v>
      </c>
      <c r="D122" s="325" t="s">
        <v>407</v>
      </c>
      <c r="E122" s="325" t="s">
        <v>838</v>
      </c>
      <c r="F122" s="325"/>
      <c r="G122" s="325" t="s">
        <v>818</v>
      </c>
      <c r="H122" s="325" t="s">
        <v>839</v>
      </c>
      <c r="I122" s="325"/>
      <c r="J122" s="325" t="s">
        <v>840</v>
      </c>
      <c r="K122" s="325">
        <v>300</v>
      </c>
      <c r="L122" s="325" t="s">
        <v>841</v>
      </c>
      <c r="M122" s="325" t="s">
        <v>506</v>
      </c>
      <c r="N122" s="325" t="s">
        <v>842</v>
      </c>
      <c r="O122" s="326" t="s">
        <v>842</v>
      </c>
      <c r="P122" s="326" t="s">
        <v>11</v>
      </c>
      <c r="Q122" s="326" t="s">
        <v>11</v>
      </c>
      <c r="R122" s="325" t="s">
        <v>11</v>
      </c>
      <c r="S122" s="325" t="s">
        <v>11</v>
      </c>
      <c r="T122" s="325">
        <v>271</v>
      </c>
      <c r="U122" s="325" t="s">
        <v>847</v>
      </c>
      <c r="V122" s="325">
        <v>331</v>
      </c>
      <c r="W122" s="325" t="s">
        <v>848</v>
      </c>
      <c r="X122" s="325">
        <v>277</v>
      </c>
      <c r="Y122" s="325" t="s">
        <v>847</v>
      </c>
    </row>
    <row r="123" spans="1:25" s="327" customFormat="1" ht="38.25" x14ac:dyDescent="0.2">
      <c r="A123" s="325"/>
      <c r="B123" s="325"/>
      <c r="C123" s="325" t="s">
        <v>406</v>
      </c>
      <c r="D123" s="325" t="s">
        <v>407</v>
      </c>
      <c r="E123" s="325" t="s">
        <v>849</v>
      </c>
      <c r="F123" s="325"/>
      <c r="G123" s="325" t="s">
        <v>823</v>
      </c>
      <c r="H123" s="325" t="s">
        <v>850</v>
      </c>
      <c r="I123" s="325" t="s">
        <v>823</v>
      </c>
      <c r="J123" s="325" t="s">
        <v>823</v>
      </c>
      <c r="K123" s="325">
        <v>374</v>
      </c>
      <c r="L123" s="325" t="s">
        <v>851</v>
      </c>
      <c r="M123" s="325" t="s">
        <v>406</v>
      </c>
      <c r="N123" s="325" t="s">
        <v>407</v>
      </c>
      <c r="O123" s="326" t="s">
        <v>407</v>
      </c>
      <c r="P123" s="326" t="s">
        <v>11</v>
      </c>
      <c r="Q123" s="326" t="s">
        <v>11</v>
      </c>
      <c r="R123" s="325" t="s">
        <v>11</v>
      </c>
      <c r="S123" s="325" t="s">
        <v>11</v>
      </c>
      <c r="T123" s="325">
        <v>272</v>
      </c>
      <c r="U123" s="326" t="s">
        <v>852</v>
      </c>
      <c r="V123" s="325">
        <v>439</v>
      </c>
      <c r="W123" s="325" t="s">
        <v>853</v>
      </c>
      <c r="X123" s="325">
        <v>278</v>
      </c>
      <c r="Y123" s="325" t="s">
        <v>852</v>
      </c>
    </row>
    <row r="124" spans="1:25" s="327" customFormat="1" ht="25.5" x14ac:dyDescent="0.2">
      <c r="A124" s="325"/>
      <c r="B124" s="325"/>
      <c r="C124" s="325" t="s">
        <v>406</v>
      </c>
      <c r="D124" s="325" t="s">
        <v>407</v>
      </c>
      <c r="E124" s="325" t="s">
        <v>849</v>
      </c>
      <c r="F124" s="325"/>
      <c r="G124" s="325" t="s">
        <v>823</v>
      </c>
      <c r="H124" s="325" t="s">
        <v>850</v>
      </c>
      <c r="I124" s="325"/>
      <c r="J124" s="325" t="s">
        <v>823</v>
      </c>
      <c r="K124" s="325">
        <v>374</v>
      </c>
      <c r="L124" s="325" t="s">
        <v>851</v>
      </c>
      <c r="M124" s="325" t="s">
        <v>406</v>
      </c>
      <c r="N124" s="325" t="s">
        <v>407</v>
      </c>
      <c r="O124" s="326" t="s">
        <v>407</v>
      </c>
      <c r="P124" s="326" t="s">
        <v>11</v>
      </c>
      <c r="Q124" s="326" t="s">
        <v>11</v>
      </c>
      <c r="R124" s="325" t="s">
        <v>11</v>
      </c>
      <c r="S124" s="325" t="s">
        <v>11</v>
      </c>
      <c r="T124" s="325">
        <v>273</v>
      </c>
      <c r="U124" s="325" t="s">
        <v>854</v>
      </c>
      <c r="V124" s="325">
        <v>405</v>
      </c>
      <c r="W124" s="325" t="s">
        <v>855</v>
      </c>
      <c r="X124" s="325">
        <v>149</v>
      </c>
      <c r="Y124" s="325" t="s">
        <v>854</v>
      </c>
    </row>
    <row r="125" spans="1:25" s="327" customFormat="1" ht="38.25" x14ac:dyDescent="0.2">
      <c r="A125" s="325"/>
      <c r="B125" s="325"/>
      <c r="C125" s="325" t="s">
        <v>445</v>
      </c>
      <c r="D125" s="325" t="s">
        <v>409</v>
      </c>
      <c r="E125" s="325" t="s">
        <v>856</v>
      </c>
      <c r="F125" s="325" t="s">
        <v>857</v>
      </c>
      <c r="G125" s="325" t="s">
        <v>857</v>
      </c>
      <c r="H125" s="325" t="s">
        <v>858</v>
      </c>
      <c r="I125" s="325" t="s">
        <v>859</v>
      </c>
      <c r="J125" s="325" t="s">
        <v>859</v>
      </c>
      <c r="K125" s="325">
        <v>345</v>
      </c>
      <c r="L125" s="325" t="s">
        <v>860</v>
      </c>
      <c r="M125" s="325" t="s">
        <v>861</v>
      </c>
      <c r="N125" s="325" t="s">
        <v>862</v>
      </c>
      <c r="O125" s="326" t="s">
        <v>862</v>
      </c>
      <c r="P125" s="338" t="s">
        <v>10</v>
      </c>
      <c r="Q125" s="338" t="s">
        <v>11</v>
      </c>
      <c r="R125" s="339" t="s">
        <v>11</v>
      </c>
      <c r="S125" s="325" t="s">
        <v>11</v>
      </c>
      <c r="T125" s="325">
        <v>274</v>
      </c>
      <c r="U125" s="325" t="s">
        <v>863</v>
      </c>
      <c r="V125" s="325">
        <v>473</v>
      </c>
      <c r="W125" s="325" t="s">
        <v>864</v>
      </c>
      <c r="X125" s="325">
        <v>183</v>
      </c>
      <c r="Y125" s="325" t="s">
        <v>863</v>
      </c>
    </row>
    <row r="126" spans="1:25" s="327" customFormat="1" ht="38.25" x14ac:dyDescent="0.2">
      <c r="A126" s="325"/>
      <c r="B126" s="325"/>
      <c r="C126" s="325" t="s">
        <v>445</v>
      </c>
      <c r="D126" s="325" t="s">
        <v>409</v>
      </c>
      <c r="E126" s="325" t="s">
        <v>856</v>
      </c>
      <c r="F126" s="325"/>
      <c r="G126" s="325" t="s">
        <v>409</v>
      </c>
      <c r="H126" s="325" t="s">
        <v>858</v>
      </c>
      <c r="I126" s="325" t="s">
        <v>865</v>
      </c>
      <c r="J126" s="325" t="s">
        <v>859</v>
      </c>
      <c r="K126" s="325">
        <v>345</v>
      </c>
      <c r="L126" s="325" t="s">
        <v>860</v>
      </c>
      <c r="M126" s="325" t="s">
        <v>861</v>
      </c>
      <c r="N126" s="325" t="s">
        <v>862</v>
      </c>
      <c r="O126" s="326" t="s">
        <v>862</v>
      </c>
      <c r="P126" s="338" t="s">
        <v>10</v>
      </c>
      <c r="Q126" s="338" t="s">
        <v>11</v>
      </c>
      <c r="R126" s="339" t="s">
        <v>11</v>
      </c>
      <c r="S126" s="325" t="s">
        <v>11</v>
      </c>
      <c r="T126" s="325">
        <v>274</v>
      </c>
      <c r="U126" s="325" t="s">
        <v>863</v>
      </c>
      <c r="V126" s="325">
        <v>573</v>
      </c>
      <c r="W126" s="325" t="s">
        <v>866</v>
      </c>
      <c r="X126" s="325">
        <v>183</v>
      </c>
      <c r="Y126" s="325" t="s">
        <v>863</v>
      </c>
    </row>
    <row r="127" spans="1:25" s="327" customFormat="1" ht="38.25" x14ac:dyDescent="0.2">
      <c r="A127" s="325"/>
      <c r="B127" s="325"/>
      <c r="C127" s="325" t="s">
        <v>445</v>
      </c>
      <c r="D127" s="325" t="s">
        <v>409</v>
      </c>
      <c r="E127" s="325" t="s">
        <v>856</v>
      </c>
      <c r="F127" s="325"/>
      <c r="G127" s="325" t="s">
        <v>409</v>
      </c>
      <c r="H127" s="325" t="s">
        <v>867</v>
      </c>
      <c r="J127" s="325" t="s">
        <v>865</v>
      </c>
      <c r="K127" s="325">
        <v>256</v>
      </c>
      <c r="L127" s="325" t="s">
        <v>868</v>
      </c>
      <c r="M127" s="325" t="s">
        <v>861</v>
      </c>
      <c r="N127" s="325" t="s">
        <v>862</v>
      </c>
      <c r="O127" s="326" t="s">
        <v>862</v>
      </c>
      <c r="P127" s="326" t="s">
        <v>10</v>
      </c>
      <c r="Q127" s="326" t="s">
        <v>10</v>
      </c>
      <c r="R127" s="325" t="s">
        <v>10</v>
      </c>
      <c r="S127" s="325" t="s">
        <v>11</v>
      </c>
      <c r="T127" s="325">
        <v>277</v>
      </c>
      <c r="U127" s="325" t="s">
        <v>869</v>
      </c>
      <c r="V127" s="325">
        <v>545</v>
      </c>
      <c r="W127" s="325" t="s">
        <v>870</v>
      </c>
      <c r="X127" s="325">
        <v>150</v>
      </c>
      <c r="Y127" s="325" t="s">
        <v>871</v>
      </c>
    </row>
    <row r="128" spans="1:25" s="327" customFormat="1" ht="38.25" x14ac:dyDescent="0.2">
      <c r="A128" s="325"/>
      <c r="B128" s="325"/>
      <c r="C128" s="325" t="s">
        <v>445</v>
      </c>
      <c r="D128" s="325" t="s">
        <v>409</v>
      </c>
      <c r="E128" s="325" t="s">
        <v>856</v>
      </c>
      <c r="F128" s="325"/>
      <c r="G128" s="325" t="s">
        <v>409</v>
      </c>
      <c r="H128" s="325" t="s">
        <v>867</v>
      </c>
      <c r="I128" s="325"/>
      <c r="J128" s="325" t="s">
        <v>865</v>
      </c>
      <c r="K128" s="325">
        <v>256</v>
      </c>
      <c r="L128" s="325" t="s">
        <v>868</v>
      </c>
      <c r="M128" s="325" t="s">
        <v>861</v>
      </c>
      <c r="N128" s="325" t="s">
        <v>862</v>
      </c>
      <c r="O128" s="326" t="s">
        <v>862</v>
      </c>
      <c r="P128" s="326" t="s">
        <v>10</v>
      </c>
      <c r="Q128" s="326" t="s">
        <v>10</v>
      </c>
      <c r="R128" s="325" t="s">
        <v>10</v>
      </c>
      <c r="S128" s="325" t="s">
        <v>11</v>
      </c>
      <c r="T128" s="325">
        <v>277</v>
      </c>
      <c r="U128" s="325" t="s">
        <v>869</v>
      </c>
      <c r="V128" s="325">
        <v>474</v>
      </c>
      <c r="W128" s="325" t="s">
        <v>872</v>
      </c>
      <c r="X128" s="325">
        <v>150</v>
      </c>
      <c r="Y128" s="325" t="s">
        <v>871</v>
      </c>
    </row>
    <row r="129" spans="1:25" s="327" customFormat="1" ht="38.25" x14ac:dyDescent="0.2">
      <c r="A129" s="325"/>
      <c r="B129" s="325"/>
      <c r="C129" s="325" t="s">
        <v>450</v>
      </c>
      <c r="D129" s="325" t="s">
        <v>446</v>
      </c>
      <c r="E129" s="325" t="s">
        <v>873</v>
      </c>
      <c r="F129" s="325" t="s">
        <v>874</v>
      </c>
      <c r="G129" s="325" t="s">
        <v>874</v>
      </c>
      <c r="H129" s="325" t="s">
        <v>875</v>
      </c>
      <c r="I129" s="325" t="s">
        <v>876</v>
      </c>
      <c r="J129" s="325" t="s">
        <v>876</v>
      </c>
      <c r="K129" s="325">
        <v>348</v>
      </c>
      <c r="L129" s="325" t="s">
        <v>877</v>
      </c>
      <c r="M129" s="325" t="s">
        <v>635</v>
      </c>
      <c r="N129" s="325" t="s">
        <v>371</v>
      </c>
      <c r="O129" s="326" t="s">
        <v>371</v>
      </c>
      <c r="P129" s="326" t="s">
        <v>10</v>
      </c>
      <c r="Q129" s="326" t="s">
        <v>10</v>
      </c>
      <c r="R129" s="325" t="s">
        <v>10</v>
      </c>
      <c r="S129" s="325" t="s">
        <v>11</v>
      </c>
      <c r="T129" s="325">
        <v>283</v>
      </c>
      <c r="U129" s="325" t="s">
        <v>878</v>
      </c>
      <c r="V129" s="325">
        <v>549</v>
      </c>
      <c r="W129" s="325" t="s">
        <v>879</v>
      </c>
      <c r="X129" s="325">
        <v>17</v>
      </c>
      <c r="Y129" s="325" t="s">
        <v>649</v>
      </c>
    </row>
    <row r="130" spans="1:25" s="327" customFormat="1" ht="51" x14ac:dyDescent="0.2">
      <c r="A130" s="325"/>
      <c r="B130" s="325"/>
      <c r="C130" s="325" t="s">
        <v>450</v>
      </c>
      <c r="D130" s="325" t="s">
        <v>446</v>
      </c>
      <c r="E130" s="325" t="s">
        <v>873</v>
      </c>
      <c r="F130" s="325" t="s">
        <v>880</v>
      </c>
      <c r="G130" s="325" t="s">
        <v>874</v>
      </c>
      <c r="H130" s="325" t="s">
        <v>881</v>
      </c>
      <c r="I130" s="325" t="s">
        <v>882</v>
      </c>
      <c r="J130" s="325" t="s">
        <v>882</v>
      </c>
      <c r="K130" s="325">
        <v>228</v>
      </c>
      <c r="L130" s="325" t="s">
        <v>883</v>
      </c>
      <c r="M130" s="325" t="s">
        <v>635</v>
      </c>
      <c r="N130" s="325" t="s">
        <v>371</v>
      </c>
      <c r="O130" s="326" t="s">
        <v>371</v>
      </c>
      <c r="P130" s="326" t="s">
        <v>10</v>
      </c>
      <c r="Q130" s="326" t="s">
        <v>10</v>
      </c>
      <c r="R130" s="325" t="s">
        <v>10</v>
      </c>
      <c r="S130" s="325" t="s">
        <v>11</v>
      </c>
      <c r="T130" s="325">
        <v>284</v>
      </c>
      <c r="U130" s="325" t="s">
        <v>884</v>
      </c>
      <c r="V130" s="325">
        <v>406</v>
      </c>
      <c r="W130" s="325" t="s">
        <v>885</v>
      </c>
      <c r="X130" s="325">
        <v>168</v>
      </c>
      <c r="Y130" s="325" t="s">
        <v>886</v>
      </c>
    </row>
    <row r="131" spans="1:25" s="333" customFormat="1" ht="25.5" x14ac:dyDescent="0.2">
      <c r="A131" s="328"/>
      <c r="B131" s="328"/>
      <c r="C131" s="328" t="s">
        <v>450</v>
      </c>
      <c r="D131" s="328" t="s">
        <v>446</v>
      </c>
      <c r="E131" s="328" t="s">
        <v>887</v>
      </c>
      <c r="F131" s="325" t="s">
        <v>888</v>
      </c>
      <c r="G131" s="328" t="s">
        <v>880</v>
      </c>
      <c r="H131" s="328" t="s">
        <v>889</v>
      </c>
      <c r="I131" s="328" t="s">
        <v>890</v>
      </c>
      <c r="J131" s="328" t="s">
        <v>890</v>
      </c>
      <c r="K131" s="328"/>
      <c r="L131" s="328"/>
      <c r="M131" s="328"/>
      <c r="N131" s="328"/>
      <c r="O131" s="332"/>
      <c r="P131" s="332"/>
      <c r="Q131" s="332"/>
      <c r="R131" s="328"/>
      <c r="S131" s="328"/>
      <c r="T131" s="328"/>
      <c r="U131" s="328"/>
      <c r="V131" s="328"/>
      <c r="W131" s="328" t="s">
        <v>428</v>
      </c>
      <c r="X131" s="328"/>
      <c r="Y131" s="328"/>
    </row>
    <row r="132" spans="1:25" s="327" customFormat="1" ht="51" x14ac:dyDescent="0.2">
      <c r="A132" s="325"/>
      <c r="B132" s="325"/>
      <c r="C132" s="325" t="s">
        <v>450</v>
      </c>
      <c r="D132" s="325" t="s">
        <v>446</v>
      </c>
      <c r="E132" s="325" t="s">
        <v>887</v>
      </c>
      <c r="F132" s="325"/>
      <c r="G132" s="325" t="s">
        <v>880</v>
      </c>
      <c r="H132" s="325" t="s">
        <v>891</v>
      </c>
      <c r="I132" s="325" t="s">
        <v>892</v>
      </c>
      <c r="J132" s="325" t="s">
        <v>892</v>
      </c>
      <c r="K132" s="325">
        <v>228</v>
      </c>
      <c r="L132" s="325" t="s">
        <v>883</v>
      </c>
      <c r="M132" s="325" t="s">
        <v>635</v>
      </c>
      <c r="N132" s="325" t="s">
        <v>371</v>
      </c>
      <c r="O132" s="326" t="s">
        <v>371</v>
      </c>
      <c r="P132" s="326" t="s">
        <v>10</v>
      </c>
      <c r="Q132" s="326" t="s">
        <v>10</v>
      </c>
      <c r="R132" s="325" t="s">
        <v>10</v>
      </c>
      <c r="S132" s="325" t="s">
        <v>11</v>
      </c>
      <c r="T132" s="325">
        <v>284</v>
      </c>
      <c r="U132" s="325" t="s">
        <v>884</v>
      </c>
      <c r="V132" s="325">
        <v>406</v>
      </c>
      <c r="W132" s="325" t="s">
        <v>885</v>
      </c>
      <c r="X132" s="325">
        <v>168</v>
      </c>
      <c r="Y132" s="325" t="s">
        <v>886</v>
      </c>
    </row>
    <row r="133" spans="1:25" s="327" customFormat="1" ht="25.5" x14ac:dyDescent="0.2">
      <c r="A133" s="325"/>
      <c r="B133" s="325"/>
      <c r="C133" s="325" t="s">
        <v>450</v>
      </c>
      <c r="D133" s="325" t="s">
        <v>446</v>
      </c>
      <c r="E133" s="325" t="s">
        <v>893</v>
      </c>
      <c r="F133" s="325"/>
      <c r="G133" s="325" t="s">
        <v>888</v>
      </c>
      <c r="H133" s="325" t="s">
        <v>894</v>
      </c>
      <c r="I133" s="325" t="s">
        <v>895</v>
      </c>
      <c r="J133" s="325" t="s">
        <v>895</v>
      </c>
      <c r="K133" s="325">
        <v>349</v>
      </c>
      <c r="L133" s="325" t="s">
        <v>896</v>
      </c>
      <c r="M133" s="325" t="s">
        <v>635</v>
      </c>
      <c r="N133" s="325" t="s">
        <v>371</v>
      </c>
      <c r="O133" s="326" t="s">
        <v>371</v>
      </c>
      <c r="P133" s="326" t="s">
        <v>10</v>
      </c>
      <c r="Q133" s="326" t="s">
        <v>10</v>
      </c>
      <c r="R133" s="325" t="s">
        <v>10</v>
      </c>
      <c r="S133" s="325" t="s">
        <v>11</v>
      </c>
      <c r="T133" s="325">
        <v>285</v>
      </c>
      <c r="U133" s="325" t="s">
        <v>897</v>
      </c>
      <c r="V133" s="325">
        <v>442</v>
      </c>
      <c r="W133" s="325" t="s">
        <v>898</v>
      </c>
      <c r="X133" s="325">
        <v>17</v>
      </c>
      <c r="Y133" s="325" t="s">
        <v>649</v>
      </c>
    </row>
    <row r="134" spans="1:25" s="327" customFormat="1" ht="25.5" x14ac:dyDescent="0.2">
      <c r="A134" s="325"/>
      <c r="B134" s="325"/>
      <c r="C134" s="325" t="s">
        <v>450</v>
      </c>
      <c r="D134" s="325" t="s">
        <v>446</v>
      </c>
      <c r="E134" s="325" t="s">
        <v>893</v>
      </c>
      <c r="F134" s="325"/>
      <c r="G134" s="325" t="s">
        <v>888</v>
      </c>
      <c r="H134" s="325" t="s">
        <v>894</v>
      </c>
      <c r="I134" s="325" t="s">
        <v>899</v>
      </c>
      <c r="J134" s="325" t="s">
        <v>895</v>
      </c>
      <c r="K134" s="325">
        <v>349</v>
      </c>
      <c r="L134" s="325" t="s">
        <v>896</v>
      </c>
      <c r="M134" s="325" t="s">
        <v>635</v>
      </c>
      <c r="N134" s="325" t="s">
        <v>371</v>
      </c>
      <c r="O134" s="326" t="s">
        <v>371</v>
      </c>
      <c r="P134" s="326" t="s">
        <v>10</v>
      </c>
      <c r="Q134" s="326" t="s">
        <v>10</v>
      </c>
      <c r="R134" s="325" t="s">
        <v>10</v>
      </c>
      <c r="S134" s="325" t="s">
        <v>11</v>
      </c>
      <c r="T134" s="325">
        <v>285</v>
      </c>
      <c r="U134" s="325" t="s">
        <v>897</v>
      </c>
      <c r="V134" s="325">
        <v>476</v>
      </c>
      <c r="W134" s="325" t="s">
        <v>900</v>
      </c>
      <c r="X134" s="325">
        <v>281</v>
      </c>
      <c r="Y134" s="325" t="s">
        <v>901</v>
      </c>
    </row>
    <row r="135" spans="1:25" s="327" customFormat="1" ht="25.5" x14ac:dyDescent="0.2">
      <c r="A135" s="325"/>
      <c r="B135" s="325"/>
      <c r="C135" s="325" t="s">
        <v>450</v>
      </c>
      <c r="D135" s="325" t="s">
        <v>446</v>
      </c>
      <c r="E135" s="325" t="s">
        <v>893</v>
      </c>
      <c r="F135" s="325"/>
      <c r="G135" s="325" t="s">
        <v>888</v>
      </c>
      <c r="H135" s="325" t="s">
        <v>902</v>
      </c>
      <c r="J135" s="325" t="s">
        <v>899</v>
      </c>
      <c r="K135" s="325">
        <v>349</v>
      </c>
      <c r="L135" s="325" t="s">
        <v>896</v>
      </c>
      <c r="M135" s="325" t="s">
        <v>635</v>
      </c>
      <c r="N135" s="325" t="s">
        <v>371</v>
      </c>
      <c r="O135" s="326" t="s">
        <v>371</v>
      </c>
      <c r="P135" s="326" t="s">
        <v>10</v>
      </c>
      <c r="Q135" s="326" t="s">
        <v>10</v>
      </c>
      <c r="R135" s="325" t="s">
        <v>10</v>
      </c>
      <c r="S135" s="325" t="s">
        <v>11</v>
      </c>
      <c r="T135" s="325">
        <v>286</v>
      </c>
      <c r="U135" s="325" t="s">
        <v>903</v>
      </c>
      <c r="V135" s="325">
        <v>574</v>
      </c>
      <c r="W135" s="325" t="s">
        <v>904</v>
      </c>
      <c r="X135" s="325">
        <v>17</v>
      </c>
      <c r="Y135" s="325" t="s">
        <v>649</v>
      </c>
    </row>
    <row r="136" spans="1:25" s="327" customFormat="1" ht="76.5" x14ac:dyDescent="0.2">
      <c r="A136" s="325"/>
      <c r="B136" s="325"/>
      <c r="C136" s="325" t="s">
        <v>905</v>
      </c>
      <c r="D136" s="325" t="s">
        <v>451</v>
      </c>
      <c r="E136" s="325" t="s">
        <v>906</v>
      </c>
      <c r="F136" s="325" t="s">
        <v>907</v>
      </c>
      <c r="G136" s="325" t="s">
        <v>907</v>
      </c>
      <c r="H136" s="325" t="s">
        <v>908</v>
      </c>
      <c r="I136" s="325" t="s">
        <v>909</v>
      </c>
      <c r="J136" s="325" t="s">
        <v>909</v>
      </c>
      <c r="K136" s="325">
        <v>229</v>
      </c>
      <c r="L136" s="247" t="s">
        <v>910</v>
      </c>
      <c r="M136" s="325" t="s">
        <v>607</v>
      </c>
      <c r="N136" s="325" t="s">
        <v>608</v>
      </c>
      <c r="O136" s="326" t="s">
        <v>608</v>
      </c>
      <c r="P136" s="326" t="s">
        <v>11</v>
      </c>
      <c r="Q136" s="326" t="s">
        <v>11</v>
      </c>
      <c r="R136" s="325" t="s">
        <v>11</v>
      </c>
      <c r="S136" s="325" t="s">
        <v>11</v>
      </c>
      <c r="T136" s="325">
        <v>287</v>
      </c>
      <c r="U136" s="325" t="s">
        <v>911</v>
      </c>
      <c r="V136" s="325">
        <v>477</v>
      </c>
      <c r="W136" s="325" t="s">
        <v>912</v>
      </c>
      <c r="X136" s="325">
        <v>184</v>
      </c>
      <c r="Y136" s="325" t="s">
        <v>913</v>
      </c>
    </row>
    <row r="137" spans="1:25" s="327" customFormat="1" ht="63.75" x14ac:dyDescent="0.2">
      <c r="A137" s="325"/>
      <c r="B137" s="325"/>
      <c r="C137" s="325" t="s">
        <v>905</v>
      </c>
      <c r="D137" s="325" t="s">
        <v>451</v>
      </c>
      <c r="E137" s="325" t="s">
        <v>906</v>
      </c>
      <c r="F137" s="328" t="s">
        <v>914</v>
      </c>
      <c r="G137" s="325" t="s">
        <v>907</v>
      </c>
      <c r="H137" s="325" t="s">
        <v>908</v>
      </c>
      <c r="I137" s="325" t="s">
        <v>915</v>
      </c>
      <c r="J137" s="325" t="s">
        <v>909</v>
      </c>
      <c r="K137" s="325">
        <v>229</v>
      </c>
      <c r="L137" s="247" t="s">
        <v>910</v>
      </c>
      <c r="M137" s="325" t="s">
        <v>607</v>
      </c>
      <c r="N137" s="325" t="s">
        <v>608</v>
      </c>
      <c r="O137" s="326" t="s">
        <v>608</v>
      </c>
      <c r="P137" s="326" t="s">
        <v>11</v>
      </c>
      <c r="Q137" s="326" t="s">
        <v>11</v>
      </c>
      <c r="R137" s="325" t="s">
        <v>11</v>
      </c>
      <c r="S137" s="325" t="s">
        <v>11</v>
      </c>
      <c r="T137" s="325">
        <v>287</v>
      </c>
      <c r="U137" s="325" t="s">
        <v>911</v>
      </c>
      <c r="V137" s="325">
        <v>332</v>
      </c>
      <c r="W137" s="325" t="s">
        <v>916</v>
      </c>
      <c r="X137" s="325">
        <v>184</v>
      </c>
      <c r="Y137" s="325" t="s">
        <v>913</v>
      </c>
    </row>
    <row r="138" spans="1:25" s="327" customFormat="1" ht="38.25" x14ac:dyDescent="0.2">
      <c r="A138" s="325"/>
      <c r="B138" s="325"/>
      <c r="C138" s="325" t="s">
        <v>905</v>
      </c>
      <c r="D138" s="325" t="s">
        <v>451</v>
      </c>
      <c r="E138" s="325" t="s">
        <v>906</v>
      </c>
      <c r="F138" s="325"/>
      <c r="G138" s="325" t="s">
        <v>907</v>
      </c>
      <c r="H138" s="325" t="s">
        <v>917</v>
      </c>
      <c r="J138" s="325" t="s">
        <v>915</v>
      </c>
      <c r="K138" s="325">
        <v>280</v>
      </c>
      <c r="L138" s="325" t="s">
        <v>918</v>
      </c>
      <c r="M138" s="325" t="s">
        <v>607</v>
      </c>
      <c r="N138" s="325" t="s">
        <v>608</v>
      </c>
      <c r="O138" s="326" t="s">
        <v>608</v>
      </c>
      <c r="P138" s="326" t="s">
        <v>11</v>
      </c>
      <c r="Q138" s="326" t="s">
        <v>11</v>
      </c>
      <c r="R138" s="325" t="s">
        <v>11</v>
      </c>
      <c r="S138" s="325" t="s">
        <v>11</v>
      </c>
      <c r="T138" s="325">
        <v>289</v>
      </c>
      <c r="U138" s="325" t="s">
        <v>919</v>
      </c>
      <c r="V138" s="325">
        <v>575</v>
      </c>
      <c r="W138" s="325" t="s">
        <v>920</v>
      </c>
      <c r="X138" s="325">
        <v>169</v>
      </c>
      <c r="Y138" s="325" t="s">
        <v>921</v>
      </c>
    </row>
    <row r="139" spans="1:25" s="327" customFormat="1" ht="25.5" x14ac:dyDescent="0.2">
      <c r="A139" s="325"/>
      <c r="B139" s="325"/>
      <c r="C139" s="325" t="s">
        <v>905</v>
      </c>
      <c r="D139" s="325" t="s">
        <v>451</v>
      </c>
      <c r="E139" s="325" t="s">
        <v>906</v>
      </c>
      <c r="F139" s="325"/>
      <c r="G139" s="325" t="s">
        <v>907</v>
      </c>
      <c r="H139" s="325" t="s">
        <v>917</v>
      </c>
      <c r="I139" s="325"/>
      <c r="J139" s="325" t="s">
        <v>915</v>
      </c>
      <c r="K139" s="325">
        <v>280</v>
      </c>
      <c r="L139" s="325" t="s">
        <v>918</v>
      </c>
      <c r="M139" s="325" t="s">
        <v>607</v>
      </c>
      <c r="N139" s="325" t="s">
        <v>608</v>
      </c>
      <c r="O139" s="326" t="s">
        <v>608</v>
      </c>
      <c r="P139" s="326" t="s">
        <v>11</v>
      </c>
      <c r="Q139" s="326" t="s">
        <v>11</v>
      </c>
      <c r="R139" s="325" t="s">
        <v>11</v>
      </c>
      <c r="S139" s="325" t="s">
        <v>11</v>
      </c>
      <c r="T139" s="325">
        <v>289</v>
      </c>
      <c r="U139" s="325" t="s">
        <v>919</v>
      </c>
      <c r="V139" s="325">
        <v>443</v>
      </c>
      <c r="W139" s="325" t="s">
        <v>922</v>
      </c>
      <c r="X139" s="325">
        <v>169</v>
      </c>
      <c r="Y139" s="325" t="s">
        <v>921</v>
      </c>
    </row>
    <row r="140" spans="1:25" s="327" customFormat="1" ht="25.5" x14ac:dyDescent="0.2">
      <c r="A140" s="325"/>
      <c r="B140" s="325"/>
      <c r="C140" s="325" t="s">
        <v>905</v>
      </c>
      <c r="D140" s="325" t="s">
        <v>451</v>
      </c>
      <c r="E140" s="325" t="s">
        <v>906</v>
      </c>
      <c r="F140" s="325"/>
      <c r="G140" s="325" t="s">
        <v>907</v>
      </c>
      <c r="H140" s="325" t="s">
        <v>917</v>
      </c>
      <c r="I140" s="325"/>
      <c r="J140" s="325" t="s">
        <v>915</v>
      </c>
      <c r="K140" s="325">
        <v>350</v>
      </c>
      <c r="L140" s="325" t="s">
        <v>923</v>
      </c>
      <c r="M140" s="325" t="s">
        <v>607</v>
      </c>
      <c r="N140" s="325" t="s">
        <v>608</v>
      </c>
      <c r="O140" s="326" t="s">
        <v>608</v>
      </c>
      <c r="P140" s="326" t="s">
        <v>11</v>
      </c>
      <c r="Q140" s="326" t="s">
        <v>11</v>
      </c>
      <c r="R140" s="325" t="s">
        <v>11</v>
      </c>
      <c r="S140" s="325" t="s">
        <v>11</v>
      </c>
      <c r="T140" s="325">
        <v>290</v>
      </c>
      <c r="U140" s="325" t="s">
        <v>924</v>
      </c>
      <c r="V140" s="325">
        <v>513</v>
      </c>
      <c r="W140" s="325" t="s">
        <v>925</v>
      </c>
      <c r="X140" s="325">
        <v>221</v>
      </c>
      <c r="Y140" s="325" t="s">
        <v>926</v>
      </c>
    </row>
    <row r="141" spans="1:25" s="327" customFormat="1" ht="38.25" x14ac:dyDescent="0.2">
      <c r="A141" s="325"/>
      <c r="B141" s="325"/>
      <c r="C141" s="325" t="s">
        <v>905</v>
      </c>
      <c r="D141" s="325" t="s">
        <v>451</v>
      </c>
      <c r="E141" s="325" t="s">
        <v>906</v>
      </c>
      <c r="F141" s="325"/>
      <c r="G141" s="325" t="s">
        <v>907</v>
      </c>
      <c r="H141" s="325" t="s">
        <v>917</v>
      </c>
      <c r="I141" s="325"/>
      <c r="J141" s="325" t="s">
        <v>915</v>
      </c>
      <c r="K141" s="325">
        <v>350</v>
      </c>
      <c r="L141" s="325" t="s">
        <v>923</v>
      </c>
      <c r="M141" s="325" t="s">
        <v>607</v>
      </c>
      <c r="N141" s="325" t="s">
        <v>608</v>
      </c>
      <c r="O141" s="326" t="s">
        <v>608</v>
      </c>
      <c r="P141" s="326" t="s">
        <v>11</v>
      </c>
      <c r="Q141" s="326" t="s">
        <v>11</v>
      </c>
      <c r="R141" s="325" t="s">
        <v>11</v>
      </c>
      <c r="S141" s="325" t="s">
        <v>11</v>
      </c>
      <c r="T141" s="325">
        <v>290</v>
      </c>
      <c r="U141" s="325" t="s">
        <v>924</v>
      </c>
      <c r="V141" s="325">
        <v>407</v>
      </c>
      <c r="W141" s="325" t="s">
        <v>927</v>
      </c>
      <c r="X141" s="325">
        <v>221</v>
      </c>
      <c r="Y141" s="325" t="s">
        <v>926</v>
      </c>
    </row>
    <row r="142" spans="1:25" s="333" customFormat="1" ht="25.5" x14ac:dyDescent="0.2">
      <c r="A142" s="328"/>
      <c r="B142" s="328"/>
      <c r="C142" s="328" t="s">
        <v>905</v>
      </c>
      <c r="D142" s="328" t="s">
        <v>451</v>
      </c>
      <c r="E142" s="328" t="s">
        <v>928</v>
      </c>
      <c r="F142" s="328"/>
      <c r="G142" s="328" t="s">
        <v>914</v>
      </c>
      <c r="H142" s="328" t="s">
        <v>929</v>
      </c>
      <c r="I142" s="328" t="s">
        <v>930</v>
      </c>
      <c r="J142" s="328" t="s">
        <v>930</v>
      </c>
      <c r="K142" s="328"/>
      <c r="L142" s="328"/>
      <c r="M142" s="328"/>
      <c r="N142" s="328"/>
      <c r="O142" s="332"/>
      <c r="P142" s="332"/>
      <c r="Q142" s="332"/>
      <c r="R142" s="328"/>
      <c r="S142" s="328"/>
      <c r="T142" s="328"/>
      <c r="U142" s="328"/>
      <c r="V142" s="328"/>
      <c r="W142" s="328" t="s">
        <v>428</v>
      </c>
      <c r="X142" s="328"/>
      <c r="Y142" s="328"/>
    </row>
    <row r="143" spans="1:25" s="327" customFormat="1" ht="38.25" x14ac:dyDescent="0.2">
      <c r="A143" s="325"/>
      <c r="B143" s="325"/>
      <c r="C143" s="325" t="s">
        <v>861</v>
      </c>
      <c r="D143" s="325" t="s">
        <v>476</v>
      </c>
      <c r="E143" s="325" t="s">
        <v>931</v>
      </c>
      <c r="F143" s="325" t="s">
        <v>932</v>
      </c>
      <c r="G143" s="325" t="s">
        <v>932</v>
      </c>
      <c r="H143" s="325" t="s">
        <v>933</v>
      </c>
      <c r="I143" s="325" t="s">
        <v>934</v>
      </c>
      <c r="J143" s="325" t="s">
        <v>934</v>
      </c>
      <c r="K143" s="325">
        <v>376</v>
      </c>
      <c r="L143" s="325" t="s">
        <v>935</v>
      </c>
      <c r="M143" s="325" t="s">
        <v>467</v>
      </c>
      <c r="N143" s="325" t="s">
        <v>624</v>
      </c>
      <c r="O143" s="326" t="s">
        <v>11</v>
      </c>
      <c r="P143" s="326" t="s">
        <v>11</v>
      </c>
      <c r="Q143" s="326" t="s">
        <v>11</v>
      </c>
      <c r="R143" s="325" t="s">
        <v>11</v>
      </c>
      <c r="S143" s="325" t="s">
        <v>10</v>
      </c>
      <c r="T143" s="325">
        <v>291</v>
      </c>
      <c r="U143" s="325" t="s">
        <v>936</v>
      </c>
      <c r="V143" s="325">
        <v>376</v>
      </c>
      <c r="W143" s="325" t="s">
        <v>937</v>
      </c>
      <c r="X143" s="325">
        <v>83</v>
      </c>
      <c r="Y143" s="325" t="s">
        <v>938</v>
      </c>
    </row>
    <row r="144" spans="1:25" s="327" customFormat="1" ht="38.25" x14ac:dyDescent="0.2">
      <c r="A144" s="325"/>
      <c r="B144" s="325"/>
      <c r="C144" s="325" t="s">
        <v>861</v>
      </c>
      <c r="D144" s="325" t="s">
        <v>476</v>
      </c>
      <c r="E144" s="325" t="s">
        <v>931</v>
      </c>
      <c r="F144" s="325" t="s">
        <v>939</v>
      </c>
      <c r="G144" s="325" t="s">
        <v>932</v>
      </c>
      <c r="H144" s="325" t="s">
        <v>933</v>
      </c>
      <c r="I144" s="325"/>
      <c r="J144" s="325" t="s">
        <v>934</v>
      </c>
      <c r="K144" s="325">
        <v>376</v>
      </c>
      <c r="L144" s="325" t="s">
        <v>935</v>
      </c>
      <c r="M144" s="325" t="s">
        <v>467</v>
      </c>
      <c r="N144" s="325" t="s">
        <v>624</v>
      </c>
      <c r="O144" s="326" t="s">
        <v>11</v>
      </c>
      <c r="P144" s="326" t="s">
        <v>11</v>
      </c>
      <c r="Q144" s="326" t="s">
        <v>11</v>
      </c>
      <c r="R144" s="325" t="s">
        <v>11</v>
      </c>
      <c r="S144" s="325" t="s">
        <v>10</v>
      </c>
      <c r="T144" s="325">
        <v>292</v>
      </c>
      <c r="U144" s="325" t="s">
        <v>940</v>
      </c>
      <c r="V144" s="325">
        <v>576</v>
      </c>
      <c r="W144" s="325" t="s">
        <v>941</v>
      </c>
      <c r="X144" s="325">
        <v>283</v>
      </c>
      <c r="Y144" s="325" t="s">
        <v>942</v>
      </c>
    </row>
    <row r="145" spans="1:25" s="327" customFormat="1" ht="38.25" x14ac:dyDescent="0.2">
      <c r="A145" s="325"/>
      <c r="B145" s="325"/>
      <c r="C145" s="325" t="s">
        <v>861</v>
      </c>
      <c r="D145" s="325" t="s">
        <v>476</v>
      </c>
      <c r="E145" s="325" t="s">
        <v>931</v>
      </c>
      <c r="F145" s="325"/>
      <c r="G145" s="325" t="s">
        <v>932</v>
      </c>
      <c r="H145" s="325" t="s">
        <v>933</v>
      </c>
      <c r="I145" s="325"/>
      <c r="J145" s="325" t="s">
        <v>934</v>
      </c>
      <c r="K145" s="325">
        <v>376</v>
      </c>
      <c r="L145" s="325" t="s">
        <v>935</v>
      </c>
      <c r="M145" s="325" t="s">
        <v>467</v>
      </c>
      <c r="N145" s="325" t="s">
        <v>624</v>
      </c>
      <c r="O145" s="326" t="s">
        <v>11</v>
      </c>
      <c r="P145" s="326" t="s">
        <v>11</v>
      </c>
      <c r="Q145" s="326" t="s">
        <v>11</v>
      </c>
      <c r="R145" s="325" t="s">
        <v>11</v>
      </c>
      <c r="S145" s="325" t="s">
        <v>10</v>
      </c>
      <c r="T145" s="325">
        <v>291</v>
      </c>
      <c r="U145" s="325" t="s">
        <v>936</v>
      </c>
      <c r="V145" s="325">
        <v>577</v>
      </c>
      <c r="W145" s="325" t="s">
        <v>943</v>
      </c>
      <c r="X145" s="325">
        <v>83</v>
      </c>
      <c r="Y145" s="325" t="s">
        <v>938</v>
      </c>
    </row>
    <row r="146" spans="1:25" s="327" customFormat="1" ht="38.25" x14ac:dyDescent="0.2">
      <c r="A146" s="325"/>
      <c r="B146" s="325"/>
      <c r="C146" s="325" t="s">
        <v>861</v>
      </c>
      <c r="D146" s="325" t="s">
        <v>476</v>
      </c>
      <c r="E146" s="325" t="s">
        <v>931</v>
      </c>
      <c r="F146" s="325"/>
      <c r="G146" s="325" t="s">
        <v>932</v>
      </c>
      <c r="H146" s="325" t="s">
        <v>944</v>
      </c>
      <c r="I146" s="325"/>
      <c r="J146" s="325" t="s">
        <v>945</v>
      </c>
      <c r="K146" s="325">
        <v>281</v>
      </c>
      <c r="L146" s="325" t="s">
        <v>946</v>
      </c>
      <c r="M146" s="325" t="s">
        <v>467</v>
      </c>
      <c r="N146" s="325" t="s">
        <v>624</v>
      </c>
      <c r="O146" s="329" t="s">
        <v>624</v>
      </c>
      <c r="P146" s="326" t="s">
        <v>11</v>
      </c>
      <c r="Q146" s="326" t="s">
        <v>11</v>
      </c>
      <c r="R146" s="325" t="s">
        <v>11</v>
      </c>
      <c r="S146" s="325" t="s">
        <v>10</v>
      </c>
      <c r="T146" s="325">
        <v>293</v>
      </c>
      <c r="U146" s="325" t="s">
        <v>947</v>
      </c>
      <c r="V146" s="325">
        <v>578</v>
      </c>
      <c r="W146" s="325" t="s">
        <v>948</v>
      </c>
      <c r="X146" s="325">
        <v>13</v>
      </c>
      <c r="Y146" s="325" t="s">
        <v>949</v>
      </c>
    </row>
    <row r="147" spans="1:25" s="327" customFormat="1" ht="38.25" x14ac:dyDescent="0.2">
      <c r="A147" s="325"/>
      <c r="B147" s="325"/>
      <c r="C147" s="325" t="s">
        <v>861</v>
      </c>
      <c r="D147" s="325" t="s">
        <v>476</v>
      </c>
      <c r="E147" s="325" t="s">
        <v>931</v>
      </c>
      <c r="F147" s="325"/>
      <c r="G147" s="325" t="s">
        <v>932</v>
      </c>
      <c r="H147" s="325" t="s">
        <v>944</v>
      </c>
      <c r="I147" s="325"/>
      <c r="J147" s="325" t="s">
        <v>945</v>
      </c>
      <c r="K147" s="325">
        <v>281</v>
      </c>
      <c r="L147" s="325" t="s">
        <v>946</v>
      </c>
      <c r="M147" s="325" t="s">
        <v>467</v>
      </c>
      <c r="N147" s="325" t="s">
        <v>624</v>
      </c>
      <c r="O147" s="329" t="s">
        <v>624</v>
      </c>
      <c r="P147" s="326" t="s">
        <v>11</v>
      </c>
      <c r="Q147" s="326" t="s">
        <v>11</v>
      </c>
      <c r="R147" s="325" t="s">
        <v>11</v>
      </c>
      <c r="S147" s="325" t="s">
        <v>10</v>
      </c>
      <c r="T147" s="325">
        <v>293</v>
      </c>
      <c r="U147" s="325" t="s">
        <v>947</v>
      </c>
      <c r="V147" s="325">
        <v>479</v>
      </c>
      <c r="W147" s="325" t="s">
        <v>950</v>
      </c>
      <c r="X147" s="325">
        <v>13</v>
      </c>
      <c r="Y147" s="325" t="s">
        <v>949</v>
      </c>
    </row>
    <row r="148" spans="1:25" s="327" customFormat="1" ht="25.5" x14ac:dyDescent="0.2">
      <c r="A148" s="325"/>
      <c r="B148" s="325"/>
      <c r="C148" s="325" t="s">
        <v>861</v>
      </c>
      <c r="D148" s="325" t="s">
        <v>476</v>
      </c>
      <c r="E148" s="325" t="s">
        <v>931</v>
      </c>
      <c r="F148" s="325"/>
      <c r="G148" s="325" t="s">
        <v>932</v>
      </c>
      <c r="H148" s="325" t="s">
        <v>951</v>
      </c>
      <c r="I148" s="325"/>
      <c r="J148" s="325" t="s">
        <v>952</v>
      </c>
      <c r="K148" s="325">
        <v>301</v>
      </c>
      <c r="L148" s="325" t="s">
        <v>953</v>
      </c>
      <c r="M148" s="325" t="s">
        <v>467</v>
      </c>
      <c r="N148" s="325" t="s">
        <v>624</v>
      </c>
      <c r="O148" s="326" t="s">
        <v>11</v>
      </c>
      <c r="P148" s="326" t="s">
        <v>11</v>
      </c>
      <c r="Q148" s="326" t="s">
        <v>11</v>
      </c>
      <c r="R148" s="325" t="s">
        <v>11</v>
      </c>
      <c r="S148" s="325" t="s">
        <v>10</v>
      </c>
      <c r="T148" s="325">
        <v>294</v>
      </c>
      <c r="U148" s="325" t="s">
        <v>954</v>
      </c>
      <c r="V148" s="325">
        <v>480</v>
      </c>
      <c r="W148" s="325" t="s">
        <v>955</v>
      </c>
      <c r="X148" s="325">
        <v>170</v>
      </c>
      <c r="Y148" s="325" t="s">
        <v>956</v>
      </c>
    </row>
    <row r="149" spans="1:25" s="327" customFormat="1" ht="38.25" x14ac:dyDescent="0.2">
      <c r="A149" s="325"/>
      <c r="B149" s="325"/>
      <c r="C149" s="325" t="s">
        <v>861</v>
      </c>
      <c r="D149" s="325" t="s">
        <v>476</v>
      </c>
      <c r="E149" s="325" t="s">
        <v>931</v>
      </c>
      <c r="F149" s="325"/>
      <c r="G149" s="325" t="s">
        <v>932</v>
      </c>
      <c r="H149" s="325" t="s">
        <v>951</v>
      </c>
      <c r="I149" s="325"/>
      <c r="J149" s="325" t="s">
        <v>952</v>
      </c>
      <c r="K149" s="325">
        <v>282</v>
      </c>
      <c r="L149" s="325" t="s">
        <v>957</v>
      </c>
      <c r="M149" s="325" t="s">
        <v>467</v>
      </c>
      <c r="N149" s="325" t="s">
        <v>624</v>
      </c>
      <c r="O149" s="326" t="s">
        <v>11</v>
      </c>
      <c r="P149" s="326" t="s">
        <v>11</v>
      </c>
      <c r="Q149" s="326" t="s">
        <v>11</v>
      </c>
      <c r="R149" s="325" t="s">
        <v>11</v>
      </c>
      <c r="S149" s="325" t="s">
        <v>10</v>
      </c>
      <c r="T149" s="325">
        <v>295</v>
      </c>
      <c r="U149" s="325" t="s">
        <v>958</v>
      </c>
      <c r="V149" s="325">
        <v>408</v>
      </c>
      <c r="W149" s="325" t="s">
        <v>959</v>
      </c>
      <c r="X149" s="325">
        <v>28</v>
      </c>
      <c r="Y149" s="325" t="s">
        <v>960</v>
      </c>
    </row>
    <row r="150" spans="1:25" s="327" customFormat="1" ht="25.5" x14ac:dyDescent="0.2">
      <c r="A150" s="325"/>
      <c r="B150" s="325"/>
      <c r="C150" s="325" t="s">
        <v>861</v>
      </c>
      <c r="D150" s="325" t="s">
        <v>476</v>
      </c>
      <c r="E150" s="325" t="s">
        <v>931</v>
      </c>
      <c r="F150" s="325"/>
      <c r="G150" s="325" t="s">
        <v>932</v>
      </c>
      <c r="H150" s="325" t="s">
        <v>951</v>
      </c>
      <c r="I150" s="325"/>
      <c r="J150" s="325" t="s">
        <v>952</v>
      </c>
      <c r="K150" s="325">
        <v>377</v>
      </c>
      <c r="L150" s="325" t="s">
        <v>961</v>
      </c>
      <c r="M150" s="325" t="s">
        <v>467</v>
      </c>
      <c r="N150" s="325" t="s">
        <v>624</v>
      </c>
      <c r="O150" s="326" t="s">
        <v>624</v>
      </c>
      <c r="P150" s="326" t="s">
        <v>10</v>
      </c>
      <c r="Q150" s="326" t="s">
        <v>10</v>
      </c>
      <c r="R150" s="325" t="s">
        <v>10</v>
      </c>
      <c r="S150" s="325" t="s">
        <v>10</v>
      </c>
      <c r="T150" s="325">
        <v>297</v>
      </c>
      <c r="U150" s="325" t="s">
        <v>962</v>
      </c>
      <c r="V150" s="325">
        <v>550</v>
      </c>
      <c r="W150" s="325" t="s">
        <v>963</v>
      </c>
      <c r="X150" s="325">
        <v>331</v>
      </c>
      <c r="Y150" s="325" t="s">
        <v>964</v>
      </c>
    </row>
    <row r="151" spans="1:25" s="327" customFormat="1" ht="38.25" x14ac:dyDescent="0.2">
      <c r="A151" s="325"/>
      <c r="B151" s="325"/>
      <c r="C151" s="325" t="s">
        <v>861</v>
      </c>
      <c r="D151" s="325" t="s">
        <v>476</v>
      </c>
      <c r="E151" s="325" t="s">
        <v>931</v>
      </c>
      <c r="F151" s="325"/>
      <c r="G151" s="325" t="s">
        <v>932</v>
      </c>
      <c r="H151" s="325" t="s">
        <v>951</v>
      </c>
      <c r="I151" s="325"/>
      <c r="J151" s="325" t="s">
        <v>952</v>
      </c>
      <c r="K151" s="325">
        <v>231</v>
      </c>
      <c r="L151" s="325" t="s">
        <v>965</v>
      </c>
      <c r="M151" s="325" t="s">
        <v>467</v>
      </c>
      <c r="N151" s="325" t="s">
        <v>624</v>
      </c>
      <c r="O151" s="326" t="s">
        <v>11</v>
      </c>
      <c r="P151" s="326" t="s">
        <v>10</v>
      </c>
      <c r="Q151" s="326" t="s">
        <v>10</v>
      </c>
      <c r="R151" s="325" t="s">
        <v>10</v>
      </c>
      <c r="S151" s="325" t="s">
        <v>10</v>
      </c>
      <c r="T151" s="325">
        <v>298</v>
      </c>
      <c r="U151" s="325" t="s">
        <v>966</v>
      </c>
      <c r="V151" s="325">
        <v>444</v>
      </c>
      <c r="W151" s="325" t="s">
        <v>967</v>
      </c>
      <c r="X151" s="325">
        <v>331</v>
      </c>
      <c r="Y151" s="325" t="s">
        <v>964</v>
      </c>
    </row>
    <row r="152" spans="1:25" s="327" customFormat="1" ht="25.5" x14ac:dyDescent="0.2">
      <c r="A152" s="325"/>
      <c r="B152" s="325"/>
      <c r="C152" s="325" t="s">
        <v>861</v>
      </c>
      <c r="D152" s="325" t="s">
        <v>476</v>
      </c>
      <c r="E152" s="325" t="s">
        <v>968</v>
      </c>
      <c r="F152" s="325"/>
      <c r="G152" s="325" t="s">
        <v>939</v>
      </c>
      <c r="H152" s="325" t="s">
        <v>969</v>
      </c>
      <c r="I152" s="325" t="s">
        <v>970</v>
      </c>
      <c r="J152" s="325" t="s">
        <v>970</v>
      </c>
      <c r="K152" s="325">
        <v>404</v>
      </c>
      <c r="L152" s="325" t="s">
        <v>971</v>
      </c>
      <c r="M152" s="325" t="s">
        <v>467</v>
      </c>
      <c r="N152" s="325" t="s">
        <v>624</v>
      </c>
      <c r="O152" s="326" t="s">
        <v>624</v>
      </c>
      <c r="P152" s="338" t="s">
        <v>10</v>
      </c>
      <c r="Q152" s="338" t="s">
        <v>11</v>
      </c>
      <c r="R152" s="339" t="s">
        <v>11</v>
      </c>
      <c r="S152" s="326" t="s">
        <v>11</v>
      </c>
      <c r="T152" s="325">
        <v>299</v>
      </c>
      <c r="U152" s="325" t="s">
        <v>972</v>
      </c>
      <c r="V152" s="325">
        <v>514</v>
      </c>
      <c r="W152" s="325" t="s">
        <v>973</v>
      </c>
      <c r="X152" s="325">
        <v>171</v>
      </c>
      <c r="Y152" s="325" t="s">
        <v>974</v>
      </c>
    </row>
    <row r="153" spans="1:25" s="327" customFormat="1" ht="63.75" x14ac:dyDescent="0.2">
      <c r="A153" s="325"/>
      <c r="B153" s="325"/>
      <c r="C153" s="325" t="s">
        <v>861</v>
      </c>
      <c r="D153" s="325" t="s">
        <v>476</v>
      </c>
      <c r="E153" s="325" t="s">
        <v>968</v>
      </c>
      <c r="F153" s="325"/>
      <c r="G153" s="325" t="s">
        <v>939</v>
      </c>
      <c r="H153" s="325" t="s">
        <v>969</v>
      </c>
      <c r="I153" s="325"/>
      <c r="J153" s="325" t="s">
        <v>970</v>
      </c>
      <c r="K153" s="325">
        <v>378</v>
      </c>
      <c r="L153" s="325" t="s">
        <v>975</v>
      </c>
      <c r="M153" s="325" t="s">
        <v>467</v>
      </c>
      <c r="N153" s="325" t="s">
        <v>624</v>
      </c>
      <c r="O153" s="326" t="s">
        <v>624</v>
      </c>
      <c r="P153" s="326" t="s">
        <v>11</v>
      </c>
      <c r="Q153" s="326" t="s">
        <v>11</v>
      </c>
      <c r="R153" s="325" t="s">
        <v>11</v>
      </c>
      <c r="S153" s="325" t="s">
        <v>11</v>
      </c>
      <c r="T153" s="325">
        <v>300</v>
      </c>
      <c r="U153" s="325" t="s">
        <v>976</v>
      </c>
      <c r="V153" s="325">
        <v>551</v>
      </c>
      <c r="W153" s="325" t="s">
        <v>977</v>
      </c>
      <c r="X153" s="325">
        <v>172</v>
      </c>
      <c r="Y153" s="325" t="s">
        <v>978</v>
      </c>
    </row>
    <row r="154" spans="1:25" s="327" customFormat="1" ht="38.25" x14ac:dyDescent="0.2">
      <c r="A154" s="325"/>
      <c r="B154" s="325"/>
      <c r="C154" s="325" t="s">
        <v>861</v>
      </c>
      <c r="D154" s="325" t="s">
        <v>476</v>
      </c>
      <c r="E154" s="325" t="s">
        <v>968</v>
      </c>
      <c r="F154" s="325"/>
      <c r="G154" s="325" t="s">
        <v>939</v>
      </c>
      <c r="H154" s="325" t="s">
        <v>969</v>
      </c>
      <c r="I154" s="325"/>
      <c r="J154" s="325" t="s">
        <v>970</v>
      </c>
      <c r="K154" s="325">
        <v>321</v>
      </c>
      <c r="L154" s="325" t="s">
        <v>979</v>
      </c>
      <c r="M154" s="325" t="s">
        <v>467</v>
      </c>
      <c r="N154" s="325" t="s">
        <v>624</v>
      </c>
      <c r="O154" s="326" t="s">
        <v>624</v>
      </c>
      <c r="P154" s="326" t="s">
        <v>11</v>
      </c>
      <c r="Q154" s="326" t="s">
        <v>11</v>
      </c>
      <c r="R154" s="325" t="s">
        <v>11</v>
      </c>
      <c r="S154" s="325" t="s">
        <v>11</v>
      </c>
      <c r="T154" s="325">
        <v>301</v>
      </c>
      <c r="U154" s="325" t="s">
        <v>980</v>
      </c>
      <c r="V154" s="325">
        <v>445</v>
      </c>
      <c r="W154" s="325" t="s">
        <v>981</v>
      </c>
      <c r="X154" s="325">
        <v>13</v>
      </c>
      <c r="Y154" s="325" t="s">
        <v>949</v>
      </c>
    </row>
    <row r="155" spans="1:25" s="327" customFormat="1" ht="38.25" x14ac:dyDescent="0.2">
      <c r="A155" s="325"/>
      <c r="B155" s="325"/>
      <c r="C155" s="325" t="s">
        <v>861</v>
      </c>
      <c r="D155" s="325" t="s">
        <v>476</v>
      </c>
      <c r="E155" s="325" t="s">
        <v>968</v>
      </c>
      <c r="F155" s="325"/>
      <c r="G155" s="325" t="s">
        <v>939</v>
      </c>
      <c r="H155" s="325" t="s">
        <v>969</v>
      </c>
      <c r="I155" s="325"/>
      <c r="J155" s="325" t="s">
        <v>970</v>
      </c>
      <c r="K155" s="325">
        <v>321</v>
      </c>
      <c r="L155" s="325" t="s">
        <v>979</v>
      </c>
      <c r="M155" s="325" t="s">
        <v>467</v>
      </c>
      <c r="N155" s="325" t="s">
        <v>624</v>
      </c>
      <c r="O155" s="326" t="s">
        <v>624</v>
      </c>
      <c r="P155" s="326" t="s">
        <v>11</v>
      </c>
      <c r="Q155" s="326" t="s">
        <v>11</v>
      </c>
      <c r="R155" s="325" t="s">
        <v>11</v>
      </c>
      <c r="S155" s="325" t="s">
        <v>11</v>
      </c>
      <c r="T155" s="325">
        <v>301</v>
      </c>
      <c r="U155" s="325" t="s">
        <v>980</v>
      </c>
      <c r="V155" s="325">
        <v>377</v>
      </c>
      <c r="W155" s="325" t="s">
        <v>982</v>
      </c>
      <c r="X155" s="325">
        <v>13</v>
      </c>
      <c r="Y155" s="325" t="s">
        <v>949</v>
      </c>
    </row>
    <row r="156" spans="1:25" s="333" customFormat="1" x14ac:dyDescent="0.2">
      <c r="A156" s="328"/>
      <c r="B156" s="328"/>
      <c r="C156" s="328" t="s">
        <v>635</v>
      </c>
      <c r="D156" s="328" t="s">
        <v>457</v>
      </c>
      <c r="E156" s="328" t="s">
        <v>983</v>
      </c>
      <c r="F156" s="328" t="s">
        <v>984</v>
      </c>
      <c r="G156" s="328" t="s">
        <v>984</v>
      </c>
      <c r="H156" s="328" t="s">
        <v>985</v>
      </c>
      <c r="I156" s="328" t="s">
        <v>986</v>
      </c>
      <c r="J156" s="328" t="s">
        <v>986</v>
      </c>
      <c r="K156" s="328"/>
      <c r="L156" s="328"/>
      <c r="M156" s="328"/>
      <c r="N156" s="328"/>
      <c r="O156" s="332"/>
      <c r="P156" s="332"/>
      <c r="Q156" s="332"/>
      <c r="R156" s="328"/>
      <c r="S156" s="328"/>
      <c r="T156" s="328"/>
      <c r="U156" s="328"/>
      <c r="V156" s="328"/>
      <c r="W156" s="328"/>
      <c r="X156" s="328"/>
      <c r="Y156" s="328"/>
    </row>
    <row r="157" spans="1:25" s="327" customFormat="1" ht="51" x14ac:dyDescent="0.2">
      <c r="A157" s="325"/>
      <c r="B157" s="325"/>
      <c r="C157" s="325" t="s">
        <v>987</v>
      </c>
      <c r="D157" s="325" t="s">
        <v>468</v>
      </c>
      <c r="E157" s="325" t="s">
        <v>988</v>
      </c>
      <c r="F157" s="325" t="s">
        <v>989</v>
      </c>
      <c r="G157" s="325" t="s">
        <v>989</v>
      </c>
      <c r="H157" s="325" t="s">
        <v>990</v>
      </c>
      <c r="I157" s="325" t="s">
        <v>991</v>
      </c>
      <c r="J157" s="325" t="s">
        <v>991</v>
      </c>
      <c r="K157" s="325">
        <v>322</v>
      </c>
      <c r="L157" s="247" t="s">
        <v>992</v>
      </c>
      <c r="M157" s="325" t="s">
        <v>607</v>
      </c>
      <c r="N157" s="325" t="s">
        <v>608</v>
      </c>
      <c r="O157" s="326" t="s">
        <v>608</v>
      </c>
      <c r="P157" s="326" t="s">
        <v>11</v>
      </c>
      <c r="Q157" s="326" t="s">
        <v>11</v>
      </c>
      <c r="R157" s="325" t="s">
        <v>11</v>
      </c>
      <c r="S157" s="325" t="s">
        <v>11</v>
      </c>
      <c r="T157" s="325">
        <v>303</v>
      </c>
      <c r="U157" s="325" t="s">
        <v>993</v>
      </c>
      <c r="V157" s="325">
        <v>333</v>
      </c>
      <c r="W157" s="325" t="s">
        <v>994</v>
      </c>
      <c r="X157" s="325">
        <v>184</v>
      </c>
      <c r="Y157" s="325" t="s">
        <v>913</v>
      </c>
    </row>
    <row r="158" spans="1:25" s="327" customFormat="1" ht="25.5" x14ac:dyDescent="0.2">
      <c r="A158" s="325"/>
      <c r="B158" s="325"/>
      <c r="C158" s="325" t="s">
        <v>987</v>
      </c>
      <c r="D158" s="325" t="s">
        <v>468</v>
      </c>
      <c r="E158" s="325" t="s">
        <v>988</v>
      </c>
      <c r="F158" s="325"/>
      <c r="G158" s="325" t="s">
        <v>468</v>
      </c>
      <c r="H158" s="325" t="s">
        <v>990</v>
      </c>
      <c r="I158" s="325"/>
      <c r="J158" s="325" t="s">
        <v>991</v>
      </c>
      <c r="K158" s="325">
        <v>322</v>
      </c>
      <c r="L158" s="325" t="s">
        <v>992</v>
      </c>
      <c r="M158" s="325" t="s">
        <v>607</v>
      </c>
      <c r="N158" s="325" t="s">
        <v>608</v>
      </c>
      <c r="O158" s="326" t="s">
        <v>608</v>
      </c>
      <c r="P158" s="326" t="s">
        <v>11</v>
      </c>
      <c r="Q158" s="326" t="s">
        <v>11</v>
      </c>
      <c r="R158" s="325" t="s">
        <v>11</v>
      </c>
      <c r="S158" s="325" t="s">
        <v>11</v>
      </c>
      <c r="T158" s="325">
        <v>303</v>
      </c>
      <c r="U158" s="325" t="s">
        <v>993</v>
      </c>
      <c r="V158" s="325">
        <v>580</v>
      </c>
      <c r="W158" s="325" t="s">
        <v>995</v>
      </c>
      <c r="X158" s="325">
        <v>316</v>
      </c>
      <c r="Y158" s="325" t="s">
        <v>996</v>
      </c>
    </row>
    <row r="159" spans="1:25" s="327" customFormat="1" ht="25.5" x14ac:dyDescent="0.2">
      <c r="A159" s="325"/>
      <c r="B159" s="325"/>
      <c r="C159" s="325" t="s">
        <v>456</v>
      </c>
      <c r="D159" s="325" t="s">
        <v>483</v>
      </c>
      <c r="E159" s="325" t="s">
        <v>997</v>
      </c>
      <c r="F159" s="325" t="s">
        <v>998</v>
      </c>
      <c r="G159" s="325" t="s">
        <v>998</v>
      </c>
      <c r="H159" s="325" t="s">
        <v>999</v>
      </c>
      <c r="I159" s="325" t="s">
        <v>1000</v>
      </c>
      <c r="J159" s="325" t="s">
        <v>1000</v>
      </c>
      <c r="K159" s="325">
        <v>351</v>
      </c>
      <c r="L159" s="325" t="s">
        <v>1001</v>
      </c>
      <c r="M159" s="325" t="s">
        <v>1002</v>
      </c>
      <c r="N159" s="325" t="s">
        <v>1003</v>
      </c>
      <c r="O159" s="326" t="s">
        <v>1003</v>
      </c>
      <c r="P159" s="326" t="s">
        <v>10</v>
      </c>
      <c r="Q159" s="326" t="s">
        <v>10</v>
      </c>
      <c r="R159" s="325" t="s">
        <v>10</v>
      </c>
      <c r="S159" s="325" t="s">
        <v>11</v>
      </c>
      <c r="T159" s="325">
        <v>304</v>
      </c>
      <c r="U159" s="325" t="s">
        <v>1004</v>
      </c>
      <c r="V159" s="325">
        <v>409</v>
      </c>
      <c r="W159" s="325" t="s">
        <v>1005</v>
      </c>
      <c r="X159" s="325">
        <v>284</v>
      </c>
      <c r="Y159" s="325" t="s">
        <v>1006</v>
      </c>
    </row>
    <row r="160" spans="1:25" s="327" customFormat="1" ht="25.5" x14ac:dyDescent="0.2">
      <c r="A160" s="325"/>
      <c r="B160" s="325"/>
      <c r="C160" s="325" t="s">
        <v>456</v>
      </c>
      <c r="D160" s="325" t="s">
        <v>483</v>
      </c>
      <c r="E160" s="325" t="s">
        <v>997</v>
      </c>
      <c r="F160" s="325" t="s">
        <v>1007</v>
      </c>
      <c r="G160" s="325" t="s">
        <v>998</v>
      </c>
      <c r="H160" s="325" t="s">
        <v>999</v>
      </c>
      <c r="I160" s="325" t="s">
        <v>1008</v>
      </c>
      <c r="J160" s="325" t="s">
        <v>1000</v>
      </c>
      <c r="K160" s="325">
        <v>351</v>
      </c>
      <c r="L160" s="325" t="s">
        <v>1001</v>
      </c>
      <c r="M160" s="325" t="s">
        <v>1002</v>
      </c>
      <c r="N160" s="325" t="s">
        <v>1003</v>
      </c>
      <c r="O160" s="326" t="s">
        <v>1003</v>
      </c>
      <c r="P160" s="326" t="s">
        <v>10</v>
      </c>
      <c r="Q160" s="326" t="s">
        <v>10</v>
      </c>
      <c r="R160" s="325" t="s">
        <v>10</v>
      </c>
      <c r="S160" s="325" t="s">
        <v>11</v>
      </c>
      <c r="T160" s="325">
        <v>304</v>
      </c>
      <c r="U160" s="325" t="s">
        <v>1004</v>
      </c>
      <c r="V160" s="325">
        <v>410</v>
      </c>
      <c r="W160" s="325" t="s">
        <v>1009</v>
      </c>
      <c r="X160" s="325">
        <v>284</v>
      </c>
      <c r="Y160" s="325" t="s">
        <v>1006</v>
      </c>
    </row>
    <row r="161" spans="1:25" s="327" customFormat="1" ht="25.5" x14ac:dyDescent="0.2">
      <c r="A161" s="325"/>
      <c r="B161" s="325"/>
      <c r="C161" s="325" t="s">
        <v>456</v>
      </c>
      <c r="D161" s="325" t="s">
        <v>483</v>
      </c>
      <c r="E161" s="325" t="s">
        <v>997</v>
      </c>
      <c r="F161" s="325" t="s">
        <v>1010</v>
      </c>
      <c r="G161" s="325" t="s">
        <v>998</v>
      </c>
      <c r="H161" s="325" t="s">
        <v>1011</v>
      </c>
      <c r="I161" s="328" t="s">
        <v>1012</v>
      </c>
      <c r="J161" s="325" t="s">
        <v>1008</v>
      </c>
      <c r="K161" s="325">
        <v>302</v>
      </c>
      <c r="L161" s="325" t="s">
        <v>1013</v>
      </c>
      <c r="M161" s="325" t="s">
        <v>1002</v>
      </c>
      <c r="N161" s="325" t="s">
        <v>1003</v>
      </c>
      <c r="O161" s="326" t="s">
        <v>1003</v>
      </c>
      <c r="P161" s="326" t="s">
        <v>11</v>
      </c>
      <c r="Q161" s="326" t="s">
        <v>11</v>
      </c>
      <c r="R161" s="325" t="s">
        <v>11</v>
      </c>
      <c r="S161" s="325" t="s">
        <v>10</v>
      </c>
      <c r="T161" s="325">
        <v>305</v>
      </c>
      <c r="U161" s="325" t="s">
        <v>1014</v>
      </c>
      <c r="V161" s="325">
        <v>378</v>
      </c>
      <c r="W161" s="325" t="s">
        <v>1015</v>
      </c>
      <c r="X161" s="325">
        <v>9</v>
      </c>
      <c r="Y161" s="325" t="s">
        <v>200</v>
      </c>
    </row>
    <row r="162" spans="1:25" s="327" customFormat="1" ht="25.5" x14ac:dyDescent="0.2">
      <c r="A162" s="325"/>
      <c r="B162" s="325"/>
      <c r="C162" s="325" t="s">
        <v>456</v>
      </c>
      <c r="D162" s="325" t="s">
        <v>483</v>
      </c>
      <c r="E162" s="325" t="s">
        <v>997</v>
      </c>
      <c r="F162" s="325" t="s">
        <v>1016</v>
      </c>
      <c r="G162" s="325" t="s">
        <v>998</v>
      </c>
      <c r="H162" s="325" t="s">
        <v>1011</v>
      </c>
      <c r="J162" s="325" t="s">
        <v>1008</v>
      </c>
      <c r="K162" s="325">
        <v>302</v>
      </c>
      <c r="L162" s="325" t="s">
        <v>1013</v>
      </c>
      <c r="M162" s="325" t="s">
        <v>1002</v>
      </c>
      <c r="N162" s="325" t="s">
        <v>1003</v>
      </c>
      <c r="O162" s="326" t="s">
        <v>1003</v>
      </c>
      <c r="P162" s="326" t="s">
        <v>11</v>
      </c>
      <c r="Q162" s="326" t="s">
        <v>11</v>
      </c>
      <c r="R162" s="325" t="s">
        <v>11</v>
      </c>
      <c r="S162" s="325" t="s">
        <v>10</v>
      </c>
      <c r="T162" s="325">
        <v>305</v>
      </c>
      <c r="U162" s="325" t="s">
        <v>1014</v>
      </c>
      <c r="V162" s="325">
        <v>334</v>
      </c>
      <c r="W162" s="325" t="s">
        <v>1017</v>
      </c>
      <c r="X162" s="325">
        <v>9</v>
      </c>
      <c r="Y162" s="325" t="s">
        <v>200</v>
      </c>
    </row>
    <row r="163" spans="1:25" s="333" customFormat="1" ht="25.5" x14ac:dyDescent="0.2">
      <c r="A163" s="328"/>
      <c r="B163" s="328"/>
      <c r="C163" s="328" t="s">
        <v>456</v>
      </c>
      <c r="D163" s="328" t="s">
        <v>483</v>
      </c>
      <c r="E163" s="328" t="s">
        <v>997</v>
      </c>
      <c r="F163" s="325" t="s">
        <v>1018</v>
      </c>
      <c r="G163" s="328" t="s">
        <v>998</v>
      </c>
      <c r="H163" s="328" t="s">
        <v>1019</v>
      </c>
      <c r="J163" s="328" t="s">
        <v>1012</v>
      </c>
      <c r="K163" s="328"/>
      <c r="L163" s="328" t="s">
        <v>428</v>
      </c>
      <c r="M163" s="328"/>
      <c r="N163" s="328"/>
      <c r="O163" s="332"/>
      <c r="P163" s="332"/>
      <c r="Q163" s="332"/>
      <c r="R163" s="328"/>
      <c r="S163" s="328"/>
      <c r="T163" s="328"/>
      <c r="U163" s="328" t="s">
        <v>428</v>
      </c>
      <c r="V163" s="328"/>
      <c r="W163" s="328" t="s">
        <v>428</v>
      </c>
      <c r="X163" s="328"/>
      <c r="Y163" s="328"/>
    </row>
    <row r="164" spans="1:25" s="327" customFormat="1" ht="25.5" x14ac:dyDescent="0.2">
      <c r="A164" s="325"/>
      <c r="B164" s="325"/>
      <c r="C164" s="325" t="s">
        <v>456</v>
      </c>
      <c r="D164" s="325" t="s">
        <v>483</v>
      </c>
      <c r="E164" s="325" t="s">
        <v>1020</v>
      </c>
      <c r="F164" s="325"/>
      <c r="G164" s="325" t="s">
        <v>1007</v>
      </c>
      <c r="H164" s="325" t="s">
        <v>1021</v>
      </c>
      <c r="I164" s="325" t="s">
        <v>1022</v>
      </c>
      <c r="J164" s="325" t="s">
        <v>1022</v>
      </c>
      <c r="K164" s="325">
        <v>352</v>
      </c>
      <c r="L164" s="247" t="s">
        <v>1023</v>
      </c>
      <c r="M164" s="325" t="s">
        <v>1002</v>
      </c>
      <c r="N164" s="325" t="s">
        <v>1003</v>
      </c>
      <c r="O164" s="326" t="s">
        <v>1003</v>
      </c>
      <c r="P164" s="326" t="s">
        <v>11</v>
      </c>
      <c r="Q164" s="326" t="s">
        <v>11</v>
      </c>
      <c r="R164" s="325" t="s">
        <v>11</v>
      </c>
      <c r="S164" s="325" t="s">
        <v>11</v>
      </c>
      <c r="T164" s="325">
        <v>306</v>
      </c>
      <c r="U164" s="325" t="s">
        <v>1024</v>
      </c>
      <c r="V164" s="325">
        <v>446</v>
      </c>
      <c r="W164" s="325" t="s">
        <v>1025</v>
      </c>
      <c r="X164" s="325">
        <v>13</v>
      </c>
      <c r="Y164" s="325" t="s">
        <v>949</v>
      </c>
    </row>
    <row r="165" spans="1:25" s="327" customFormat="1" ht="38.25" x14ac:dyDescent="0.2">
      <c r="A165" s="325"/>
      <c r="B165" s="325"/>
      <c r="C165" s="325" t="s">
        <v>456</v>
      </c>
      <c r="D165" s="325" t="s">
        <v>483</v>
      </c>
      <c r="E165" s="325" t="s">
        <v>1020</v>
      </c>
      <c r="F165" s="325"/>
      <c r="G165" s="325" t="s">
        <v>1007</v>
      </c>
      <c r="H165" s="325" t="s">
        <v>1026</v>
      </c>
      <c r="I165" s="325" t="s">
        <v>1027</v>
      </c>
      <c r="J165" s="325" t="s">
        <v>1027</v>
      </c>
      <c r="K165" s="325">
        <v>352</v>
      </c>
      <c r="L165" s="247" t="s">
        <v>1023</v>
      </c>
      <c r="M165" s="325" t="s">
        <v>1002</v>
      </c>
      <c r="N165" s="325" t="s">
        <v>1003</v>
      </c>
      <c r="O165" s="340" t="s">
        <v>11</v>
      </c>
      <c r="P165" s="340" t="s">
        <v>10</v>
      </c>
      <c r="Q165" s="338" t="s">
        <v>11</v>
      </c>
      <c r="R165" s="339" t="s">
        <v>11</v>
      </c>
      <c r="S165" s="325" t="s">
        <v>11</v>
      </c>
      <c r="T165" s="325">
        <v>307</v>
      </c>
      <c r="U165" s="325" t="s">
        <v>1028</v>
      </c>
      <c r="V165" s="325">
        <v>483</v>
      </c>
      <c r="W165" s="325" t="s">
        <v>1029</v>
      </c>
      <c r="X165" s="325">
        <v>13</v>
      </c>
      <c r="Y165" s="325" t="s">
        <v>949</v>
      </c>
    </row>
    <row r="166" spans="1:25" s="327" customFormat="1" ht="25.5" x14ac:dyDescent="0.2">
      <c r="A166" s="325"/>
      <c r="B166" s="325"/>
      <c r="C166" s="325" t="s">
        <v>456</v>
      </c>
      <c r="D166" s="325" t="s">
        <v>483</v>
      </c>
      <c r="E166" s="325" t="s">
        <v>1020</v>
      </c>
      <c r="F166" s="325"/>
      <c r="G166" s="325" t="s">
        <v>1007</v>
      </c>
      <c r="H166" s="325" t="s">
        <v>1026</v>
      </c>
      <c r="I166" s="325" t="s">
        <v>1030</v>
      </c>
      <c r="J166" s="325" t="s">
        <v>1027</v>
      </c>
      <c r="K166" s="325">
        <v>352</v>
      </c>
      <c r="L166" s="247" t="s">
        <v>1023</v>
      </c>
      <c r="M166" s="325" t="s">
        <v>1002</v>
      </c>
      <c r="N166" s="325" t="s">
        <v>1003</v>
      </c>
      <c r="O166" s="340" t="s">
        <v>11</v>
      </c>
      <c r="P166" s="340" t="s">
        <v>10</v>
      </c>
      <c r="Q166" s="338" t="s">
        <v>11</v>
      </c>
      <c r="R166" s="339" t="s">
        <v>11</v>
      </c>
      <c r="S166" s="325" t="s">
        <v>11</v>
      </c>
      <c r="T166" s="325">
        <v>307</v>
      </c>
      <c r="U166" s="325" t="s">
        <v>1028</v>
      </c>
      <c r="V166" s="325">
        <v>581</v>
      </c>
      <c r="W166" s="325" t="s">
        <v>1031</v>
      </c>
      <c r="X166" s="325">
        <v>13</v>
      </c>
      <c r="Y166" s="325" t="s">
        <v>949</v>
      </c>
    </row>
    <row r="167" spans="1:25" s="327" customFormat="1" ht="38.25" x14ac:dyDescent="0.2">
      <c r="A167" s="325"/>
      <c r="B167" s="325"/>
      <c r="C167" s="325" t="s">
        <v>456</v>
      </c>
      <c r="D167" s="325" t="s">
        <v>483</v>
      </c>
      <c r="E167" s="325" t="s">
        <v>1020</v>
      </c>
      <c r="F167" s="325"/>
      <c r="G167" s="325" t="s">
        <v>1007</v>
      </c>
      <c r="H167" s="325" t="s">
        <v>1032</v>
      </c>
      <c r="I167" s="325" t="s">
        <v>1033</v>
      </c>
      <c r="J167" s="325" t="s">
        <v>1030</v>
      </c>
      <c r="K167" s="325">
        <v>352</v>
      </c>
      <c r="L167" s="247" t="s">
        <v>1023</v>
      </c>
      <c r="M167" s="325" t="s">
        <v>1002</v>
      </c>
      <c r="N167" s="325" t="s">
        <v>1003</v>
      </c>
      <c r="O167" s="326" t="s">
        <v>11</v>
      </c>
      <c r="P167" s="338" t="s">
        <v>11</v>
      </c>
      <c r="Q167" s="338" t="s">
        <v>10</v>
      </c>
      <c r="R167" s="339" t="s">
        <v>10</v>
      </c>
      <c r="S167" s="325" t="s">
        <v>11</v>
      </c>
      <c r="T167" s="325">
        <v>308</v>
      </c>
      <c r="U167" s="325" t="s">
        <v>1034</v>
      </c>
      <c r="V167" s="325">
        <v>379</v>
      </c>
      <c r="W167" s="325" t="s">
        <v>1035</v>
      </c>
      <c r="X167" s="325">
        <v>13</v>
      </c>
      <c r="Y167" s="325" t="s">
        <v>949</v>
      </c>
    </row>
    <row r="168" spans="1:25" s="327" customFormat="1" ht="25.5" x14ac:dyDescent="0.2">
      <c r="A168" s="325"/>
      <c r="B168" s="325"/>
      <c r="C168" s="325" t="s">
        <v>456</v>
      </c>
      <c r="D168" s="325" t="s">
        <v>483</v>
      </c>
      <c r="E168" s="325" t="s">
        <v>1020</v>
      </c>
      <c r="F168" s="325"/>
      <c r="G168" s="325" t="s">
        <v>1007</v>
      </c>
      <c r="H168" s="325" t="s">
        <v>1032</v>
      </c>
      <c r="I168" s="328" t="s">
        <v>1036</v>
      </c>
      <c r="J168" s="325" t="s">
        <v>1030</v>
      </c>
      <c r="K168" s="325">
        <v>352</v>
      </c>
      <c r="L168" s="247" t="s">
        <v>1023</v>
      </c>
      <c r="M168" s="325" t="s">
        <v>1002</v>
      </c>
      <c r="N168" s="325" t="s">
        <v>1003</v>
      </c>
      <c r="O168" s="326" t="s">
        <v>11</v>
      </c>
      <c r="P168" s="338" t="s">
        <v>11</v>
      </c>
      <c r="Q168" s="338" t="s">
        <v>10</v>
      </c>
      <c r="R168" s="339" t="s">
        <v>10</v>
      </c>
      <c r="S168" s="325" t="s">
        <v>11</v>
      </c>
      <c r="T168" s="325">
        <v>308</v>
      </c>
      <c r="U168" s="325" t="s">
        <v>1034</v>
      </c>
      <c r="V168" s="325">
        <v>552</v>
      </c>
      <c r="W168" s="325" t="s">
        <v>1037</v>
      </c>
      <c r="X168" s="325">
        <v>13</v>
      </c>
      <c r="Y168" s="325" t="s">
        <v>949</v>
      </c>
    </row>
    <row r="169" spans="1:25" s="327" customFormat="1" ht="25.5" x14ac:dyDescent="0.2">
      <c r="A169" s="325"/>
      <c r="B169" s="325"/>
      <c r="C169" s="325" t="s">
        <v>456</v>
      </c>
      <c r="D169" s="325" t="s">
        <v>483</v>
      </c>
      <c r="E169" s="325" t="s">
        <v>1020</v>
      </c>
      <c r="F169" s="325"/>
      <c r="G169" s="325" t="s">
        <v>1007</v>
      </c>
      <c r="H169" s="325" t="s">
        <v>1038</v>
      </c>
      <c r="I169" s="325" t="s">
        <v>1039</v>
      </c>
      <c r="J169" s="325" t="s">
        <v>1033</v>
      </c>
      <c r="K169" s="325">
        <v>284</v>
      </c>
      <c r="L169" s="247" t="s">
        <v>1040</v>
      </c>
      <c r="M169" s="325" t="s">
        <v>1002</v>
      </c>
      <c r="N169" s="325" t="s">
        <v>1003</v>
      </c>
      <c r="O169" s="326" t="s">
        <v>11</v>
      </c>
      <c r="P169" s="338" t="s">
        <v>11</v>
      </c>
      <c r="Q169" s="338" t="s">
        <v>10</v>
      </c>
      <c r="R169" s="339" t="s">
        <v>10</v>
      </c>
      <c r="S169" s="325" t="s">
        <v>11</v>
      </c>
      <c r="T169" s="325">
        <v>309</v>
      </c>
      <c r="U169" s="325" t="s">
        <v>1041</v>
      </c>
      <c r="V169" s="325">
        <v>582</v>
      </c>
      <c r="W169" s="325" t="s">
        <v>1042</v>
      </c>
      <c r="X169" s="325">
        <v>13</v>
      </c>
      <c r="Y169" s="325" t="s">
        <v>949</v>
      </c>
    </row>
    <row r="170" spans="1:25" s="333" customFormat="1" ht="25.5" x14ac:dyDescent="0.2">
      <c r="A170" s="328"/>
      <c r="B170" s="328"/>
      <c r="C170" s="328" t="s">
        <v>456</v>
      </c>
      <c r="D170" s="328" t="s">
        <v>483</v>
      </c>
      <c r="E170" s="328" t="s">
        <v>1020</v>
      </c>
      <c r="F170" s="328"/>
      <c r="G170" s="328" t="s">
        <v>1007</v>
      </c>
      <c r="H170" s="341" t="s">
        <v>1043</v>
      </c>
      <c r="J170" s="328" t="s">
        <v>1036</v>
      </c>
      <c r="K170" s="328"/>
      <c r="L170" s="328"/>
      <c r="M170" s="328"/>
      <c r="N170" s="328"/>
      <c r="O170" s="328"/>
      <c r="P170" s="328"/>
      <c r="Q170" s="332"/>
      <c r="R170" s="328"/>
      <c r="S170" s="328"/>
      <c r="T170" s="328"/>
      <c r="U170" s="328"/>
      <c r="V170" s="328"/>
      <c r="W170" s="328"/>
      <c r="X170" s="328"/>
      <c r="Y170" s="328"/>
    </row>
    <row r="171" spans="1:25" s="327" customFormat="1" ht="38.25" x14ac:dyDescent="0.2">
      <c r="A171" s="325"/>
      <c r="B171" s="325"/>
      <c r="C171" s="325" t="s">
        <v>456</v>
      </c>
      <c r="D171" s="325" t="s">
        <v>483</v>
      </c>
      <c r="E171" s="325" t="s">
        <v>1020</v>
      </c>
      <c r="F171" s="325"/>
      <c r="G171" s="325" t="s">
        <v>1007</v>
      </c>
      <c r="H171" s="342" t="s">
        <v>1044</v>
      </c>
      <c r="J171" s="325" t="s">
        <v>1039</v>
      </c>
      <c r="K171" s="325">
        <v>285</v>
      </c>
      <c r="L171" s="325" t="s">
        <v>1045</v>
      </c>
      <c r="M171" s="325" t="s">
        <v>1002</v>
      </c>
      <c r="N171" s="325" t="s">
        <v>1003</v>
      </c>
      <c r="O171" s="326" t="s">
        <v>1003</v>
      </c>
      <c r="P171" s="326" t="s">
        <v>11</v>
      </c>
      <c r="Q171" s="326" t="s">
        <v>11</v>
      </c>
      <c r="R171" s="325" t="s">
        <v>11</v>
      </c>
      <c r="S171" s="325" t="s">
        <v>11</v>
      </c>
      <c r="T171" s="325">
        <v>310</v>
      </c>
      <c r="U171" s="325" t="s">
        <v>1046</v>
      </c>
      <c r="V171" s="325">
        <v>411</v>
      </c>
      <c r="W171" s="325" t="s">
        <v>1047</v>
      </c>
      <c r="X171" s="325">
        <v>206</v>
      </c>
      <c r="Y171" s="325" t="s">
        <v>1048</v>
      </c>
    </row>
    <row r="172" spans="1:25" s="327" customFormat="1" ht="38.25" x14ac:dyDescent="0.2">
      <c r="A172" s="325"/>
      <c r="B172" s="325"/>
      <c r="C172" s="325" t="s">
        <v>456</v>
      </c>
      <c r="D172" s="325" t="s">
        <v>483</v>
      </c>
      <c r="E172" s="325" t="s">
        <v>1020</v>
      </c>
      <c r="F172" s="325"/>
      <c r="G172" s="325" t="s">
        <v>1007</v>
      </c>
      <c r="H172" s="342" t="s">
        <v>1044</v>
      </c>
      <c r="I172" s="325"/>
      <c r="J172" s="325" t="s">
        <v>1039</v>
      </c>
      <c r="K172" s="325">
        <v>285</v>
      </c>
      <c r="L172" s="325" t="s">
        <v>1045</v>
      </c>
      <c r="M172" s="325" t="s">
        <v>1002</v>
      </c>
      <c r="N172" s="325" t="s">
        <v>1003</v>
      </c>
      <c r="O172" s="326" t="s">
        <v>1003</v>
      </c>
      <c r="P172" s="326" t="s">
        <v>11</v>
      </c>
      <c r="Q172" s="326" t="s">
        <v>11</v>
      </c>
      <c r="R172" s="325" t="s">
        <v>11</v>
      </c>
      <c r="S172" s="325" t="s">
        <v>11</v>
      </c>
      <c r="T172" s="325">
        <v>310</v>
      </c>
      <c r="U172" s="325" t="s">
        <v>1046</v>
      </c>
      <c r="V172" s="325">
        <v>335</v>
      </c>
      <c r="W172" s="325" t="s">
        <v>1049</v>
      </c>
      <c r="X172" s="325">
        <v>206</v>
      </c>
      <c r="Y172" s="325" t="s">
        <v>1048</v>
      </c>
    </row>
    <row r="173" spans="1:25" s="327" customFormat="1" ht="38.25" x14ac:dyDescent="0.2">
      <c r="A173" s="325"/>
      <c r="B173" s="325"/>
      <c r="C173" s="325" t="s">
        <v>456</v>
      </c>
      <c r="D173" s="325" t="s">
        <v>483</v>
      </c>
      <c r="E173" s="325" t="s">
        <v>1020</v>
      </c>
      <c r="F173" s="325"/>
      <c r="G173" s="325" t="s">
        <v>1007</v>
      </c>
      <c r="H173" s="325" t="s">
        <v>1044</v>
      </c>
      <c r="I173" s="325"/>
      <c r="J173" s="325" t="s">
        <v>1039</v>
      </c>
      <c r="K173" s="325">
        <v>303</v>
      </c>
      <c r="L173" s="325" t="s">
        <v>1050</v>
      </c>
      <c r="M173" s="325" t="s">
        <v>1002</v>
      </c>
      <c r="N173" s="325" t="s">
        <v>1003</v>
      </c>
      <c r="O173" s="326" t="s">
        <v>1003</v>
      </c>
      <c r="P173" s="326" t="s">
        <v>11</v>
      </c>
      <c r="Q173" s="326" t="s">
        <v>11</v>
      </c>
      <c r="R173" s="326" t="s">
        <v>11</v>
      </c>
      <c r="S173" s="325" t="s">
        <v>11</v>
      </c>
      <c r="T173" s="325">
        <v>311</v>
      </c>
      <c r="U173" s="325" t="s">
        <v>1051</v>
      </c>
      <c r="V173" s="325">
        <v>447</v>
      </c>
      <c r="W173" s="325" t="s">
        <v>1052</v>
      </c>
      <c r="X173" s="325">
        <v>13</v>
      </c>
      <c r="Y173" s="325" t="s">
        <v>949</v>
      </c>
    </row>
    <row r="174" spans="1:25" s="327" customFormat="1" ht="51" x14ac:dyDescent="0.2">
      <c r="A174" s="325"/>
      <c r="B174" s="325"/>
      <c r="C174" s="325" t="s">
        <v>456</v>
      </c>
      <c r="D174" s="325" t="s">
        <v>483</v>
      </c>
      <c r="E174" s="325" t="s">
        <v>1020</v>
      </c>
      <c r="F174" s="325"/>
      <c r="G174" s="325" t="s">
        <v>1007</v>
      </c>
      <c r="H174" s="325" t="s">
        <v>1044</v>
      </c>
      <c r="I174" s="325"/>
      <c r="J174" s="325" t="s">
        <v>1039</v>
      </c>
      <c r="K174" s="325">
        <v>232</v>
      </c>
      <c r="L174" s="325" t="s">
        <v>1053</v>
      </c>
      <c r="M174" s="325" t="s">
        <v>1002</v>
      </c>
      <c r="N174" s="325" t="s">
        <v>1003</v>
      </c>
      <c r="O174" s="325" t="s">
        <v>1003</v>
      </c>
      <c r="P174" s="339" t="s">
        <v>10</v>
      </c>
      <c r="Q174" s="338" t="s">
        <v>10</v>
      </c>
      <c r="R174" s="339" t="s">
        <v>11</v>
      </c>
      <c r="S174" s="325" t="s">
        <v>11</v>
      </c>
      <c r="T174" s="325">
        <v>312</v>
      </c>
      <c r="U174" s="325" t="s">
        <v>1054</v>
      </c>
      <c r="V174" s="325">
        <v>583</v>
      </c>
      <c r="W174" s="325" t="s">
        <v>1055</v>
      </c>
      <c r="X174" s="325">
        <v>265</v>
      </c>
      <c r="Y174" s="325" t="s">
        <v>1056</v>
      </c>
    </row>
    <row r="175" spans="1:25" s="327" customFormat="1" ht="38.25" x14ac:dyDescent="0.2">
      <c r="A175" s="325"/>
      <c r="B175" s="325"/>
      <c r="C175" s="325" t="s">
        <v>456</v>
      </c>
      <c r="D175" s="325" t="s">
        <v>483</v>
      </c>
      <c r="E175" s="325" t="s">
        <v>1057</v>
      </c>
      <c r="F175" s="325"/>
      <c r="G175" s="325" t="s">
        <v>1010</v>
      </c>
      <c r="H175" s="325" t="s">
        <v>1058</v>
      </c>
      <c r="I175" s="325" t="s">
        <v>1059</v>
      </c>
      <c r="J175" s="325" t="s">
        <v>1059</v>
      </c>
      <c r="K175" s="325">
        <v>259</v>
      </c>
      <c r="L175" s="325" t="s">
        <v>1060</v>
      </c>
      <c r="M175" s="325" t="s">
        <v>1002</v>
      </c>
      <c r="N175" s="325" t="s">
        <v>1003</v>
      </c>
      <c r="O175" s="326" t="s">
        <v>1003</v>
      </c>
      <c r="P175" s="338" t="s">
        <v>10</v>
      </c>
      <c r="Q175" s="338" t="s">
        <v>11</v>
      </c>
      <c r="R175" s="339" t="s">
        <v>11</v>
      </c>
      <c r="S175" s="325" t="s">
        <v>11</v>
      </c>
      <c r="T175" s="325">
        <v>313</v>
      </c>
      <c r="U175" s="325" t="s">
        <v>1061</v>
      </c>
      <c r="V175" s="325">
        <v>484</v>
      </c>
      <c r="W175" s="325" t="s">
        <v>1062</v>
      </c>
      <c r="X175" s="325">
        <v>223</v>
      </c>
      <c r="Y175" s="325" t="s">
        <v>1063</v>
      </c>
    </row>
    <row r="176" spans="1:25" s="327" customFormat="1" ht="38.25" x14ac:dyDescent="0.2">
      <c r="A176" s="325"/>
      <c r="B176" s="325"/>
      <c r="C176" s="325" t="s">
        <v>456</v>
      </c>
      <c r="D176" s="325" t="s">
        <v>483</v>
      </c>
      <c r="E176" s="325" t="s">
        <v>1057</v>
      </c>
      <c r="F176" s="325"/>
      <c r="G176" s="325" t="s">
        <v>1010</v>
      </c>
      <c r="H176" s="325" t="s">
        <v>1058</v>
      </c>
      <c r="I176" s="325"/>
      <c r="J176" s="325" t="s">
        <v>1059</v>
      </c>
      <c r="K176" s="325">
        <v>259</v>
      </c>
      <c r="L176" s="325" t="s">
        <v>1060</v>
      </c>
      <c r="M176" s="325" t="s">
        <v>1002</v>
      </c>
      <c r="N176" s="325" t="s">
        <v>1003</v>
      </c>
      <c r="O176" s="326" t="s">
        <v>1003</v>
      </c>
      <c r="P176" s="338" t="s">
        <v>10</v>
      </c>
      <c r="Q176" s="338" t="s">
        <v>11</v>
      </c>
      <c r="R176" s="339" t="s">
        <v>11</v>
      </c>
      <c r="S176" s="325" t="s">
        <v>11</v>
      </c>
      <c r="T176" s="325">
        <v>313</v>
      </c>
      <c r="U176" s="325" t="s">
        <v>1061</v>
      </c>
      <c r="V176" s="325">
        <v>485</v>
      </c>
      <c r="W176" s="325" t="s">
        <v>1064</v>
      </c>
      <c r="X176" s="325">
        <v>13</v>
      </c>
      <c r="Y176" s="325" t="s">
        <v>949</v>
      </c>
    </row>
    <row r="177" spans="1:25" s="327" customFormat="1" ht="38.25" x14ac:dyDescent="0.2">
      <c r="A177" s="325"/>
      <c r="B177" s="325"/>
      <c r="C177" s="325" t="s">
        <v>456</v>
      </c>
      <c r="D177" s="325" t="s">
        <v>483</v>
      </c>
      <c r="E177" s="325" t="s">
        <v>1065</v>
      </c>
      <c r="F177" s="325"/>
      <c r="G177" s="325" t="s">
        <v>1016</v>
      </c>
      <c r="H177" s="325" t="s">
        <v>1066</v>
      </c>
      <c r="I177" s="325" t="s">
        <v>1067</v>
      </c>
      <c r="J177" s="325" t="s">
        <v>1067</v>
      </c>
      <c r="K177" s="325">
        <v>379</v>
      </c>
      <c r="L177" s="325" t="s">
        <v>1068</v>
      </c>
      <c r="M177" s="325" t="s">
        <v>1002</v>
      </c>
      <c r="N177" s="325" t="s">
        <v>1003</v>
      </c>
      <c r="O177" s="326" t="s">
        <v>1003</v>
      </c>
      <c r="P177" s="338" t="s">
        <v>10</v>
      </c>
      <c r="Q177" s="338" t="s">
        <v>11</v>
      </c>
      <c r="R177" s="339" t="s">
        <v>11</v>
      </c>
      <c r="S177" s="325" t="s">
        <v>10</v>
      </c>
      <c r="T177" s="325">
        <v>314</v>
      </c>
      <c r="U177" s="325" t="s">
        <v>1069</v>
      </c>
      <c r="V177" s="325">
        <v>486</v>
      </c>
      <c r="W177" s="325" t="s">
        <v>1070</v>
      </c>
      <c r="X177" s="325">
        <v>245</v>
      </c>
      <c r="Y177" s="325" t="s">
        <v>1069</v>
      </c>
    </row>
    <row r="178" spans="1:25" s="327" customFormat="1" ht="51" x14ac:dyDescent="0.2">
      <c r="A178" s="325"/>
      <c r="B178" s="325"/>
      <c r="C178" s="325" t="s">
        <v>456</v>
      </c>
      <c r="D178" s="325" t="s">
        <v>483</v>
      </c>
      <c r="E178" s="325" t="s">
        <v>1065</v>
      </c>
      <c r="F178" s="325"/>
      <c r="G178" s="325" t="s">
        <v>1016</v>
      </c>
      <c r="H178" s="325" t="s">
        <v>1066</v>
      </c>
      <c r="I178" s="328" t="s">
        <v>1071</v>
      </c>
      <c r="J178" s="325" t="s">
        <v>1067</v>
      </c>
      <c r="K178" s="325">
        <v>233</v>
      </c>
      <c r="L178" s="325" t="s">
        <v>1072</v>
      </c>
      <c r="M178" s="325" t="s">
        <v>1002</v>
      </c>
      <c r="N178" s="325" t="s">
        <v>1003</v>
      </c>
      <c r="O178" s="326" t="s">
        <v>1003</v>
      </c>
      <c r="P178" s="326" t="s">
        <v>11</v>
      </c>
      <c r="Q178" s="326" t="s">
        <v>11</v>
      </c>
      <c r="R178" s="325" t="s">
        <v>11</v>
      </c>
      <c r="S178" s="325" t="s">
        <v>11</v>
      </c>
      <c r="T178" s="325">
        <v>315</v>
      </c>
      <c r="U178" s="325" t="s">
        <v>1073</v>
      </c>
      <c r="V178" s="325">
        <v>412</v>
      </c>
      <c r="W178" s="325" t="s">
        <v>1074</v>
      </c>
      <c r="X178" s="325">
        <v>266</v>
      </c>
      <c r="Y178" s="325" t="s">
        <v>1073</v>
      </c>
    </row>
    <row r="179" spans="1:25" s="327" customFormat="1" ht="38.25" x14ac:dyDescent="0.2">
      <c r="A179" s="325"/>
      <c r="B179" s="325"/>
      <c r="C179" s="325" t="s">
        <v>456</v>
      </c>
      <c r="D179" s="325" t="s">
        <v>483</v>
      </c>
      <c r="E179" s="325" t="s">
        <v>1065</v>
      </c>
      <c r="F179" s="325"/>
      <c r="G179" s="325" t="s">
        <v>1016</v>
      </c>
      <c r="H179" s="325" t="s">
        <v>1066</v>
      </c>
      <c r="I179" s="325" t="s">
        <v>1075</v>
      </c>
      <c r="J179" s="325" t="s">
        <v>1067</v>
      </c>
      <c r="K179" s="325">
        <v>323</v>
      </c>
      <c r="L179" s="325" t="s">
        <v>1076</v>
      </c>
      <c r="M179" s="325" t="s">
        <v>1002</v>
      </c>
      <c r="N179" s="325" t="s">
        <v>1003</v>
      </c>
      <c r="O179" s="338" t="s">
        <v>1003</v>
      </c>
      <c r="P179" s="338" t="s">
        <v>10</v>
      </c>
      <c r="Q179" s="338" t="s">
        <v>11</v>
      </c>
      <c r="R179" s="339" t="s">
        <v>11</v>
      </c>
      <c r="S179" s="325" t="s">
        <v>10</v>
      </c>
      <c r="T179" s="325">
        <v>316</v>
      </c>
      <c r="U179" s="325" t="s">
        <v>1077</v>
      </c>
      <c r="V179" s="325">
        <v>413</v>
      </c>
      <c r="W179" s="325" t="s">
        <v>1078</v>
      </c>
      <c r="X179" s="325">
        <v>224</v>
      </c>
      <c r="Y179" s="325" t="s">
        <v>1077</v>
      </c>
    </row>
    <row r="180" spans="1:25" s="327" customFormat="1" ht="25.5" x14ac:dyDescent="0.2">
      <c r="A180" s="325"/>
      <c r="B180" s="325"/>
      <c r="C180" s="325" t="s">
        <v>456</v>
      </c>
      <c r="D180" s="325" t="s">
        <v>483</v>
      </c>
      <c r="E180" s="325" t="s">
        <v>1065</v>
      </c>
      <c r="F180" s="325"/>
      <c r="G180" s="325" t="s">
        <v>1016</v>
      </c>
      <c r="H180" s="325" t="s">
        <v>1066</v>
      </c>
      <c r="I180" s="325"/>
      <c r="J180" s="325" t="s">
        <v>1067</v>
      </c>
      <c r="K180" s="325">
        <v>304</v>
      </c>
      <c r="L180" s="325" t="s">
        <v>1079</v>
      </c>
      <c r="M180" s="325" t="s">
        <v>1002</v>
      </c>
      <c r="N180" s="325" t="s">
        <v>1003</v>
      </c>
      <c r="O180" s="325" t="s">
        <v>1003</v>
      </c>
      <c r="P180" s="325" t="s">
        <v>10</v>
      </c>
      <c r="Q180" s="325" t="s">
        <v>10</v>
      </c>
      <c r="R180" s="325" t="s">
        <v>10</v>
      </c>
      <c r="S180" s="325" t="s">
        <v>11</v>
      </c>
      <c r="T180" s="325">
        <v>317</v>
      </c>
      <c r="U180" s="325" t="s">
        <v>1080</v>
      </c>
      <c r="V180" s="325">
        <v>448</v>
      </c>
      <c r="W180" s="325" t="s">
        <v>1081</v>
      </c>
      <c r="X180" s="325">
        <v>285</v>
      </c>
      <c r="Y180" s="325" t="s">
        <v>1082</v>
      </c>
    </row>
    <row r="181" spans="1:25" s="327" customFormat="1" ht="38.25" x14ac:dyDescent="0.2">
      <c r="A181" s="325"/>
      <c r="B181" s="325"/>
      <c r="C181" s="325" t="s">
        <v>456</v>
      </c>
      <c r="D181" s="325" t="s">
        <v>483</v>
      </c>
      <c r="E181" s="325" t="s">
        <v>1065</v>
      </c>
      <c r="F181" s="325"/>
      <c r="G181" s="325" t="s">
        <v>1016</v>
      </c>
      <c r="H181" s="325" t="s">
        <v>1066</v>
      </c>
      <c r="I181" s="325"/>
      <c r="J181" s="325" t="s">
        <v>1067</v>
      </c>
      <c r="K181" s="325">
        <v>323</v>
      </c>
      <c r="L181" s="325" t="s">
        <v>1076</v>
      </c>
      <c r="M181" s="325" t="s">
        <v>1002</v>
      </c>
      <c r="N181" s="325" t="s">
        <v>1003</v>
      </c>
      <c r="O181" s="325" t="s">
        <v>1003</v>
      </c>
      <c r="P181" s="339" t="s">
        <v>10</v>
      </c>
      <c r="Q181" s="339" t="s">
        <v>11</v>
      </c>
      <c r="R181" s="339" t="s">
        <v>11</v>
      </c>
      <c r="S181" s="325" t="s">
        <v>10</v>
      </c>
      <c r="T181" s="325">
        <v>316</v>
      </c>
      <c r="U181" s="325" t="s">
        <v>1077</v>
      </c>
      <c r="V181" s="325">
        <v>623</v>
      </c>
      <c r="W181" s="325" t="s">
        <v>1083</v>
      </c>
      <c r="X181" s="325">
        <v>224</v>
      </c>
      <c r="Y181" s="325" t="s">
        <v>1077</v>
      </c>
    </row>
    <row r="182" spans="1:25" s="327" customFormat="1" ht="38.25" x14ac:dyDescent="0.2">
      <c r="A182" s="325"/>
      <c r="B182" s="325"/>
      <c r="C182" s="325" t="s">
        <v>456</v>
      </c>
      <c r="D182" s="325" t="s">
        <v>483</v>
      </c>
      <c r="E182" s="325" t="s">
        <v>1065</v>
      </c>
      <c r="F182" s="325"/>
      <c r="G182" s="325" t="s">
        <v>1016</v>
      </c>
      <c r="H182" s="325" t="s">
        <v>1066</v>
      </c>
      <c r="I182" s="325"/>
      <c r="J182" s="325" t="s">
        <v>1067</v>
      </c>
      <c r="K182" s="325">
        <v>379</v>
      </c>
      <c r="L182" s="325" t="s">
        <v>1068</v>
      </c>
      <c r="M182" s="325" t="s">
        <v>1002</v>
      </c>
      <c r="N182" s="325" t="s">
        <v>1003</v>
      </c>
      <c r="O182" s="325" t="s">
        <v>1003</v>
      </c>
      <c r="P182" s="339" t="s">
        <v>10</v>
      </c>
      <c r="Q182" s="339" t="s">
        <v>11</v>
      </c>
      <c r="R182" s="339" t="s">
        <v>11</v>
      </c>
      <c r="S182" s="325" t="s">
        <v>10</v>
      </c>
      <c r="T182" s="325">
        <v>314</v>
      </c>
      <c r="U182" s="325" t="s">
        <v>1069</v>
      </c>
      <c r="V182" s="325">
        <v>624</v>
      </c>
      <c r="W182" s="325" t="s">
        <v>1084</v>
      </c>
      <c r="X182" s="325">
        <v>245</v>
      </c>
      <c r="Y182" s="325" t="s">
        <v>1069</v>
      </c>
    </row>
    <row r="183" spans="1:25" s="333" customFormat="1" ht="25.5" x14ac:dyDescent="0.2">
      <c r="A183" s="328"/>
      <c r="B183" s="328"/>
      <c r="C183" s="328" t="s">
        <v>456</v>
      </c>
      <c r="D183" s="328" t="s">
        <v>483</v>
      </c>
      <c r="E183" s="328" t="s">
        <v>1065</v>
      </c>
      <c r="F183" s="328"/>
      <c r="G183" s="328" t="s">
        <v>1016</v>
      </c>
      <c r="H183" s="328" t="s">
        <v>1085</v>
      </c>
      <c r="J183" s="328" t="s">
        <v>1071</v>
      </c>
      <c r="K183" s="328"/>
      <c r="L183" s="328"/>
      <c r="M183" s="328"/>
      <c r="N183" s="328"/>
      <c r="O183" s="332"/>
      <c r="P183" s="332"/>
      <c r="Q183" s="332"/>
      <c r="R183" s="328"/>
      <c r="S183" s="328"/>
      <c r="T183" s="328"/>
      <c r="U183" s="328"/>
      <c r="V183" s="328"/>
      <c r="W183" s="328"/>
      <c r="X183" s="328"/>
      <c r="Y183" s="328"/>
    </row>
    <row r="184" spans="1:25" s="327" customFormat="1" ht="25.5" x14ac:dyDescent="0.2">
      <c r="A184" s="325"/>
      <c r="B184" s="325"/>
      <c r="C184" s="325" t="s">
        <v>456</v>
      </c>
      <c r="D184" s="325" t="s">
        <v>483</v>
      </c>
      <c r="E184" s="325" t="s">
        <v>1065</v>
      </c>
      <c r="F184" s="325"/>
      <c r="G184" s="325" t="s">
        <v>1016</v>
      </c>
      <c r="H184" s="325" t="s">
        <v>1086</v>
      </c>
      <c r="J184" s="325" t="s">
        <v>1075</v>
      </c>
      <c r="K184" s="325">
        <v>260</v>
      </c>
      <c r="L184" s="325" t="s">
        <v>1087</v>
      </c>
      <c r="M184" s="325" t="s">
        <v>1002</v>
      </c>
      <c r="N184" s="325" t="s">
        <v>1003</v>
      </c>
      <c r="O184" s="326" t="s">
        <v>1003</v>
      </c>
      <c r="P184" s="326" t="s">
        <v>11</v>
      </c>
      <c r="Q184" s="326" t="s">
        <v>11</v>
      </c>
      <c r="R184" s="325" t="s">
        <v>11</v>
      </c>
      <c r="S184" s="325" t="s">
        <v>11</v>
      </c>
      <c r="T184" s="325">
        <v>318</v>
      </c>
      <c r="U184" s="325" t="s">
        <v>1088</v>
      </c>
      <c r="V184" s="325">
        <v>515</v>
      </c>
      <c r="W184" s="325" t="s">
        <v>1089</v>
      </c>
      <c r="X184" s="325">
        <v>13</v>
      </c>
      <c r="Y184" s="325" t="s">
        <v>949</v>
      </c>
    </row>
    <row r="185" spans="1:25" s="327" customFormat="1" ht="38.25" x14ac:dyDescent="0.2">
      <c r="A185" s="325"/>
      <c r="B185" s="325"/>
      <c r="C185" s="325" t="s">
        <v>456</v>
      </c>
      <c r="D185" s="325" t="s">
        <v>483</v>
      </c>
      <c r="E185" s="325" t="s">
        <v>1090</v>
      </c>
      <c r="F185" s="325"/>
      <c r="G185" s="325" t="s">
        <v>1018</v>
      </c>
      <c r="H185" s="325" t="s">
        <v>1091</v>
      </c>
      <c r="I185" s="325" t="s">
        <v>1092</v>
      </c>
      <c r="J185" s="325" t="s">
        <v>1092</v>
      </c>
      <c r="K185" s="325">
        <v>405</v>
      </c>
      <c r="L185" s="247" t="s">
        <v>1093</v>
      </c>
      <c r="M185" s="325" t="s">
        <v>618</v>
      </c>
      <c r="N185" s="325" t="s">
        <v>619</v>
      </c>
      <c r="O185" s="326" t="s">
        <v>11</v>
      </c>
      <c r="P185" s="340" t="s">
        <v>11</v>
      </c>
      <c r="Q185" s="340" t="s">
        <v>10</v>
      </c>
      <c r="R185" s="343" t="s">
        <v>10</v>
      </c>
      <c r="S185" s="325" t="s">
        <v>11</v>
      </c>
      <c r="T185" s="325">
        <v>319</v>
      </c>
      <c r="U185" s="325" t="s">
        <v>1094</v>
      </c>
      <c r="V185" s="325">
        <v>611</v>
      </c>
      <c r="W185" s="325" t="s">
        <v>1095</v>
      </c>
      <c r="X185" s="325">
        <v>100</v>
      </c>
      <c r="Y185" s="325" t="s">
        <v>1096</v>
      </c>
    </row>
    <row r="186" spans="1:25" s="327" customFormat="1" ht="25.5" x14ac:dyDescent="0.2">
      <c r="A186" s="325"/>
      <c r="B186" s="325"/>
      <c r="C186" s="325" t="s">
        <v>456</v>
      </c>
      <c r="D186" s="325" t="s">
        <v>483</v>
      </c>
      <c r="E186" s="325" t="s">
        <v>1090</v>
      </c>
      <c r="F186" s="325"/>
      <c r="G186" s="325" t="s">
        <v>1018</v>
      </c>
      <c r="H186" s="325" t="s">
        <v>1097</v>
      </c>
      <c r="I186" s="325" t="s">
        <v>1098</v>
      </c>
      <c r="J186" s="325" t="s">
        <v>1098</v>
      </c>
      <c r="K186" s="325">
        <v>428</v>
      </c>
      <c r="L186" s="325" t="s">
        <v>1099</v>
      </c>
      <c r="M186" s="325" t="s">
        <v>1002</v>
      </c>
      <c r="N186" s="325" t="s">
        <v>1003</v>
      </c>
      <c r="O186" s="325" t="s">
        <v>1003</v>
      </c>
      <c r="P186" s="343" t="s">
        <v>11</v>
      </c>
      <c r="Q186" s="343" t="s">
        <v>10</v>
      </c>
      <c r="R186" s="343" t="s">
        <v>10</v>
      </c>
      <c r="S186" s="325" t="s">
        <v>11</v>
      </c>
      <c r="T186" s="325">
        <v>404</v>
      </c>
      <c r="U186" s="325" t="s">
        <v>1100</v>
      </c>
      <c r="V186" s="325">
        <v>625</v>
      </c>
      <c r="W186" s="325" t="s">
        <v>1101</v>
      </c>
      <c r="X186" s="325">
        <v>207</v>
      </c>
      <c r="Y186" s="325" t="s">
        <v>1102</v>
      </c>
    </row>
    <row r="187" spans="1:25" s="327" customFormat="1" ht="38.25" x14ac:dyDescent="0.2">
      <c r="A187" s="325"/>
      <c r="B187" s="325"/>
      <c r="C187" s="325" t="s">
        <v>456</v>
      </c>
      <c r="D187" s="325" t="s">
        <v>483</v>
      </c>
      <c r="E187" s="325" t="s">
        <v>1090</v>
      </c>
      <c r="F187" s="325"/>
      <c r="G187" s="325" t="s">
        <v>1018</v>
      </c>
      <c r="H187" s="325" t="s">
        <v>1103</v>
      </c>
      <c r="I187" s="325" t="s">
        <v>1104</v>
      </c>
      <c r="J187" s="325" t="s">
        <v>1104</v>
      </c>
      <c r="K187" s="325">
        <v>429</v>
      </c>
      <c r="L187" s="325" t="s">
        <v>1105</v>
      </c>
      <c r="M187" s="325" t="s">
        <v>1002</v>
      </c>
      <c r="N187" s="325" t="s">
        <v>1003</v>
      </c>
      <c r="O187" s="325" t="s">
        <v>1003</v>
      </c>
      <c r="P187" s="343" t="s">
        <v>11</v>
      </c>
      <c r="Q187" s="343" t="s">
        <v>10</v>
      </c>
      <c r="R187" s="343" t="s">
        <v>10</v>
      </c>
      <c r="S187" s="325" t="s">
        <v>11</v>
      </c>
      <c r="T187" s="325">
        <v>405</v>
      </c>
      <c r="U187" s="325" t="s">
        <v>1106</v>
      </c>
      <c r="V187" s="325">
        <v>626</v>
      </c>
      <c r="W187" s="325" t="s">
        <v>1107</v>
      </c>
      <c r="X187" s="325">
        <v>207</v>
      </c>
      <c r="Y187" s="325" t="s">
        <v>1102</v>
      </c>
    </row>
    <row r="188" spans="1:25" s="327" customFormat="1" ht="38.25" x14ac:dyDescent="0.2">
      <c r="A188" s="325"/>
      <c r="B188" s="325"/>
      <c r="C188" s="325" t="s">
        <v>456</v>
      </c>
      <c r="D188" s="325" t="s">
        <v>483</v>
      </c>
      <c r="E188" s="325" t="s">
        <v>1090</v>
      </c>
      <c r="F188" s="325"/>
      <c r="G188" s="325" t="s">
        <v>1018</v>
      </c>
      <c r="H188" s="325" t="s">
        <v>1103</v>
      </c>
      <c r="I188" s="325"/>
      <c r="J188" s="325" t="s">
        <v>1104</v>
      </c>
      <c r="K188" s="325">
        <v>427</v>
      </c>
      <c r="L188" s="325" t="s">
        <v>1108</v>
      </c>
      <c r="M188" s="325" t="s">
        <v>1002</v>
      </c>
      <c r="N188" s="325" t="s">
        <v>1003</v>
      </c>
      <c r="O188" s="325" t="s">
        <v>1003</v>
      </c>
      <c r="P188" s="325" t="s">
        <v>11</v>
      </c>
      <c r="Q188" s="325" t="s">
        <v>11</v>
      </c>
      <c r="R188" s="325" t="s">
        <v>11</v>
      </c>
      <c r="S188" s="325" t="s">
        <v>11</v>
      </c>
      <c r="T188" s="325">
        <v>321</v>
      </c>
      <c r="U188" s="325" t="s">
        <v>1109</v>
      </c>
      <c r="V188" s="325">
        <v>627</v>
      </c>
      <c r="W188" s="325" t="s">
        <v>1110</v>
      </c>
      <c r="X188" s="325">
        <v>13</v>
      </c>
      <c r="Y188" s="325" t="s">
        <v>949</v>
      </c>
    </row>
    <row r="189" spans="1:25" s="327" customFormat="1" ht="38.25" x14ac:dyDescent="0.2">
      <c r="A189" s="325"/>
      <c r="B189" s="325"/>
      <c r="C189" s="325" t="s">
        <v>456</v>
      </c>
      <c r="D189" s="325" t="s">
        <v>483</v>
      </c>
      <c r="E189" s="325" t="s">
        <v>1090</v>
      </c>
      <c r="F189" s="325"/>
      <c r="G189" s="325" t="s">
        <v>1018</v>
      </c>
      <c r="H189" s="325" t="s">
        <v>1103</v>
      </c>
      <c r="I189" s="325"/>
      <c r="J189" s="325" t="s">
        <v>1104</v>
      </c>
      <c r="K189" s="325">
        <v>427</v>
      </c>
      <c r="L189" s="325" t="s">
        <v>1108</v>
      </c>
      <c r="M189" s="325" t="s">
        <v>1002</v>
      </c>
      <c r="N189" s="325" t="s">
        <v>1003</v>
      </c>
      <c r="O189" s="325" t="s">
        <v>1003</v>
      </c>
      <c r="P189" s="325" t="s">
        <v>11</v>
      </c>
      <c r="Q189" s="325" t="s">
        <v>11</v>
      </c>
      <c r="R189" s="325" t="s">
        <v>11</v>
      </c>
      <c r="S189" s="325" t="s">
        <v>11</v>
      </c>
      <c r="T189" s="325">
        <v>321</v>
      </c>
      <c r="U189" s="325" t="s">
        <v>1109</v>
      </c>
      <c r="V189" s="325">
        <v>628</v>
      </c>
      <c r="W189" s="325" t="s">
        <v>1111</v>
      </c>
      <c r="X189" s="325">
        <v>13</v>
      </c>
      <c r="Y189" s="325" t="s">
        <v>949</v>
      </c>
    </row>
    <row r="190" spans="1:25" s="333" customFormat="1" x14ac:dyDescent="0.2">
      <c r="A190" s="328"/>
      <c r="B190" s="328"/>
      <c r="C190" s="328" t="s">
        <v>467</v>
      </c>
      <c r="D190" s="328" t="s">
        <v>488</v>
      </c>
      <c r="E190" s="328" t="s">
        <v>1112</v>
      </c>
      <c r="F190" s="328" t="s">
        <v>1113</v>
      </c>
      <c r="G190" s="328" t="s">
        <v>1113</v>
      </c>
      <c r="H190" s="328" t="s">
        <v>1114</v>
      </c>
      <c r="I190" s="328" t="s">
        <v>1115</v>
      </c>
      <c r="J190" s="328" t="s">
        <v>1115</v>
      </c>
      <c r="K190" s="328"/>
      <c r="L190" s="328" t="s">
        <v>428</v>
      </c>
      <c r="M190" s="328"/>
      <c r="N190" s="328"/>
      <c r="O190" s="332"/>
      <c r="P190" s="332"/>
      <c r="Q190" s="332"/>
      <c r="R190" s="328"/>
      <c r="S190" s="328"/>
      <c r="T190" s="328"/>
      <c r="U190" s="328" t="s">
        <v>428</v>
      </c>
      <c r="V190" s="328"/>
      <c r="W190" s="328" t="s">
        <v>428</v>
      </c>
      <c r="X190" s="328"/>
      <c r="Y190" s="328"/>
    </row>
    <row r="191" spans="1:25" s="327" customFormat="1" ht="38.25" x14ac:dyDescent="0.2">
      <c r="A191" s="325"/>
      <c r="B191" s="325"/>
      <c r="C191" s="325" t="s">
        <v>467</v>
      </c>
      <c r="D191" s="325" t="s">
        <v>488</v>
      </c>
      <c r="E191" s="325" t="s">
        <v>1116</v>
      </c>
      <c r="F191" s="325" t="s">
        <v>1117</v>
      </c>
      <c r="G191" s="325" t="s">
        <v>1117</v>
      </c>
      <c r="H191" s="325" t="s">
        <v>1118</v>
      </c>
      <c r="I191" s="325" t="s">
        <v>1119</v>
      </c>
      <c r="J191" s="325" t="s">
        <v>1119</v>
      </c>
      <c r="K191" s="325">
        <v>235</v>
      </c>
      <c r="L191" s="247" t="s">
        <v>1120</v>
      </c>
      <c r="M191" s="325" t="s">
        <v>1002</v>
      </c>
      <c r="N191" s="325" t="s">
        <v>1003</v>
      </c>
      <c r="O191" s="326" t="s">
        <v>1003</v>
      </c>
      <c r="P191" s="326" t="s">
        <v>10</v>
      </c>
      <c r="Q191" s="326" t="s">
        <v>10</v>
      </c>
      <c r="R191" s="325" t="s">
        <v>10</v>
      </c>
      <c r="S191" s="325" t="s">
        <v>11</v>
      </c>
      <c r="T191" s="325">
        <v>322</v>
      </c>
      <c r="U191" s="325" t="s">
        <v>1121</v>
      </c>
      <c r="V191" s="325">
        <v>553</v>
      </c>
      <c r="W191" s="325" t="s">
        <v>1122</v>
      </c>
      <c r="X191" s="325">
        <v>154</v>
      </c>
      <c r="Y191" s="325" t="s">
        <v>1123</v>
      </c>
    </row>
    <row r="192" spans="1:25" s="327" customFormat="1" ht="38.25" x14ac:dyDescent="0.2">
      <c r="A192" s="325"/>
      <c r="B192" s="325"/>
      <c r="C192" s="325" t="s">
        <v>467</v>
      </c>
      <c r="D192" s="325" t="s">
        <v>488</v>
      </c>
      <c r="E192" s="325" t="s">
        <v>1116</v>
      </c>
      <c r="F192" s="325"/>
      <c r="G192" s="325" t="s">
        <v>1117</v>
      </c>
      <c r="H192" s="325" t="s">
        <v>1118</v>
      </c>
      <c r="I192" s="328" t="s">
        <v>1124</v>
      </c>
      <c r="J192" s="325" t="s">
        <v>1119</v>
      </c>
      <c r="K192" s="325">
        <v>286</v>
      </c>
      <c r="L192" s="325" t="s">
        <v>1125</v>
      </c>
      <c r="M192" s="325" t="s">
        <v>1002</v>
      </c>
      <c r="N192" s="325" t="s">
        <v>1003</v>
      </c>
      <c r="O192" s="326" t="s">
        <v>1003</v>
      </c>
      <c r="P192" s="326" t="s">
        <v>10</v>
      </c>
      <c r="Q192" s="326" t="s">
        <v>10</v>
      </c>
      <c r="R192" s="325" t="s">
        <v>10</v>
      </c>
      <c r="S192" s="325" t="s">
        <v>11</v>
      </c>
      <c r="T192" s="325">
        <v>323</v>
      </c>
      <c r="U192" s="325" t="s">
        <v>1126</v>
      </c>
      <c r="V192" s="325">
        <v>487</v>
      </c>
      <c r="W192" s="325" t="s">
        <v>1127</v>
      </c>
      <c r="X192" s="325">
        <v>208</v>
      </c>
      <c r="Y192" s="325" t="s">
        <v>1128</v>
      </c>
    </row>
    <row r="193" spans="1:25" s="327" customFormat="1" ht="38.25" x14ac:dyDescent="0.2">
      <c r="A193" s="325"/>
      <c r="B193" s="325"/>
      <c r="C193" s="325" t="s">
        <v>467</v>
      </c>
      <c r="D193" s="325" t="s">
        <v>488</v>
      </c>
      <c r="E193" s="325" t="s">
        <v>1116</v>
      </c>
      <c r="F193" s="325"/>
      <c r="G193" s="325" t="s">
        <v>1117</v>
      </c>
      <c r="H193" s="325" t="s">
        <v>1118</v>
      </c>
      <c r="I193" s="325"/>
      <c r="J193" s="325" t="s">
        <v>1119</v>
      </c>
      <c r="K193" s="325">
        <v>380</v>
      </c>
      <c r="L193" s="325" t="s">
        <v>1129</v>
      </c>
      <c r="M193" s="325" t="s">
        <v>1002</v>
      </c>
      <c r="N193" s="325" t="s">
        <v>1003</v>
      </c>
      <c r="O193" s="326" t="s">
        <v>1003</v>
      </c>
      <c r="P193" s="326" t="s">
        <v>10</v>
      </c>
      <c r="Q193" s="326" t="s">
        <v>10</v>
      </c>
      <c r="R193" s="325" t="s">
        <v>10</v>
      </c>
      <c r="S193" s="325" t="s">
        <v>11</v>
      </c>
      <c r="T193" s="325">
        <v>324</v>
      </c>
      <c r="U193" s="325" t="s">
        <v>1130</v>
      </c>
      <c r="V193" s="325">
        <v>488</v>
      </c>
      <c r="W193" s="325" t="s">
        <v>1131</v>
      </c>
      <c r="X193" s="325">
        <v>208</v>
      </c>
      <c r="Y193" s="325" t="s">
        <v>1128</v>
      </c>
    </row>
    <row r="194" spans="1:25" s="327" customFormat="1" ht="38.25" x14ac:dyDescent="0.2">
      <c r="A194" s="325"/>
      <c r="B194" s="325"/>
      <c r="C194" s="325" t="s">
        <v>467</v>
      </c>
      <c r="D194" s="325" t="s">
        <v>488</v>
      </c>
      <c r="E194" s="325" t="s">
        <v>1116</v>
      </c>
      <c r="F194" s="325"/>
      <c r="G194" s="325" t="s">
        <v>1117</v>
      </c>
      <c r="H194" s="325" t="s">
        <v>1118</v>
      </c>
      <c r="I194" s="325"/>
      <c r="J194" s="325" t="s">
        <v>1119</v>
      </c>
      <c r="K194" s="325">
        <v>353</v>
      </c>
      <c r="L194" s="325" t="s">
        <v>1132</v>
      </c>
      <c r="M194" s="325" t="s">
        <v>1002</v>
      </c>
      <c r="N194" s="325" t="s">
        <v>1003</v>
      </c>
      <c r="O194" s="326" t="s">
        <v>1003</v>
      </c>
      <c r="P194" s="326" t="s">
        <v>10</v>
      </c>
      <c r="Q194" s="326" t="s">
        <v>10</v>
      </c>
      <c r="R194" s="325" t="s">
        <v>10</v>
      </c>
      <c r="S194" s="325" t="s">
        <v>11</v>
      </c>
      <c r="T194" s="325">
        <v>325</v>
      </c>
      <c r="U194" s="325" t="s">
        <v>1133</v>
      </c>
      <c r="V194" s="325">
        <v>337</v>
      </c>
      <c r="W194" s="325" t="s">
        <v>1134</v>
      </c>
      <c r="X194" s="325">
        <v>208</v>
      </c>
      <c r="Y194" s="325" t="s">
        <v>1128</v>
      </c>
    </row>
    <row r="195" spans="1:25" s="327" customFormat="1" ht="25.5" x14ac:dyDescent="0.2">
      <c r="A195" s="325"/>
      <c r="B195" s="325"/>
      <c r="C195" s="325" t="s">
        <v>467</v>
      </c>
      <c r="D195" s="325" t="s">
        <v>488</v>
      </c>
      <c r="E195" s="325" t="s">
        <v>1116</v>
      </c>
      <c r="F195" s="325"/>
      <c r="G195" s="325" t="s">
        <v>1117</v>
      </c>
      <c r="H195" s="325" t="s">
        <v>1118</v>
      </c>
      <c r="I195" s="325"/>
      <c r="J195" s="325" t="s">
        <v>1119</v>
      </c>
      <c r="K195" s="325">
        <v>305</v>
      </c>
      <c r="L195" s="325" t="s">
        <v>1135</v>
      </c>
      <c r="M195" s="325" t="s">
        <v>1002</v>
      </c>
      <c r="N195" s="325" t="s">
        <v>1003</v>
      </c>
      <c r="O195" s="326" t="s">
        <v>1003</v>
      </c>
      <c r="P195" s="326" t="s">
        <v>10</v>
      </c>
      <c r="Q195" s="326" t="s">
        <v>10</v>
      </c>
      <c r="R195" s="325" t="s">
        <v>10</v>
      </c>
      <c r="S195" s="325" t="s">
        <v>11</v>
      </c>
      <c r="T195" s="325">
        <v>326</v>
      </c>
      <c r="U195" s="325" t="s">
        <v>1136</v>
      </c>
      <c r="V195" s="325">
        <v>338</v>
      </c>
      <c r="W195" s="325" t="s">
        <v>1137</v>
      </c>
      <c r="X195" s="325">
        <v>173</v>
      </c>
      <c r="Y195" s="325" t="s">
        <v>1138</v>
      </c>
    </row>
    <row r="196" spans="1:25" s="327" customFormat="1" ht="51" x14ac:dyDescent="0.2">
      <c r="A196" s="325"/>
      <c r="B196" s="325"/>
      <c r="C196" s="325" t="s">
        <v>467</v>
      </c>
      <c r="D196" s="325" t="s">
        <v>488</v>
      </c>
      <c r="E196" s="325" t="s">
        <v>1116</v>
      </c>
      <c r="F196" s="325"/>
      <c r="G196" s="325" t="s">
        <v>1117</v>
      </c>
      <c r="H196" s="325" t="s">
        <v>1118</v>
      </c>
      <c r="I196" s="325"/>
      <c r="J196" s="325" t="s">
        <v>1119</v>
      </c>
      <c r="K196" s="325">
        <v>262</v>
      </c>
      <c r="L196" s="325" t="s">
        <v>1139</v>
      </c>
      <c r="M196" s="325" t="s">
        <v>1002</v>
      </c>
      <c r="N196" s="325" t="s">
        <v>1003</v>
      </c>
      <c r="O196" s="325" t="s">
        <v>1003</v>
      </c>
      <c r="P196" s="325" t="s">
        <v>11</v>
      </c>
      <c r="Q196" s="325" t="s">
        <v>11</v>
      </c>
      <c r="R196" s="325" t="s">
        <v>11</v>
      </c>
      <c r="S196" s="325" t="s">
        <v>11</v>
      </c>
      <c r="T196" s="325">
        <v>328</v>
      </c>
      <c r="U196" s="325" t="s">
        <v>1140</v>
      </c>
      <c r="V196" s="325">
        <v>585</v>
      </c>
      <c r="W196" s="325" t="s">
        <v>1141</v>
      </c>
      <c r="X196" s="325">
        <v>100</v>
      </c>
      <c r="Y196" s="325" t="s">
        <v>1096</v>
      </c>
    </row>
    <row r="197" spans="1:25" s="333" customFormat="1" ht="25.5" x14ac:dyDescent="0.2">
      <c r="A197" s="328"/>
      <c r="B197" s="328"/>
      <c r="C197" s="328" t="s">
        <v>467</v>
      </c>
      <c r="D197" s="328" t="s">
        <v>488</v>
      </c>
      <c r="E197" s="328" t="s">
        <v>1116</v>
      </c>
      <c r="F197" s="328"/>
      <c r="G197" s="328" t="s">
        <v>1117</v>
      </c>
      <c r="H197" s="328" t="s">
        <v>1142</v>
      </c>
      <c r="J197" s="328" t="s">
        <v>1124</v>
      </c>
      <c r="K197" s="328"/>
      <c r="L197" s="328" t="s">
        <v>428</v>
      </c>
      <c r="M197" s="328"/>
      <c r="N197" s="328"/>
      <c r="O197" s="332"/>
      <c r="P197" s="332"/>
      <c r="Q197" s="332"/>
      <c r="R197" s="328"/>
      <c r="S197" s="328"/>
      <c r="T197" s="328"/>
      <c r="U197" s="328" t="s">
        <v>428</v>
      </c>
      <c r="V197" s="328"/>
      <c r="W197" s="328" t="s">
        <v>428</v>
      </c>
      <c r="X197" s="328"/>
      <c r="Y197" s="328"/>
    </row>
    <row r="198" spans="1:25" s="327" customFormat="1" ht="51" x14ac:dyDescent="0.2">
      <c r="A198" s="325"/>
      <c r="B198" s="325"/>
      <c r="C198" s="325" t="s">
        <v>482</v>
      </c>
      <c r="D198" s="325" t="s">
        <v>492</v>
      </c>
      <c r="E198" s="325" t="s">
        <v>1143</v>
      </c>
      <c r="F198" s="325" t="s">
        <v>1144</v>
      </c>
      <c r="G198" s="325" t="s">
        <v>1144</v>
      </c>
      <c r="H198" s="325" t="s">
        <v>1145</v>
      </c>
      <c r="I198" s="325" t="s">
        <v>1146</v>
      </c>
      <c r="J198" s="325" t="s">
        <v>1146</v>
      </c>
      <c r="K198" s="325">
        <v>324</v>
      </c>
      <c r="L198" s="325" t="s">
        <v>1147</v>
      </c>
      <c r="M198" s="325" t="s">
        <v>435</v>
      </c>
      <c r="N198" s="325" t="s">
        <v>436</v>
      </c>
      <c r="O198" s="326" t="s">
        <v>436</v>
      </c>
      <c r="P198" s="338" t="s">
        <v>10</v>
      </c>
      <c r="Q198" s="338" t="s">
        <v>11</v>
      </c>
      <c r="R198" s="339" t="s">
        <v>11</v>
      </c>
      <c r="S198" s="325" t="s">
        <v>11</v>
      </c>
      <c r="T198" s="325">
        <v>329</v>
      </c>
      <c r="U198" s="325" t="s">
        <v>1148</v>
      </c>
      <c r="V198" s="325">
        <v>340</v>
      </c>
      <c r="W198" s="325" t="s">
        <v>1149</v>
      </c>
      <c r="X198" s="325">
        <v>328</v>
      </c>
      <c r="Y198" s="325" t="s">
        <v>1148</v>
      </c>
    </row>
    <row r="199" spans="1:25" s="327" customFormat="1" ht="51" x14ac:dyDescent="0.2">
      <c r="A199" s="325"/>
      <c r="B199" s="325"/>
      <c r="C199" s="325" t="s">
        <v>482</v>
      </c>
      <c r="D199" s="325" t="s">
        <v>492</v>
      </c>
      <c r="E199" s="325" t="s">
        <v>1143</v>
      </c>
      <c r="F199" s="325" t="s">
        <v>1150</v>
      </c>
      <c r="G199" s="325" t="s">
        <v>1144</v>
      </c>
      <c r="H199" s="325" t="s">
        <v>1151</v>
      </c>
      <c r="I199" s="325" t="s">
        <v>1152</v>
      </c>
      <c r="J199" s="325" t="s">
        <v>1152</v>
      </c>
      <c r="K199" s="325">
        <v>263</v>
      </c>
      <c r="L199" s="325" t="s">
        <v>1153</v>
      </c>
      <c r="M199" s="325" t="s">
        <v>435</v>
      </c>
      <c r="N199" s="325" t="s">
        <v>436</v>
      </c>
      <c r="O199" s="326" t="s">
        <v>436</v>
      </c>
      <c r="P199" s="326" t="s">
        <v>10</v>
      </c>
      <c r="Q199" s="326" t="s">
        <v>10</v>
      </c>
      <c r="R199" s="325" t="s">
        <v>10</v>
      </c>
      <c r="S199" s="325" t="s">
        <v>11</v>
      </c>
      <c r="T199" s="325">
        <v>332</v>
      </c>
      <c r="U199" s="325" t="s">
        <v>1154</v>
      </c>
      <c r="V199" s="325">
        <v>450</v>
      </c>
      <c r="W199" s="325" t="s">
        <v>1155</v>
      </c>
      <c r="X199" s="325">
        <v>17</v>
      </c>
      <c r="Y199" s="325" t="s">
        <v>649</v>
      </c>
    </row>
    <row r="200" spans="1:25" s="327" customFormat="1" ht="51" x14ac:dyDescent="0.2">
      <c r="A200" s="325"/>
      <c r="B200" s="325"/>
      <c r="C200" s="325" t="s">
        <v>482</v>
      </c>
      <c r="D200" s="325" t="s">
        <v>492</v>
      </c>
      <c r="E200" s="325" t="s">
        <v>1143</v>
      </c>
      <c r="F200" s="325"/>
      <c r="G200" s="325" t="s">
        <v>1144</v>
      </c>
      <c r="H200" s="325" t="s">
        <v>1151</v>
      </c>
      <c r="I200" s="328" t="s">
        <v>1156</v>
      </c>
      <c r="J200" s="325" t="s">
        <v>1152</v>
      </c>
      <c r="K200" s="325">
        <v>236</v>
      </c>
      <c r="L200" s="325" t="s">
        <v>1157</v>
      </c>
      <c r="M200" s="325" t="s">
        <v>635</v>
      </c>
      <c r="N200" s="325" t="s">
        <v>371</v>
      </c>
      <c r="O200" s="326" t="s">
        <v>371</v>
      </c>
      <c r="P200" s="338" t="s">
        <v>10</v>
      </c>
      <c r="Q200" s="338" t="s">
        <v>11</v>
      </c>
      <c r="R200" s="339" t="s">
        <v>11</v>
      </c>
      <c r="S200" s="325" t="s">
        <v>11</v>
      </c>
      <c r="T200" s="325">
        <v>334</v>
      </c>
      <c r="U200" s="325" t="s">
        <v>1158</v>
      </c>
      <c r="V200" s="325">
        <v>416</v>
      </c>
      <c r="W200" s="325" t="s">
        <v>1159</v>
      </c>
      <c r="X200" s="325">
        <v>17</v>
      </c>
      <c r="Y200" s="325" t="s">
        <v>649</v>
      </c>
    </row>
    <row r="201" spans="1:25" s="327" customFormat="1" ht="51" x14ac:dyDescent="0.2">
      <c r="A201" s="325"/>
      <c r="B201" s="325"/>
      <c r="C201" s="325" t="s">
        <v>482</v>
      </c>
      <c r="D201" s="325" t="s">
        <v>492</v>
      </c>
      <c r="E201" s="325" t="s">
        <v>1143</v>
      </c>
      <c r="F201" s="325"/>
      <c r="G201" s="325" t="s">
        <v>1144</v>
      </c>
      <c r="H201" s="325" t="s">
        <v>1151</v>
      </c>
      <c r="I201" s="325" t="s">
        <v>1160</v>
      </c>
      <c r="J201" s="325" t="s">
        <v>1152</v>
      </c>
      <c r="K201" s="325">
        <v>263</v>
      </c>
      <c r="L201" s="325" t="s">
        <v>1153</v>
      </c>
      <c r="M201" s="325" t="s">
        <v>635</v>
      </c>
      <c r="N201" s="325" t="s">
        <v>371</v>
      </c>
      <c r="O201" s="326" t="s">
        <v>371</v>
      </c>
      <c r="P201" s="326" t="s">
        <v>10</v>
      </c>
      <c r="Q201" s="326" t="s">
        <v>10</v>
      </c>
      <c r="R201" s="325" t="s">
        <v>10</v>
      </c>
      <c r="S201" s="325" t="s">
        <v>11</v>
      </c>
      <c r="T201" s="325">
        <v>333</v>
      </c>
      <c r="U201" s="325" t="s">
        <v>1161</v>
      </c>
      <c r="V201" s="325">
        <v>517</v>
      </c>
      <c r="W201" s="325" t="s">
        <v>1162</v>
      </c>
      <c r="X201" s="325">
        <v>17</v>
      </c>
      <c r="Y201" s="325" t="s">
        <v>649</v>
      </c>
    </row>
    <row r="202" spans="1:25" s="333" customFormat="1" ht="63.75" x14ac:dyDescent="0.2">
      <c r="A202" s="328"/>
      <c r="B202" s="328"/>
      <c r="C202" s="328" t="s">
        <v>482</v>
      </c>
      <c r="D202" s="328" t="s">
        <v>492</v>
      </c>
      <c r="E202" s="328" t="s">
        <v>1143</v>
      </c>
      <c r="F202" s="328"/>
      <c r="G202" s="328" t="s">
        <v>1163</v>
      </c>
      <c r="H202" s="328" t="s">
        <v>1151</v>
      </c>
      <c r="I202" s="328"/>
      <c r="J202" s="328" t="s">
        <v>1152</v>
      </c>
      <c r="K202" s="328">
        <v>381</v>
      </c>
      <c r="L202" s="328" t="s">
        <v>1164</v>
      </c>
      <c r="M202" s="328" t="s">
        <v>435</v>
      </c>
      <c r="N202" s="328" t="s">
        <v>436</v>
      </c>
      <c r="O202" s="332" t="s">
        <v>436</v>
      </c>
      <c r="P202" s="332" t="s">
        <v>10</v>
      </c>
      <c r="Q202" s="332" t="s">
        <v>10</v>
      </c>
      <c r="R202" s="328" t="s">
        <v>10</v>
      </c>
      <c r="S202" s="328" t="s">
        <v>11</v>
      </c>
      <c r="T202" s="328">
        <v>330</v>
      </c>
      <c r="U202" s="328" t="s">
        <v>1165</v>
      </c>
      <c r="V202" s="328">
        <v>415</v>
      </c>
      <c r="W202" s="328" t="s">
        <v>1166</v>
      </c>
      <c r="X202" s="328">
        <v>17</v>
      </c>
      <c r="Y202" s="328" t="s">
        <v>649</v>
      </c>
    </row>
    <row r="203" spans="1:25" s="327" customFormat="1" ht="63.75" x14ac:dyDescent="0.2">
      <c r="A203" s="325"/>
      <c r="B203" s="325"/>
      <c r="C203" s="325" t="s">
        <v>482</v>
      </c>
      <c r="D203" s="325" t="s">
        <v>492</v>
      </c>
      <c r="E203" s="325" t="s">
        <v>1143</v>
      </c>
      <c r="F203" s="325"/>
      <c r="G203" s="325" t="s">
        <v>1163</v>
      </c>
      <c r="H203" s="325" t="s">
        <v>1151</v>
      </c>
      <c r="I203" s="325"/>
      <c r="J203" s="325" t="s">
        <v>1152</v>
      </c>
      <c r="K203" s="325">
        <v>354</v>
      </c>
      <c r="L203" s="325" t="s">
        <v>1167</v>
      </c>
      <c r="M203" s="325" t="s">
        <v>435</v>
      </c>
      <c r="N203" s="325" t="s">
        <v>436</v>
      </c>
      <c r="O203" s="326" t="s">
        <v>436</v>
      </c>
      <c r="P203" s="338" t="s">
        <v>10</v>
      </c>
      <c r="Q203" s="338" t="s">
        <v>11</v>
      </c>
      <c r="R203" s="339" t="s">
        <v>11</v>
      </c>
      <c r="S203" s="325" t="s">
        <v>11</v>
      </c>
      <c r="T203" s="325">
        <v>331</v>
      </c>
      <c r="U203" s="325" t="s">
        <v>1168</v>
      </c>
      <c r="V203" s="325">
        <v>516</v>
      </c>
      <c r="W203" s="325" t="s">
        <v>1169</v>
      </c>
      <c r="X203" s="325">
        <v>17</v>
      </c>
      <c r="Y203" s="325" t="s">
        <v>649</v>
      </c>
    </row>
    <row r="204" spans="1:25" s="333" customFormat="1" ht="63.75" x14ac:dyDescent="0.2">
      <c r="A204" s="328"/>
      <c r="B204" s="328"/>
      <c r="C204" s="328" t="s">
        <v>482</v>
      </c>
      <c r="D204" s="328" t="s">
        <v>492</v>
      </c>
      <c r="E204" s="328" t="s">
        <v>1143</v>
      </c>
      <c r="F204" s="328"/>
      <c r="G204" s="328" t="s">
        <v>1163</v>
      </c>
      <c r="H204" s="328" t="s">
        <v>1151</v>
      </c>
      <c r="I204" s="328"/>
      <c r="J204" s="328" t="s">
        <v>1152</v>
      </c>
      <c r="K204" s="328">
        <v>434</v>
      </c>
      <c r="L204" s="328" t="s">
        <v>1170</v>
      </c>
      <c r="M204" s="328" t="s">
        <v>635</v>
      </c>
      <c r="N204" s="328" t="s">
        <v>371</v>
      </c>
      <c r="O204" s="332" t="s">
        <v>371</v>
      </c>
      <c r="P204" s="332" t="s">
        <v>10</v>
      </c>
      <c r="Q204" s="332" t="s">
        <v>10</v>
      </c>
      <c r="R204" s="328" t="s">
        <v>10</v>
      </c>
      <c r="S204" s="328" t="s">
        <v>11</v>
      </c>
      <c r="T204" s="328">
        <v>335</v>
      </c>
      <c r="U204" s="328" t="s">
        <v>1171</v>
      </c>
      <c r="V204" s="328">
        <v>518</v>
      </c>
      <c r="W204" s="328" t="s">
        <v>1172</v>
      </c>
      <c r="X204" s="328">
        <v>17</v>
      </c>
      <c r="Y204" s="328" t="s">
        <v>649</v>
      </c>
    </row>
    <row r="205" spans="1:25" s="333" customFormat="1" ht="51" x14ac:dyDescent="0.2">
      <c r="A205" s="328"/>
      <c r="B205" s="328"/>
      <c r="C205" s="328" t="s">
        <v>482</v>
      </c>
      <c r="D205" s="328" t="s">
        <v>492</v>
      </c>
      <c r="E205" s="328" t="s">
        <v>1143</v>
      </c>
      <c r="F205" s="328"/>
      <c r="G205" s="328" t="s">
        <v>1144</v>
      </c>
      <c r="H205" s="328" t="s">
        <v>1173</v>
      </c>
      <c r="J205" s="328" t="s">
        <v>1156</v>
      </c>
      <c r="K205" s="328"/>
      <c r="L205" s="328"/>
      <c r="M205" s="328"/>
      <c r="N205" s="328"/>
      <c r="O205" s="332"/>
      <c r="P205" s="332"/>
      <c r="Q205" s="332"/>
      <c r="R205" s="328"/>
      <c r="S205" s="328"/>
      <c r="T205" s="328"/>
      <c r="U205" s="328" t="s">
        <v>428</v>
      </c>
      <c r="V205" s="328"/>
      <c r="W205" s="328" t="s">
        <v>428</v>
      </c>
      <c r="X205" s="328"/>
      <c r="Y205" s="328"/>
    </row>
    <row r="206" spans="1:25" s="327" customFormat="1" ht="51" x14ac:dyDescent="0.2">
      <c r="A206" s="325"/>
      <c r="B206" s="325"/>
      <c r="C206" s="325" t="s">
        <v>482</v>
      </c>
      <c r="D206" s="325" t="s">
        <v>492</v>
      </c>
      <c r="E206" s="325" t="s">
        <v>1143</v>
      </c>
      <c r="F206" s="325"/>
      <c r="G206" s="325" t="s">
        <v>1144</v>
      </c>
      <c r="H206" s="325" t="s">
        <v>1174</v>
      </c>
      <c r="J206" s="325" t="s">
        <v>1160</v>
      </c>
      <c r="K206" s="325">
        <v>426</v>
      </c>
      <c r="L206" s="325" t="s">
        <v>1175</v>
      </c>
      <c r="M206" s="325" t="s">
        <v>435</v>
      </c>
      <c r="N206" s="325" t="s">
        <v>436</v>
      </c>
      <c r="O206" s="326" t="s">
        <v>11</v>
      </c>
      <c r="P206" s="326" t="s">
        <v>10</v>
      </c>
      <c r="Q206" s="326" t="s">
        <v>10</v>
      </c>
      <c r="R206" s="326" t="s">
        <v>10</v>
      </c>
      <c r="S206" s="325" t="s">
        <v>11</v>
      </c>
      <c r="T206" s="325">
        <v>406</v>
      </c>
      <c r="U206" s="325" t="s">
        <v>1176</v>
      </c>
      <c r="V206" s="325">
        <v>614</v>
      </c>
      <c r="W206" s="325" t="s">
        <v>1177</v>
      </c>
      <c r="X206" s="325">
        <v>322</v>
      </c>
      <c r="Y206" s="325" t="s">
        <v>505</v>
      </c>
    </row>
    <row r="207" spans="1:25" s="327" customFormat="1" ht="51" x14ac:dyDescent="0.2">
      <c r="A207" s="325"/>
      <c r="B207" s="325"/>
      <c r="C207" s="325" t="s">
        <v>482</v>
      </c>
      <c r="D207" s="325" t="s">
        <v>492</v>
      </c>
      <c r="E207" s="325" t="s">
        <v>1143</v>
      </c>
      <c r="F207" s="325"/>
      <c r="G207" s="325" t="s">
        <v>1144</v>
      </c>
      <c r="H207" s="325" t="s">
        <v>1174</v>
      </c>
      <c r="I207" s="325"/>
      <c r="J207" s="325" t="s">
        <v>1160</v>
      </c>
      <c r="K207" s="325">
        <v>264</v>
      </c>
      <c r="L207" s="325" t="s">
        <v>1178</v>
      </c>
      <c r="M207" s="325" t="s">
        <v>382</v>
      </c>
      <c r="N207" s="325" t="s">
        <v>613</v>
      </c>
      <c r="O207" s="326" t="s">
        <v>613</v>
      </c>
      <c r="P207" s="326" t="s">
        <v>11</v>
      </c>
      <c r="Q207" s="326" t="s">
        <v>11</v>
      </c>
      <c r="R207" s="325" t="s">
        <v>11</v>
      </c>
      <c r="S207" s="325" t="s">
        <v>11</v>
      </c>
      <c r="T207" s="325">
        <v>336</v>
      </c>
      <c r="U207" s="325" t="s">
        <v>1179</v>
      </c>
      <c r="V207" s="325">
        <v>451</v>
      </c>
      <c r="W207" s="325" t="s">
        <v>1180</v>
      </c>
      <c r="X207" s="325">
        <v>288</v>
      </c>
      <c r="Y207" s="325" t="s">
        <v>1181</v>
      </c>
    </row>
    <row r="208" spans="1:25" s="327" customFormat="1" ht="25.5" x14ac:dyDescent="0.2">
      <c r="A208" s="325"/>
      <c r="B208" s="325"/>
      <c r="C208" s="325" t="s">
        <v>482</v>
      </c>
      <c r="D208" s="325" t="s">
        <v>492</v>
      </c>
      <c r="E208" s="325" t="s">
        <v>1182</v>
      </c>
      <c r="F208" s="325"/>
      <c r="G208" s="325" t="s">
        <v>1150</v>
      </c>
      <c r="H208" s="325" t="s">
        <v>1183</v>
      </c>
      <c r="I208" s="325" t="s">
        <v>1184</v>
      </c>
      <c r="J208" s="325" t="s">
        <v>1184</v>
      </c>
      <c r="K208" s="325">
        <v>355</v>
      </c>
      <c r="L208" s="325" t="s">
        <v>1185</v>
      </c>
      <c r="M208" s="325" t="s">
        <v>435</v>
      </c>
      <c r="N208" s="325" t="s">
        <v>436</v>
      </c>
      <c r="O208" s="326" t="s">
        <v>436</v>
      </c>
      <c r="P208" s="326" t="s">
        <v>10</v>
      </c>
      <c r="Q208" s="326" t="s">
        <v>10</v>
      </c>
      <c r="R208" s="325" t="s">
        <v>10</v>
      </c>
      <c r="S208" s="325" t="s">
        <v>11</v>
      </c>
      <c r="T208" s="325">
        <v>337</v>
      </c>
      <c r="U208" s="325" t="s">
        <v>1186</v>
      </c>
      <c r="V208" s="325">
        <v>341</v>
      </c>
      <c r="W208" s="325" t="s">
        <v>1187</v>
      </c>
      <c r="X208" s="325">
        <v>302</v>
      </c>
      <c r="Y208" s="325" t="s">
        <v>1188</v>
      </c>
    </row>
    <row r="209" spans="1:25" s="327" customFormat="1" ht="38.25" x14ac:dyDescent="0.2">
      <c r="A209" s="325"/>
      <c r="B209" s="325"/>
      <c r="C209" s="325" t="s">
        <v>482</v>
      </c>
      <c r="D209" s="325" t="s">
        <v>492</v>
      </c>
      <c r="E209" s="325" t="s">
        <v>1182</v>
      </c>
      <c r="F209" s="325"/>
      <c r="G209" s="325" t="s">
        <v>1150</v>
      </c>
      <c r="H209" s="325" t="s">
        <v>1189</v>
      </c>
      <c r="I209" s="325" t="s">
        <v>1190</v>
      </c>
      <c r="J209" s="325" t="s">
        <v>1190</v>
      </c>
      <c r="K209" s="325">
        <v>430</v>
      </c>
      <c r="L209" s="247" t="s">
        <v>1191</v>
      </c>
      <c r="M209" s="325" t="s">
        <v>618</v>
      </c>
      <c r="N209" s="325" t="s">
        <v>619</v>
      </c>
      <c r="O209" s="326" t="s">
        <v>11</v>
      </c>
      <c r="P209" s="340" t="s">
        <v>11</v>
      </c>
      <c r="Q209" s="340" t="s">
        <v>10</v>
      </c>
      <c r="R209" s="343" t="s">
        <v>10</v>
      </c>
      <c r="S209" s="325" t="s">
        <v>11</v>
      </c>
      <c r="T209" s="325">
        <v>338</v>
      </c>
      <c r="U209" s="325" t="s">
        <v>1192</v>
      </c>
      <c r="V209" s="325">
        <v>380</v>
      </c>
      <c r="W209" s="325" t="s">
        <v>1193</v>
      </c>
      <c r="X209" s="325">
        <v>15</v>
      </c>
      <c r="Y209" s="325" t="s">
        <v>1194</v>
      </c>
    </row>
    <row r="210" spans="1:25" s="327" customFormat="1" ht="38.25" x14ac:dyDescent="0.2">
      <c r="A210" s="325"/>
      <c r="B210" s="325"/>
      <c r="C210" s="325" t="s">
        <v>482</v>
      </c>
      <c r="D210" s="325" t="s">
        <v>492</v>
      </c>
      <c r="E210" s="325" t="s">
        <v>1182</v>
      </c>
      <c r="F210" s="325"/>
      <c r="G210" s="325" t="s">
        <v>1150</v>
      </c>
      <c r="H210" s="325" t="s">
        <v>1195</v>
      </c>
      <c r="I210" s="325" t="s">
        <v>1196</v>
      </c>
      <c r="J210" s="325" t="s">
        <v>1196</v>
      </c>
      <c r="K210" s="325">
        <v>238</v>
      </c>
      <c r="L210" s="325" t="s">
        <v>1197</v>
      </c>
      <c r="M210" s="325" t="s">
        <v>435</v>
      </c>
      <c r="N210" s="325" t="s">
        <v>436</v>
      </c>
      <c r="O210" s="326" t="s">
        <v>436</v>
      </c>
      <c r="P210" s="326" t="s">
        <v>10</v>
      </c>
      <c r="Q210" s="326" t="s">
        <v>10</v>
      </c>
      <c r="R210" s="325" t="s">
        <v>10</v>
      </c>
      <c r="S210" s="325" t="s">
        <v>11</v>
      </c>
      <c r="T210" s="325">
        <v>337</v>
      </c>
      <c r="U210" s="325" t="s">
        <v>1186</v>
      </c>
      <c r="V210" s="325">
        <v>342</v>
      </c>
      <c r="W210" s="325" t="s">
        <v>1198</v>
      </c>
      <c r="X210" s="325">
        <v>17</v>
      </c>
      <c r="Y210" s="325" t="s">
        <v>649</v>
      </c>
    </row>
    <row r="211" spans="1:25" s="327" customFormat="1" ht="38.25" x14ac:dyDescent="0.2">
      <c r="A211" s="325"/>
      <c r="B211" s="325"/>
      <c r="C211" s="325" t="s">
        <v>482</v>
      </c>
      <c r="D211" s="325" t="s">
        <v>492</v>
      </c>
      <c r="E211" s="325" t="s">
        <v>1182</v>
      </c>
      <c r="F211" s="325"/>
      <c r="G211" s="325" t="s">
        <v>1150</v>
      </c>
      <c r="H211" s="325" t="s">
        <v>1195</v>
      </c>
      <c r="I211" s="328" t="s">
        <v>1199</v>
      </c>
      <c r="J211" s="325" t="s">
        <v>1196</v>
      </c>
      <c r="K211" s="325">
        <v>407</v>
      </c>
      <c r="L211" s="325" t="s">
        <v>1200</v>
      </c>
      <c r="M211" s="325" t="s">
        <v>467</v>
      </c>
      <c r="N211" s="325" t="s">
        <v>624</v>
      </c>
      <c r="O211" s="326" t="s">
        <v>624</v>
      </c>
      <c r="P211" s="326" t="s">
        <v>11</v>
      </c>
      <c r="Q211" s="326" t="s">
        <v>11</v>
      </c>
      <c r="R211" s="325" t="s">
        <v>11</v>
      </c>
      <c r="S211" s="325" t="s">
        <v>10</v>
      </c>
      <c r="T211" s="325">
        <v>340</v>
      </c>
      <c r="U211" s="325" t="s">
        <v>1201</v>
      </c>
      <c r="V211" s="325">
        <v>381</v>
      </c>
      <c r="W211" s="325" t="s">
        <v>1202</v>
      </c>
      <c r="X211" s="325">
        <v>246</v>
      </c>
      <c r="Y211" s="325" t="s">
        <v>1203</v>
      </c>
    </row>
    <row r="212" spans="1:25" s="327" customFormat="1" ht="38.25" x14ac:dyDescent="0.2">
      <c r="A212" s="325"/>
      <c r="B212" s="325"/>
      <c r="C212" s="325" t="s">
        <v>482</v>
      </c>
      <c r="D212" s="325" t="s">
        <v>492</v>
      </c>
      <c r="E212" s="325" t="s">
        <v>1182</v>
      </c>
      <c r="F212" s="325"/>
      <c r="G212" s="325" t="s">
        <v>1150</v>
      </c>
      <c r="H212" s="325" t="s">
        <v>1195</v>
      </c>
      <c r="I212" s="325"/>
      <c r="J212" s="325" t="s">
        <v>1196</v>
      </c>
      <c r="K212" s="325">
        <v>383</v>
      </c>
      <c r="L212" s="325" t="s">
        <v>1204</v>
      </c>
      <c r="M212" s="325" t="s">
        <v>467</v>
      </c>
      <c r="N212" s="325" t="s">
        <v>624</v>
      </c>
      <c r="O212" s="326" t="s">
        <v>624</v>
      </c>
      <c r="P212" s="326" t="s">
        <v>11</v>
      </c>
      <c r="Q212" s="326" t="s">
        <v>11</v>
      </c>
      <c r="R212" s="325" t="s">
        <v>11</v>
      </c>
      <c r="S212" s="325" t="s">
        <v>11</v>
      </c>
      <c r="T212" s="325">
        <v>341</v>
      </c>
      <c r="U212" s="325" t="s">
        <v>1205</v>
      </c>
      <c r="V212" s="325">
        <v>344</v>
      </c>
      <c r="W212" s="325" t="s">
        <v>1206</v>
      </c>
      <c r="X212" s="325">
        <v>246</v>
      </c>
      <c r="Y212" s="325" t="s">
        <v>1203</v>
      </c>
    </row>
    <row r="213" spans="1:25" s="327" customFormat="1" ht="38.25" x14ac:dyDescent="0.2">
      <c r="A213" s="325"/>
      <c r="B213" s="325"/>
      <c r="C213" s="325" t="s">
        <v>482</v>
      </c>
      <c r="D213" s="325" t="s">
        <v>492</v>
      </c>
      <c r="E213" s="325" t="s">
        <v>1182</v>
      </c>
      <c r="F213" s="325"/>
      <c r="G213" s="325" t="s">
        <v>1150</v>
      </c>
      <c r="H213" s="325" t="s">
        <v>1195</v>
      </c>
      <c r="I213" s="325"/>
      <c r="J213" s="325" t="s">
        <v>1196</v>
      </c>
      <c r="K213" s="325">
        <v>326</v>
      </c>
      <c r="L213" s="325" t="s">
        <v>1207</v>
      </c>
      <c r="M213" s="325" t="s">
        <v>467</v>
      </c>
      <c r="N213" s="325" t="s">
        <v>624</v>
      </c>
      <c r="O213" s="329" t="s">
        <v>624</v>
      </c>
      <c r="P213" s="326" t="s">
        <v>10</v>
      </c>
      <c r="Q213" s="326" t="s">
        <v>10</v>
      </c>
      <c r="R213" s="325" t="s">
        <v>10</v>
      </c>
      <c r="S213" s="325" t="s">
        <v>10</v>
      </c>
      <c r="T213" s="325">
        <v>342</v>
      </c>
      <c r="U213" s="325" t="s">
        <v>1208</v>
      </c>
      <c r="V213" s="325">
        <v>587</v>
      </c>
      <c r="W213" s="325" t="s">
        <v>1209</v>
      </c>
      <c r="X213" s="325">
        <v>17</v>
      </c>
      <c r="Y213" s="325" t="s">
        <v>649</v>
      </c>
    </row>
    <row r="214" spans="1:25" s="327" customFormat="1" ht="38.25" x14ac:dyDescent="0.2">
      <c r="A214" s="325"/>
      <c r="B214" s="325"/>
      <c r="C214" s="325" t="s">
        <v>482</v>
      </c>
      <c r="D214" s="325" t="s">
        <v>492</v>
      </c>
      <c r="E214" s="325" t="s">
        <v>1182</v>
      </c>
      <c r="F214" s="325"/>
      <c r="G214" s="325" t="s">
        <v>1150</v>
      </c>
      <c r="H214" s="325" t="s">
        <v>1195</v>
      </c>
      <c r="I214" s="325"/>
      <c r="J214" s="325" t="s">
        <v>1196</v>
      </c>
      <c r="K214" s="325">
        <v>239</v>
      </c>
      <c r="L214" s="325" t="s">
        <v>1210</v>
      </c>
      <c r="M214" s="325" t="s">
        <v>435</v>
      </c>
      <c r="N214" s="325" t="s">
        <v>436</v>
      </c>
      <c r="O214" s="326" t="s">
        <v>436</v>
      </c>
      <c r="P214" s="326" t="s">
        <v>11</v>
      </c>
      <c r="Q214" s="326" t="s">
        <v>11</v>
      </c>
      <c r="R214" s="325" t="s">
        <v>11</v>
      </c>
      <c r="S214" s="325" t="s">
        <v>11</v>
      </c>
      <c r="T214" s="325">
        <v>343</v>
      </c>
      <c r="U214" s="325" t="s">
        <v>1211</v>
      </c>
      <c r="V214" s="325">
        <v>452</v>
      </c>
      <c r="W214" s="325" t="s">
        <v>1212</v>
      </c>
      <c r="X214" s="325">
        <v>186</v>
      </c>
      <c r="Y214" s="325" t="s">
        <v>1213</v>
      </c>
    </row>
    <row r="215" spans="1:25" s="333" customFormat="1" ht="38.25" x14ac:dyDescent="0.2">
      <c r="A215" s="328"/>
      <c r="B215" s="328"/>
      <c r="C215" s="328" t="s">
        <v>482</v>
      </c>
      <c r="D215" s="328" t="s">
        <v>492</v>
      </c>
      <c r="E215" s="328" t="s">
        <v>1182</v>
      </c>
      <c r="F215" s="328"/>
      <c r="G215" s="328" t="s">
        <v>1150</v>
      </c>
      <c r="H215" s="328" t="s">
        <v>1214</v>
      </c>
      <c r="J215" s="328" t="s">
        <v>1199</v>
      </c>
      <c r="K215" s="328"/>
      <c r="L215" s="328"/>
      <c r="M215" s="328"/>
      <c r="N215" s="328"/>
      <c r="O215" s="332"/>
      <c r="P215" s="332"/>
      <c r="Q215" s="332"/>
      <c r="R215" s="328"/>
      <c r="S215" s="328"/>
      <c r="T215" s="328"/>
      <c r="U215" s="328" t="s">
        <v>428</v>
      </c>
      <c r="V215" s="328"/>
      <c r="W215" s="328" t="s">
        <v>428</v>
      </c>
      <c r="X215" s="328"/>
      <c r="Y215" s="328"/>
    </row>
    <row r="216" spans="1:25" s="327" customFormat="1" ht="38.25" x14ac:dyDescent="0.2">
      <c r="A216" s="325"/>
      <c r="B216" s="325"/>
      <c r="C216" s="325" t="s">
        <v>487</v>
      </c>
      <c r="D216" s="325" t="s">
        <v>98</v>
      </c>
      <c r="E216" s="325" t="s">
        <v>1215</v>
      </c>
      <c r="F216" s="325" t="s">
        <v>99</v>
      </c>
      <c r="G216" s="325" t="s">
        <v>99</v>
      </c>
      <c r="H216" s="325" t="s">
        <v>1216</v>
      </c>
      <c r="I216" s="325" t="s">
        <v>1217</v>
      </c>
      <c r="J216" s="325" t="s">
        <v>1217</v>
      </c>
      <c r="K216" s="325">
        <v>431</v>
      </c>
      <c r="L216" s="247" t="s">
        <v>1218</v>
      </c>
      <c r="M216" s="325" t="s">
        <v>618</v>
      </c>
      <c r="N216" s="325" t="s">
        <v>619</v>
      </c>
      <c r="O216" s="326" t="s">
        <v>11</v>
      </c>
      <c r="P216" s="340" t="s">
        <v>10</v>
      </c>
      <c r="Q216" s="340" t="s">
        <v>10</v>
      </c>
      <c r="R216" s="343" t="s">
        <v>10</v>
      </c>
      <c r="S216" s="325" t="s">
        <v>10</v>
      </c>
      <c r="T216" s="325">
        <v>344</v>
      </c>
      <c r="U216" s="325" t="s">
        <v>1219</v>
      </c>
      <c r="V216" s="325">
        <v>519</v>
      </c>
      <c r="W216" s="325" t="s">
        <v>1220</v>
      </c>
      <c r="X216" s="325">
        <v>315</v>
      </c>
      <c r="Y216" s="325" t="s">
        <v>1221</v>
      </c>
    </row>
    <row r="217" spans="1:25" s="327" customFormat="1" ht="51" x14ac:dyDescent="0.2">
      <c r="A217" s="325"/>
      <c r="B217" s="325"/>
      <c r="C217" s="325" t="s">
        <v>487</v>
      </c>
      <c r="D217" s="325" t="s">
        <v>98</v>
      </c>
      <c r="E217" s="325" t="s">
        <v>1215</v>
      </c>
      <c r="F217" s="325"/>
      <c r="G217" s="325" t="s">
        <v>98</v>
      </c>
      <c r="H217" s="325" t="s">
        <v>1216</v>
      </c>
      <c r="I217" s="325" t="s">
        <v>1222</v>
      </c>
      <c r="J217" s="325" t="s">
        <v>1217</v>
      </c>
      <c r="K217" s="325">
        <v>327</v>
      </c>
      <c r="L217" s="325" t="s">
        <v>1223</v>
      </c>
      <c r="M217" s="325" t="s">
        <v>618</v>
      </c>
      <c r="N217" s="325" t="s">
        <v>619</v>
      </c>
      <c r="O217" s="338" t="s">
        <v>11</v>
      </c>
      <c r="P217" s="338" t="s">
        <v>11</v>
      </c>
      <c r="Q217" s="338" t="s">
        <v>10</v>
      </c>
      <c r="R217" s="339" t="s">
        <v>10</v>
      </c>
      <c r="S217" s="325" t="s">
        <v>10</v>
      </c>
      <c r="T217" s="325">
        <v>344</v>
      </c>
      <c r="U217" s="325" t="s">
        <v>1219</v>
      </c>
      <c r="V217" s="325">
        <v>520</v>
      </c>
      <c r="W217" s="325" t="s">
        <v>1224</v>
      </c>
      <c r="X217" s="325">
        <v>100</v>
      </c>
      <c r="Y217" s="325" t="s">
        <v>1096</v>
      </c>
    </row>
    <row r="218" spans="1:25" s="327" customFormat="1" ht="38.25" x14ac:dyDescent="0.2">
      <c r="A218" s="325"/>
      <c r="B218" s="325"/>
      <c r="C218" s="325" t="s">
        <v>487</v>
      </c>
      <c r="D218" s="325" t="s">
        <v>98</v>
      </c>
      <c r="E218" s="325" t="s">
        <v>1215</v>
      </c>
      <c r="F218" s="325"/>
      <c r="G218" s="325" t="s">
        <v>98</v>
      </c>
      <c r="H218" s="325" t="s">
        <v>1216</v>
      </c>
      <c r="I218" s="325"/>
      <c r="J218" s="325" t="s">
        <v>1217</v>
      </c>
      <c r="K218" s="325">
        <v>431</v>
      </c>
      <c r="L218" s="247" t="s">
        <v>1218</v>
      </c>
      <c r="M218" s="325" t="s">
        <v>618</v>
      </c>
      <c r="N218" s="325" t="s">
        <v>619</v>
      </c>
      <c r="O218" s="338" t="s">
        <v>11</v>
      </c>
      <c r="P218" s="338" t="s">
        <v>11</v>
      </c>
      <c r="Q218" s="338" t="s">
        <v>10</v>
      </c>
      <c r="R218" s="339" t="s">
        <v>10</v>
      </c>
      <c r="S218" s="325" t="s">
        <v>10</v>
      </c>
      <c r="T218" s="325">
        <v>344</v>
      </c>
      <c r="U218" s="325" t="s">
        <v>1219</v>
      </c>
      <c r="V218" s="325">
        <v>554</v>
      </c>
      <c r="W218" s="325" t="s">
        <v>1225</v>
      </c>
      <c r="X218" s="325">
        <v>100</v>
      </c>
      <c r="Y218" s="325" t="s">
        <v>1096</v>
      </c>
    </row>
    <row r="219" spans="1:25" s="327" customFormat="1" ht="38.25" x14ac:dyDescent="0.2">
      <c r="A219" s="325"/>
      <c r="B219" s="325"/>
      <c r="C219" s="325" t="s">
        <v>487</v>
      </c>
      <c r="D219" s="325" t="s">
        <v>98</v>
      </c>
      <c r="E219" s="325" t="s">
        <v>1215</v>
      </c>
      <c r="F219" s="325"/>
      <c r="G219" s="325" t="s">
        <v>98</v>
      </c>
      <c r="H219" s="325" t="s">
        <v>1216</v>
      </c>
      <c r="I219" s="325"/>
      <c r="J219" s="325" t="s">
        <v>1217</v>
      </c>
      <c r="K219" s="325">
        <v>240</v>
      </c>
      <c r="L219" s="325" t="s">
        <v>1226</v>
      </c>
      <c r="M219" s="325" t="s">
        <v>618</v>
      </c>
      <c r="N219" s="325" t="s">
        <v>619</v>
      </c>
      <c r="O219" s="338" t="s">
        <v>11</v>
      </c>
      <c r="P219" s="338" t="s">
        <v>11</v>
      </c>
      <c r="Q219" s="338" t="s">
        <v>10</v>
      </c>
      <c r="R219" s="339" t="s">
        <v>10</v>
      </c>
      <c r="S219" s="325" t="s">
        <v>10</v>
      </c>
      <c r="T219" s="325">
        <v>345</v>
      </c>
      <c r="U219" s="325" t="s">
        <v>1227</v>
      </c>
      <c r="V219" s="325">
        <v>417</v>
      </c>
      <c r="W219" s="325" t="s">
        <v>1228</v>
      </c>
      <c r="X219" s="325">
        <v>16</v>
      </c>
      <c r="Y219" s="325" t="s">
        <v>1229</v>
      </c>
    </row>
    <row r="220" spans="1:25" s="327" customFormat="1" ht="38.25" x14ac:dyDescent="0.2">
      <c r="A220" s="325"/>
      <c r="B220" s="325"/>
      <c r="C220" s="325" t="s">
        <v>487</v>
      </c>
      <c r="D220" s="325" t="s">
        <v>98</v>
      </c>
      <c r="E220" s="325" t="s">
        <v>1215</v>
      </c>
      <c r="F220" s="325"/>
      <c r="G220" s="325" t="s">
        <v>98</v>
      </c>
      <c r="H220" s="325" t="s">
        <v>1216</v>
      </c>
      <c r="I220" s="325"/>
      <c r="J220" s="325" t="s">
        <v>1217</v>
      </c>
      <c r="K220" s="325">
        <v>431</v>
      </c>
      <c r="L220" s="247" t="s">
        <v>1218</v>
      </c>
      <c r="M220" s="325" t="s">
        <v>618</v>
      </c>
      <c r="N220" s="325" t="s">
        <v>619</v>
      </c>
      <c r="O220" s="338" t="s">
        <v>11</v>
      </c>
      <c r="P220" s="338" t="s">
        <v>11</v>
      </c>
      <c r="Q220" s="338" t="s">
        <v>10</v>
      </c>
      <c r="R220" s="339" t="s">
        <v>10</v>
      </c>
      <c r="S220" s="325" t="s">
        <v>10</v>
      </c>
      <c r="T220" s="325">
        <v>344</v>
      </c>
      <c r="U220" s="325" t="s">
        <v>1219</v>
      </c>
      <c r="V220" s="325">
        <v>345</v>
      </c>
      <c r="W220" s="325" t="s">
        <v>1230</v>
      </c>
      <c r="X220" s="325">
        <v>100</v>
      </c>
      <c r="Y220" s="325" t="s">
        <v>1096</v>
      </c>
    </row>
    <row r="221" spans="1:25" s="327" customFormat="1" ht="38.25" x14ac:dyDescent="0.2">
      <c r="A221" s="325"/>
      <c r="B221" s="325"/>
      <c r="C221" s="325" t="s">
        <v>487</v>
      </c>
      <c r="D221" s="325" t="s">
        <v>98</v>
      </c>
      <c r="E221" s="325" t="s">
        <v>1215</v>
      </c>
      <c r="F221" s="325"/>
      <c r="G221" s="325" t="s">
        <v>98</v>
      </c>
      <c r="H221" s="325" t="s">
        <v>1216</v>
      </c>
      <c r="I221" s="325"/>
      <c r="J221" s="325" t="s">
        <v>1217</v>
      </c>
      <c r="K221" s="325">
        <v>356</v>
      </c>
      <c r="L221" s="325" t="s">
        <v>1231</v>
      </c>
      <c r="M221" s="325" t="s">
        <v>618</v>
      </c>
      <c r="N221" s="325" t="s">
        <v>619</v>
      </c>
      <c r="O221" s="338" t="s">
        <v>11</v>
      </c>
      <c r="P221" s="338" t="s">
        <v>11</v>
      </c>
      <c r="Q221" s="338" t="s">
        <v>10</v>
      </c>
      <c r="R221" s="339" t="s">
        <v>10</v>
      </c>
      <c r="S221" s="325" t="s">
        <v>11</v>
      </c>
      <c r="T221" s="325">
        <v>410</v>
      </c>
      <c r="U221" s="325" t="s">
        <v>1232</v>
      </c>
      <c r="V221" s="325">
        <v>418</v>
      </c>
      <c r="W221" s="325" t="s">
        <v>1233</v>
      </c>
      <c r="X221" s="325">
        <v>17</v>
      </c>
      <c r="Y221" s="325" t="s">
        <v>649</v>
      </c>
    </row>
    <row r="222" spans="1:25" s="327" customFormat="1" ht="51" x14ac:dyDescent="0.2">
      <c r="A222" s="325"/>
      <c r="B222" s="325"/>
      <c r="C222" s="325" t="s">
        <v>487</v>
      </c>
      <c r="D222" s="325" t="s">
        <v>98</v>
      </c>
      <c r="E222" s="325" t="s">
        <v>1215</v>
      </c>
      <c r="F222" s="325"/>
      <c r="G222" s="325" t="s">
        <v>98</v>
      </c>
      <c r="H222" s="325" t="s">
        <v>1234</v>
      </c>
      <c r="J222" s="325" t="s">
        <v>1222</v>
      </c>
      <c r="K222" s="325">
        <v>384</v>
      </c>
      <c r="L222" s="325" t="s">
        <v>1235</v>
      </c>
      <c r="M222" s="325" t="s">
        <v>618</v>
      </c>
      <c r="N222" s="325" t="s">
        <v>619</v>
      </c>
      <c r="O222" s="338" t="s">
        <v>11</v>
      </c>
      <c r="P222" s="338" t="s">
        <v>11</v>
      </c>
      <c r="Q222" s="338" t="s">
        <v>10</v>
      </c>
      <c r="R222" s="339" t="s">
        <v>10</v>
      </c>
      <c r="S222" s="325" t="s">
        <v>11</v>
      </c>
      <c r="T222" s="325">
        <v>347</v>
      </c>
      <c r="U222" s="325" t="s">
        <v>1236</v>
      </c>
      <c r="V222" s="325">
        <v>346</v>
      </c>
      <c r="W222" s="325" t="s">
        <v>1237</v>
      </c>
      <c r="X222" s="325">
        <v>100</v>
      </c>
      <c r="Y222" s="325" t="s">
        <v>1096</v>
      </c>
    </row>
    <row r="223" spans="1:25" s="327" customFormat="1" ht="38.25" x14ac:dyDescent="0.2">
      <c r="A223" s="325"/>
      <c r="B223" s="325"/>
      <c r="C223" s="325" t="s">
        <v>487</v>
      </c>
      <c r="D223" s="325" t="s">
        <v>98</v>
      </c>
      <c r="E223" s="325" t="s">
        <v>1215</v>
      </c>
      <c r="F223" s="325"/>
      <c r="G223" s="325" t="s">
        <v>98</v>
      </c>
      <c r="H223" s="325" t="s">
        <v>1234</v>
      </c>
      <c r="I223" s="325"/>
      <c r="J223" s="325" t="s">
        <v>1222</v>
      </c>
      <c r="K223" s="325">
        <v>432</v>
      </c>
      <c r="L223" s="247" t="s">
        <v>1238</v>
      </c>
      <c r="M223" s="325" t="s">
        <v>618</v>
      </c>
      <c r="N223" s="325" t="s">
        <v>619</v>
      </c>
      <c r="O223" s="338" t="s">
        <v>11</v>
      </c>
      <c r="P223" s="338" t="s">
        <v>11</v>
      </c>
      <c r="Q223" s="338" t="s">
        <v>10</v>
      </c>
      <c r="R223" s="339" t="s">
        <v>10</v>
      </c>
      <c r="S223" s="325" t="s">
        <v>11</v>
      </c>
      <c r="T223" s="325">
        <v>347</v>
      </c>
      <c r="U223" s="325" t="s">
        <v>1236</v>
      </c>
      <c r="V223" s="325">
        <v>453</v>
      </c>
      <c r="W223" s="325" t="s">
        <v>1239</v>
      </c>
      <c r="X223" s="325">
        <v>100</v>
      </c>
      <c r="Y223" s="325" t="s">
        <v>1096</v>
      </c>
    </row>
    <row r="224" spans="1:25" s="327" customFormat="1" ht="38.25" x14ac:dyDescent="0.2">
      <c r="A224" s="325"/>
      <c r="B224" s="325"/>
      <c r="C224" s="325" t="s">
        <v>487</v>
      </c>
      <c r="D224" s="325" t="s">
        <v>98</v>
      </c>
      <c r="E224" s="325" t="s">
        <v>1215</v>
      </c>
      <c r="F224" s="325"/>
      <c r="G224" s="325" t="s">
        <v>98</v>
      </c>
      <c r="H224" s="325" t="s">
        <v>1234</v>
      </c>
      <c r="I224" s="325"/>
      <c r="J224" s="325" t="s">
        <v>1222</v>
      </c>
      <c r="K224" s="325">
        <v>432</v>
      </c>
      <c r="L224" s="247" t="s">
        <v>1238</v>
      </c>
      <c r="M224" s="325" t="s">
        <v>618</v>
      </c>
      <c r="N224" s="325" t="s">
        <v>619</v>
      </c>
      <c r="O224" s="339" t="s">
        <v>11</v>
      </c>
      <c r="P224" s="339" t="s">
        <v>11</v>
      </c>
      <c r="Q224" s="339" t="s">
        <v>10</v>
      </c>
      <c r="R224" s="339" t="s">
        <v>10</v>
      </c>
      <c r="S224" s="325" t="s">
        <v>11</v>
      </c>
      <c r="T224" s="325">
        <v>347</v>
      </c>
      <c r="U224" s="325" t="s">
        <v>1236</v>
      </c>
      <c r="V224" s="325">
        <v>615</v>
      </c>
      <c r="W224" s="325" t="s">
        <v>1240</v>
      </c>
      <c r="X224" s="325">
        <v>315</v>
      </c>
      <c r="Y224" s="325" t="s">
        <v>1221</v>
      </c>
    </row>
    <row r="225" spans="1:25" s="333" customFormat="1" ht="38.25" x14ac:dyDescent="0.2">
      <c r="A225" s="328"/>
      <c r="B225" s="328"/>
      <c r="C225" s="328" t="s">
        <v>487</v>
      </c>
      <c r="D225" s="328" t="s">
        <v>98</v>
      </c>
      <c r="E225" s="328" t="s">
        <v>1215</v>
      </c>
      <c r="F225" s="328"/>
      <c r="G225" s="328" t="s">
        <v>98</v>
      </c>
      <c r="H225" s="328" t="s">
        <v>1234</v>
      </c>
      <c r="I225" s="328"/>
      <c r="J225" s="328" t="s">
        <v>1222</v>
      </c>
      <c r="K225" s="328">
        <v>240</v>
      </c>
      <c r="L225" s="328" t="s">
        <v>1226</v>
      </c>
      <c r="M225" s="328" t="s">
        <v>618</v>
      </c>
      <c r="N225" s="328" t="s">
        <v>619</v>
      </c>
      <c r="O225" s="344" t="s">
        <v>11</v>
      </c>
      <c r="P225" s="344" t="s">
        <v>11</v>
      </c>
      <c r="Q225" s="344" t="s">
        <v>10</v>
      </c>
      <c r="R225" s="345" t="s">
        <v>10</v>
      </c>
      <c r="S225" s="328" t="s">
        <v>10</v>
      </c>
      <c r="T225" s="346"/>
      <c r="U225" s="346"/>
      <c r="V225" s="346"/>
      <c r="W225" s="346"/>
      <c r="X225" s="346"/>
      <c r="Y225" s="346"/>
    </row>
    <row r="226" spans="1:25" s="327" customFormat="1" ht="38.25" x14ac:dyDescent="0.2">
      <c r="A226" s="325"/>
      <c r="B226" s="325"/>
      <c r="C226" s="325" t="s">
        <v>487</v>
      </c>
      <c r="D226" s="325" t="s">
        <v>98</v>
      </c>
      <c r="E226" s="325" t="s">
        <v>1215</v>
      </c>
      <c r="F226" s="325"/>
      <c r="G226" s="325" t="s">
        <v>98</v>
      </c>
      <c r="H226" s="325" t="s">
        <v>1234</v>
      </c>
      <c r="I226" s="325"/>
      <c r="J226" s="325" t="s">
        <v>1222</v>
      </c>
      <c r="K226" s="325">
        <v>432</v>
      </c>
      <c r="L226" s="325" t="s">
        <v>1238</v>
      </c>
      <c r="M226" s="325" t="s">
        <v>618</v>
      </c>
      <c r="N226" s="325" t="s">
        <v>619</v>
      </c>
      <c r="O226" s="326" t="s">
        <v>11</v>
      </c>
      <c r="P226" s="340" t="s">
        <v>11</v>
      </c>
      <c r="Q226" s="340" t="s">
        <v>10</v>
      </c>
      <c r="R226" s="343" t="s">
        <v>10</v>
      </c>
      <c r="S226" s="325" t="s">
        <v>11</v>
      </c>
      <c r="T226" s="325">
        <v>347</v>
      </c>
      <c r="U226" s="325" t="s">
        <v>1236</v>
      </c>
      <c r="V226" s="325">
        <v>635</v>
      </c>
      <c r="W226" s="325" t="s">
        <v>1241</v>
      </c>
      <c r="X226" s="325">
        <v>100</v>
      </c>
      <c r="Y226" s="325" t="s">
        <v>1096</v>
      </c>
    </row>
    <row r="227" spans="1:25" s="327" customFormat="1" ht="38.25" x14ac:dyDescent="0.2">
      <c r="A227" s="325"/>
      <c r="B227" s="325"/>
      <c r="C227" s="325" t="s">
        <v>491</v>
      </c>
      <c r="D227" s="325" t="s">
        <v>1242</v>
      </c>
      <c r="E227" s="325" t="s">
        <v>1243</v>
      </c>
      <c r="F227" s="325" t="s">
        <v>1244</v>
      </c>
      <c r="G227" s="325" t="s">
        <v>1244</v>
      </c>
      <c r="H227" s="325" t="s">
        <v>1245</v>
      </c>
      <c r="I227" s="325" t="s">
        <v>1246</v>
      </c>
      <c r="J227" s="325" t="s">
        <v>1246</v>
      </c>
      <c r="K227" s="325">
        <v>328</v>
      </c>
      <c r="L227" s="325" t="s">
        <v>1247</v>
      </c>
      <c r="M227" s="325" t="s">
        <v>635</v>
      </c>
      <c r="N227" s="325" t="s">
        <v>371</v>
      </c>
      <c r="O227" s="326" t="s">
        <v>371</v>
      </c>
      <c r="P227" s="338" t="s">
        <v>10</v>
      </c>
      <c r="Q227" s="338" t="s">
        <v>10</v>
      </c>
      <c r="R227" s="339" t="s">
        <v>10</v>
      </c>
      <c r="S227" s="325" t="s">
        <v>11</v>
      </c>
      <c r="T227" s="325">
        <v>348</v>
      </c>
      <c r="U227" s="325" t="s">
        <v>1248</v>
      </c>
      <c r="V227" s="325">
        <v>347</v>
      </c>
      <c r="W227" s="325" t="s">
        <v>1249</v>
      </c>
      <c r="X227" s="325">
        <v>268</v>
      </c>
      <c r="Y227" s="325" t="s">
        <v>1250</v>
      </c>
    </row>
    <row r="228" spans="1:25" s="327" customFormat="1" ht="38.25" x14ac:dyDescent="0.2">
      <c r="A228" s="325"/>
      <c r="B228" s="325"/>
      <c r="C228" s="325" t="s">
        <v>491</v>
      </c>
      <c r="D228" s="325" t="s">
        <v>1242</v>
      </c>
      <c r="E228" s="325" t="s">
        <v>1243</v>
      </c>
      <c r="F228" s="325" t="s">
        <v>1244</v>
      </c>
      <c r="G228" s="325" t="s">
        <v>1244</v>
      </c>
      <c r="H228" s="325" t="s">
        <v>1245</v>
      </c>
      <c r="I228" s="325"/>
      <c r="J228" s="325" t="s">
        <v>1246</v>
      </c>
      <c r="K228" s="325">
        <v>309</v>
      </c>
      <c r="L228" s="247" t="s">
        <v>1252</v>
      </c>
      <c r="M228" s="325" t="s">
        <v>618</v>
      </c>
      <c r="N228" s="325" t="s">
        <v>619</v>
      </c>
      <c r="O228" s="326" t="s">
        <v>11</v>
      </c>
      <c r="P228" s="340" t="s">
        <v>11</v>
      </c>
      <c r="Q228" s="340" t="s">
        <v>10</v>
      </c>
      <c r="R228" s="343" t="s">
        <v>10</v>
      </c>
      <c r="S228" s="325" t="s">
        <v>11</v>
      </c>
      <c r="T228" s="325">
        <v>411</v>
      </c>
      <c r="U228" s="325" t="s">
        <v>1253</v>
      </c>
      <c r="V228" s="325">
        <v>555</v>
      </c>
      <c r="W228" s="325" t="s">
        <v>1254</v>
      </c>
      <c r="X228" s="325">
        <v>187</v>
      </c>
      <c r="Y228" s="325" t="s">
        <v>1255</v>
      </c>
    </row>
    <row r="229" spans="1:25" s="327" customFormat="1" ht="38.25" x14ac:dyDescent="0.2">
      <c r="A229" s="325"/>
      <c r="B229" s="325"/>
      <c r="C229" s="325" t="s">
        <v>491</v>
      </c>
      <c r="D229" s="325" t="s">
        <v>1242</v>
      </c>
      <c r="E229" s="325" t="s">
        <v>1243</v>
      </c>
      <c r="F229" s="325" t="s">
        <v>1244</v>
      </c>
      <c r="G229" s="325" t="s">
        <v>1244</v>
      </c>
      <c r="H229" s="325" t="s">
        <v>1245</v>
      </c>
      <c r="I229" s="325" t="s">
        <v>1246</v>
      </c>
      <c r="J229" s="325" t="s">
        <v>1246</v>
      </c>
      <c r="K229" s="325">
        <v>433</v>
      </c>
      <c r="L229" s="668" t="s">
        <v>2165</v>
      </c>
      <c r="M229" s="325" t="s">
        <v>618</v>
      </c>
      <c r="N229" s="325" t="s">
        <v>619</v>
      </c>
      <c r="O229" s="326" t="s">
        <v>11</v>
      </c>
      <c r="P229" s="340" t="s">
        <v>11</v>
      </c>
      <c r="Q229" s="340" t="s">
        <v>10</v>
      </c>
      <c r="R229" s="343" t="s">
        <v>10</v>
      </c>
      <c r="S229" s="325" t="s">
        <v>11</v>
      </c>
      <c r="T229" s="325">
        <v>350</v>
      </c>
      <c r="U229" s="325" t="s">
        <v>2164</v>
      </c>
      <c r="V229" s="325">
        <v>556</v>
      </c>
      <c r="W229" s="325" t="s">
        <v>1258</v>
      </c>
      <c r="X229" s="325">
        <v>15</v>
      </c>
      <c r="Y229" s="325" t="s">
        <v>1194</v>
      </c>
    </row>
    <row r="230" spans="1:25" s="333" customFormat="1" ht="25.5" x14ac:dyDescent="0.2">
      <c r="A230" s="328"/>
      <c r="B230" s="328"/>
      <c r="C230" s="328" t="s">
        <v>491</v>
      </c>
      <c r="D230" s="325" t="s">
        <v>1242</v>
      </c>
      <c r="E230" s="328" t="s">
        <v>1259</v>
      </c>
      <c r="F230" s="328"/>
      <c r="G230" s="328" t="s">
        <v>1251</v>
      </c>
      <c r="H230" s="328" t="s">
        <v>1260</v>
      </c>
      <c r="I230" s="328" t="s">
        <v>1251</v>
      </c>
      <c r="J230" s="328" t="s">
        <v>1251</v>
      </c>
      <c r="K230" s="328"/>
      <c r="L230" s="328"/>
      <c r="M230" s="328"/>
      <c r="N230" s="328"/>
      <c r="O230" s="332"/>
      <c r="P230" s="347"/>
      <c r="Q230" s="347"/>
      <c r="R230" s="346"/>
      <c r="S230" s="328"/>
      <c r="T230" s="328"/>
      <c r="U230" s="328" t="s">
        <v>428</v>
      </c>
      <c r="V230" s="328"/>
      <c r="W230" s="328" t="s">
        <v>428</v>
      </c>
      <c r="X230" s="328"/>
      <c r="Y230" s="328"/>
    </row>
    <row r="231" spans="1:25" s="333" customFormat="1" ht="25.5" x14ac:dyDescent="0.2">
      <c r="A231" s="328"/>
      <c r="B231" s="328"/>
      <c r="C231" s="328" t="s">
        <v>491</v>
      </c>
      <c r="D231" s="325" t="s">
        <v>1242</v>
      </c>
      <c r="E231" s="328" t="s">
        <v>1259</v>
      </c>
      <c r="F231" s="328"/>
      <c r="G231" s="328" t="s">
        <v>1251</v>
      </c>
      <c r="H231" s="328" t="s">
        <v>1261</v>
      </c>
      <c r="I231" s="328" t="s">
        <v>1262</v>
      </c>
      <c r="J231" s="328" t="s">
        <v>1262</v>
      </c>
      <c r="K231" s="328"/>
      <c r="L231" s="328"/>
      <c r="M231" s="328"/>
      <c r="N231" s="328"/>
      <c r="O231" s="332"/>
      <c r="P231" s="347"/>
      <c r="Q231" s="347"/>
      <c r="R231" s="346"/>
      <c r="S231" s="328"/>
      <c r="T231" s="328"/>
      <c r="U231" s="328"/>
      <c r="V231" s="328"/>
      <c r="W231" s="328" t="s">
        <v>428</v>
      </c>
      <c r="X231" s="328"/>
      <c r="Y231" s="328"/>
    </row>
    <row r="232" spans="1:25" s="327" customFormat="1" ht="25.5" x14ac:dyDescent="0.2">
      <c r="A232" s="325"/>
      <c r="B232" s="325"/>
      <c r="C232" s="325" t="s">
        <v>495</v>
      </c>
      <c r="D232" s="325" t="s">
        <v>507</v>
      </c>
      <c r="E232" s="325" t="s">
        <v>1263</v>
      </c>
      <c r="F232" s="325" t="s">
        <v>1264</v>
      </c>
      <c r="G232" s="325" t="s">
        <v>1264</v>
      </c>
      <c r="H232" s="325" t="s">
        <v>1265</v>
      </c>
      <c r="I232" s="325" t="s">
        <v>1266</v>
      </c>
      <c r="J232" s="325" t="s">
        <v>1266</v>
      </c>
      <c r="K232" s="325">
        <v>408</v>
      </c>
      <c r="L232" s="325" t="s">
        <v>1267</v>
      </c>
      <c r="M232" s="325" t="s">
        <v>905</v>
      </c>
      <c r="N232" s="325" t="s">
        <v>507</v>
      </c>
      <c r="O232" s="326" t="s">
        <v>11</v>
      </c>
      <c r="P232" s="340" t="s">
        <v>11</v>
      </c>
      <c r="Q232" s="340" t="s">
        <v>10</v>
      </c>
      <c r="R232" s="343" t="s">
        <v>10</v>
      </c>
      <c r="S232" s="325" t="s">
        <v>11</v>
      </c>
      <c r="T232" s="325">
        <v>351</v>
      </c>
      <c r="U232" s="325" t="s">
        <v>1268</v>
      </c>
      <c r="V232" s="325">
        <v>489</v>
      </c>
      <c r="W232" s="325" t="s">
        <v>1269</v>
      </c>
      <c r="X232" s="325">
        <v>289</v>
      </c>
      <c r="Y232" s="325" t="s">
        <v>1270</v>
      </c>
    </row>
    <row r="233" spans="1:25" s="327" customFormat="1" ht="25.5" x14ac:dyDescent="0.2">
      <c r="A233" s="325"/>
      <c r="B233" s="325"/>
      <c r="C233" s="325" t="s">
        <v>495</v>
      </c>
      <c r="D233" s="325" t="s">
        <v>507</v>
      </c>
      <c r="E233" s="325" t="s">
        <v>1263</v>
      </c>
      <c r="F233" s="325" t="s">
        <v>1271</v>
      </c>
      <c r="G233" s="325" t="s">
        <v>1264</v>
      </c>
      <c r="H233" s="325" t="s">
        <v>1265</v>
      </c>
      <c r="I233" s="328" t="s">
        <v>1272</v>
      </c>
      <c r="J233" s="325" t="s">
        <v>1266</v>
      </c>
      <c r="K233" s="325">
        <v>408</v>
      </c>
      <c r="L233" s="325" t="s">
        <v>1267</v>
      </c>
      <c r="M233" s="325" t="s">
        <v>905</v>
      </c>
      <c r="N233" s="325" t="s">
        <v>507</v>
      </c>
      <c r="O233" s="326" t="s">
        <v>11</v>
      </c>
      <c r="P233" s="340" t="s">
        <v>11</v>
      </c>
      <c r="Q233" s="340" t="s">
        <v>10</v>
      </c>
      <c r="R233" s="343" t="s">
        <v>10</v>
      </c>
      <c r="S233" s="325" t="s">
        <v>11</v>
      </c>
      <c r="T233" s="325">
        <v>351</v>
      </c>
      <c r="U233" s="325" t="s">
        <v>1268</v>
      </c>
      <c r="V233" s="325">
        <v>454</v>
      </c>
      <c r="W233" s="325" t="s">
        <v>1273</v>
      </c>
      <c r="X233" s="325">
        <v>289</v>
      </c>
      <c r="Y233" s="325" t="s">
        <v>1270</v>
      </c>
    </row>
    <row r="234" spans="1:25" s="333" customFormat="1" ht="25.5" x14ac:dyDescent="0.2">
      <c r="A234" s="328"/>
      <c r="B234" s="328"/>
      <c r="C234" s="328" t="s">
        <v>495</v>
      </c>
      <c r="D234" s="328" t="s">
        <v>507</v>
      </c>
      <c r="E234" s="328" t="s">
        <v>1263</v>
      </c>
      <c r="F234" s="328"/>
      <c r="G234" s="328" t="s">
        <v>1264</v>
      </c>
      <c r="H234" s="328" t="s">
        <v>1274</v>
      </c>
      <c r="I234" s="325" t="s">
        <v>1275</v>
      </c>
      <c r="J234" s="328" t="s">
        <v>1272</v>
      </c>
      <c r="K234" s="328"/>
      <c r="L234" s="328"/>
      <c r="M234" s="328"/>
      <c r="N234" s="328"/>
      <c r="O234" s="332"/>
      <c r="P234" s="332"/>
      <c r="Q234" s="332"/>
      <c r="R234" s="328"/>
      <c r="S234" s="328"/>
      <c r="T234" s="328"/>
      <c r="U234" s="328" t="s">
        <v>428</v>
      </c>
      <c r="V234" s="328"/>
      <c r="W234" s="328" t="s">
        <v>428</v>
      </c>
      <c r="X234" s="328"/>
      <c r="Y234" s="328"/>
    </row>
    <row r="235" spans="1:25" s="327" customFormat="1" ht="38.25" x14ac:dyDescent="0.2">
      <c r="A235" s="325"/>
      <c r="B235" s="325"/>
      <c r="C235" s="325" t="s">
        <v>495</v>
      </c>
      <c r="D235" s="325" t="s">
        <v>507</v>
      </c>
      <c r="E235" s="325" t="s">
        <v>1263</v>
      </c>
      <c r="F235" s="325"/>
      <c r="G235" s="325" t="s">
        <v>1264</v>
      </c>
      <c r="H235" s="325" t="s">
        <v>1276</v>
      </c>
      <c r="J235" s="325" t="s">
        <v>1275</v>
      </c>
      <c r="K235" s="325">
        <v>265</v>
      </c>
      <c r="L235" s="247" t="s">
        <v>1277</v>
      </c>
      <c r="M235" s="325" t="s">
        <v>905</v>
      </c>
      <c r="N235" s="325" t="s">
        <v>507</v>
      </c>
      <c r="O235" s="326" t="s">
        <v>507</v>
      </c>
      <c r="P235" s="326" t="s">
        <v>10</v>
      </c>
      <c r="Q235" s="326" t="s">
        <v>11</v>
      </c>
      <c r="R235" s="325" t="s">
        <v>11</v>
      </c>
      <c r="S235" s="325" t="s">
        <v>11</v>
      </c>
      <c r="T235" s="325">
        <v>352</v>
      </c>
      <c r="U235" s="325" t="s">
        <v>1278</v>
      </c>
      <c r="V235" s="325">
        <v>588</v>
      </c>
      <c r="W235" s="325" t="s">
        <v>1279</v>
      </c>
      <c r="X235" s="325">
        <v>184</v>
      </c>
      <c r="Y235" s="325" t="s">
        <v>913</v>
      </c>
    </row>
    <row r="236" spans="1:25" s="327" customFormat="1" ht="38.25" x14ac:dyDescent="0.2">
      <c r="A236" s="325"/>
      <c r="B236" s="325"/>
      <c r="C236" s="325" t="s">
        <v>495</v>
      </c>
      <c r="D236" s="325" t="s">
        <v>507</v>
      </c>
      <c r="E236" s="325" t="s">
        <v>1263</v>
      </c>
      <c r="F236" s="325"/>
      <c r="G236" s="325" t="s">
        <v>1264</v>
      </c>
      <c r="H236" s="325" t="s">
        <v>1276</v>
      </c>
      <c r="I236" s="325"/>
      <c r="J236" s="325" t="s">
        <v>1275</v>
      </c>
      <c r="K236" s="325">
        <v>265</v>
      </c>
      <c r="L236" s="325" t="s">
        <v>1277</v>
      </c>
      <c r="M236" s="325" t="s">
        <v>905</v>
      </c>
      <c r="N236" s="325" t="s">
        <v>507</v>
      </c>
      <c r="O236" s="325" t="s">
        <v>507</v>
      </c>
      <c r="P236" s="325" t="s">
        <v>11</v>
      </c>
      <c r="Q236" s="325" t="s">
        <v>11</v>
      </c>
      <c r="R236" s="325" t="s">
        <v>11</v>
      </c>
      <c r="S236" s="325" t="s">
        <v>11</v>
      </c>
      <c r="T236" s="325">
        <v>407</v>
      </c>
      <c r="U236" s="325" t="s">
        <v>1280</v>
      </c>
      <c r="V236" s="325">
        <v>616</v>
      </c>
      <c r="W236" s="325" t="s">
        <v>1281</v>
      </c>
      <c r="X236" s="325">
        <v>184</v>
      </c>
      <c r="Y236" s="325" t="s">
        <v>913</v>
      </c>
    </row>
    <row r="237" spans="1:25" s="327" customFormat="1" ht="38.25" x14ac:dyDescent="0.2">
      <c r="A237" s="325"/>
      <c r="B237" s="325"/>
      <c r="C237" s="325" t="s">
        <v>495</v>
      </c>
      <c r="D237" s="325" t="s">
        <v>507</v>
      </c>
      <c r="E237" s="325" t="s">
        <v>1282</v>
      </c>
      <c r="F237" s="325"/>
      <c r="G237" s="325" t="s">
        <v>1271</v>
      </c>
      <c r="H237" s="325" t="s">
        <v>1283</v>
      </c>
      <c r="I237" s="325" t="s">
        <v>1284</v>
      </c>
      <c r="J237" s="325" t="s">
        <v>1284</v>
      </c>
      <c r="K237" s="325">
        <v>266</v>
      </c>
      <c r="L237" s="247" t="s">
        <v>1285</v>
      </c>
      <c r="M237" s="325" t="s">
        <v>905</v>
      </c>
      <c r="N237" s="325" t="s">
        <v>507</v>
      </c>
      <c r="O237" s="326" t="s">
        <v>1286</v>
      </c>
      <c r="P237" s="326" t="s">
        <v>10</v>
      </c>
      <c r="Q237" s="326" t="s">
        <v>10</v>
      </c>
      <c r="R237" s="325" t="s">
        <v>10</v>
      </c>
      <c r="S237" s="325" t="s">
        <v>10</v>
      </c>
      <c r="T237" s="325">
        <v>353</v>
      </c>
      <c r="U237" s="325" t="s">
        <v>1287</v>
      </c>
      <c r="V237" s="325">
        <v>348</v>
      </c>
      <c r="W237" s="325" t="s">
        <v>1288</v>
      </c>
      <c r="X237" s="325">
        <v>174</v>
      </c>
      <c r="Y237" s="325" t="s">
        <v>1289</v>
      </c>
    </row>
    <row r="238" spans="1:25" s="327" customFormat="1" ht="38.25" x14ac:dyDescent="0.2">
      <c r="A238" s="325"/>
      <c r="B238" s="325"/>
      <c r="C238" s="325" t="s">
        <v>495</v>
      </c>
      <c r="D238" s="325" t="s">
        <v>507</v>
      </c>
      <c r="E238" s="325" t="s">
        <v>1282</v>
      </c>
      <c r="F238" s="325"/>
      <c r="G238" s="325" t="s">
        <v>1271</v>
      </c>
      <c r="H238" s="325" t="s">
        <v>1283</v>
      </c>
      <c r="I238" s="325" t="s">
        <v>1290</v>
      </c>
      <c r="J238" s="325" t="s">
        <v>1284</v>
      </c>
      <c r="K238" s="325">
        <v>266</v>
      </c>
      <c r="L238" s="247" t="s">
        <v>1285</v>
      </c>
      <c r="M238" s="325" t="s">
        <v>905</v>
      </c>
      <c r="N238" s="325" t="s">
        <v>507</v>
      </c>
      <c r="O238" s="326" t="s">
        <v>1286</v>
      </c>
      <c r="P238" s="326" t="s">
        <v>10</v>
      </c>
      <c r="Q238" s="326" t="s">
        <v>10</v>
      </c>
      <c r="R238" s="325" t="s">
        <v>10</v>
      </c>
      <c r="S238" s="325" t="s">
        <v>10</v>
      </c>
      <c r="T238" s="325">
        <v>353</v>
      </c>
      <c r="U238" s="325" t="s">
        <v>1287</v>
      </c>
      <c r="V238" s="325">
        <v>490</v>
      </c>
      <c r="W238" s="325" t="s">
        <v>1291</v>
      </c>
      <c r="X238" s="247">
        <v>174</v>
      </c>
      <c r="Y238" s="247" t="s">
        <v>1289</v>
      </c>
    </row>
    <row r="239" spans="1:25" s="327" customFormat="1" ht="25.5" x14ac:dyDescent="0.2">
      <c r="A239" s="325"/>
      <c r="B239" s="325"/>
      <c r="C239" s="325" t="s">
        <v>495</v>
      </c>
      <c r="D239" s="325" t="s">
        <v>507</v>
      </c>
      <c r="E239" s="325" t="s">
        <v>1282</v>
      </c>
      <c r="F239" s="325"/>
      <c r="G239" s="325" t="s">
        <v>1271</v>
      </c>
      <c r="H239" s="325" t="s">
        <v>1283</v>
      </c>
      <c r="I239" s="328" t="s">
        <v>1292</v>
      </c>
      <c r="J239" s="325" t="s">
        <v>1284</v>
      </c>
      <c r="K239" s="325">
        <v>266</v>
      </c>
      <c r="L239" s="247" t="s">
        <v>1285</v>
      </c>
      <c r="M239" s="325" t="s">
        <v>905</v>
      </c>
      <c r="N239" s="325" t="s">
        <v>507</v>
      </c>
      <c r="O239" s="325" t="s">
        <v>11</v>
      </c>
      <c r="P239" s="343" t="s">
        <v>11</v>
      </c>
      <c r="Q239" s="343" t="s">
        <v>11</v>
      </c>
      <c r="R239" s="343" t="s">
        <v>10</v>
      </c>
      <c r="S239" s="325" t="s">
        <v>10</v>
      </c>
      <c r="T239" s="325">
        <v>408</v>
      </c>
      <c r="U239" s="325" t="s">
        <v>1293</v>
      </c>
      <c r="V239" s="325">
        <v>617</v>
      </c>
      <c r="W239" s="325" t="s">
        <v>1294</v>
      </c>
      <c r="X239" s="325">
        <v>317</v>
      </c>
      <c r="Y239" s="325" t="s">
        <v>1295</v>
      </c>
    </row>
    <row r="240" spans="1:25" s="327" customFormat="1" ht="25.5" x14ac:dyDescent="0.2">
      <c r="A240" s="325"/>
      <c r="B240" s="325"/>
      <c r="C240" s="325" t="s">
        <v>495</v>
      </c>
      <c r="D240" s="325" t="s">
        <v>507</v>
      </c>
      <c r="E240" s="325" t="s">
        <v>1282</v>
      </c>
      <c r="F240" s="325"/>
      <c r="G240" s="325" t="s">
        <v>1271</v>
      </c>
      <c r="H240" s="325" t="s">
        <v>1296</v>
      </c>
      <c r="J240" s="325" t="s">
        <v>1290</v>
      </c>
      <c r="K240" s="325">
        <v>267</v>
      </c>
      <c r="L240" s="247" t="s">
        <v>1297</v>
      </c>
      <c r="M240" s="325" t="s">
        <v>905</v>
      </c>
      <c r="N240" s="325" t="s">
        <v>507</v>
      </c>
      <c r="O240" s="326" t="s">
        <v>507</v>
      </c>
      <c r="P240" s="326" t="s">
        <v>10</v>
      </c>
      <c r="Q240" s="326" t="s">
        <v>11</v>
      </c>
      <c r="R240" s="325" t="s">
        <v>11</v>
      </c>
      <c r="S240" s="325" t="s">
        <v>10</v>
      </c>
      <c r="T240" s="325">
        <v>354</v>
      </c>
      <c r="U240" s="325" t="s">
        <v>1298</v>
      </c>
      <c r="V240" s="325">
        <v>557</v>
      </c>
      <c r="W240" s="325" t="s">
        <v>1299</v>
      </c>
      <c r="X240" s="325">
        <v>175</v>
      </c>
      <c r="Y240" s="325" t="s">
        <v>1298</v>
      </c>
    </row>
    <row r="241" spans="1:25" s="327" customFormat="1" ht="25.5" x14ac:dyDescent="0.2">
      <c r="A241" s="325"/>
      <c r="B241" s="325"/>
      <c r="C241" s="325" t="s">
        <v>495</v>
      </c>
      <c r="D241" s="325" t="s">
        <v>507</v>
      </c>
      <c r="E241" s="325" t="s">
        <v>1282</v>
      </c>
      <c r="F241" s="325"/>
      <c r="G241" s="325" t="s">
        <v>1271</v>
      </c>
      <c r="H241" s="325" t="s">
        <v>1296</v>
      </c>
      <c r="I241" s="325"/>
      <c r="J241" s="325" t="s">
        <v>1290</v>
      </c>
      <c r="K241" s="325">
        <v>409</v>
      </c>
      <c r="L241" s="247" t="s">
        <v>1300</v>
      </c>
      <c r="M241" s="325" t="s">
        <v>905</v>
      </c>
      <c r="N241" s="325" t="s">
        <v>507</v>
      </c>
      <c r="O241" s="326" t="s">
        <v>1286</v>
      </c>
      <c r="P241" s="326" t="s">
        <v>10</v>
      </c>
      <c r="Q241" s="326" t="s">
        <v>11</v>
      </c>
      <c r="R241" s="325" t="s">
        <v>11</v>
      </c>
      <c r="S241" s="325" t="s">
        <v>10</v>
      </c>
      <c r="T241" s="325">
        <v>355</v>
      </c>
      <c r="U241" s="325" t="s">
        <v>1301</v>
      </c>
      <c r="V241" s="325">
        <v>521</v>
      </c>
      <c r="W241" s="325" t="s">
        <v>1302</v>
      </c>
      <c r="X241" s="325">
        <v>174</v>
      </c>
      <c r="Y241" s="325" t="s">
        <v>1289</v>
      </c>
    </row>
    <row r="242" spans="1:25" s="327" customFormat="1" ht="25.5" x14ac:dyDescent="0.2">
      <c r="A242" s="325"/>
      <c r="B242" s="325"/>
      <c r="C242" s="325" t="s">
        <v>495</v>
      </c>
      <c r="D242" s="325" t="s">
        <v>507</v>
      </c>
      <c r="E242" s="325" t="s">
        <v>1282</v>
      </c>
      <c r="F242" s="325"/>
      <c r="G242" s="325" t="s">
        <v>1271</v>
      </c>
      <c r="H242" s="325" t="s">
        <v>1296</v>
      </c>
      <c r="I242" s="325"/>
      <c r="J242" s="325" t="s">
        <v>1290</v>
      </c>
      <c r="K242" s="325">
        <v>409</v>
      </c>
      <c r="L242" s="247" t="s">
        <v>1300</v>
      </c>
      <c r="M242" s="325" t="s">
        <v>905</v>
      </c>
      <c r="N242" s="325" t="s">
        <v>507</v>
      </c>
      <c r="O242" s="326" t="s">
        <v>1286</v>
      </c>
      <c r="P242" s="326" t="s">
        <v>10</v>
      </c>
      <c r="Q242" s="326" t="s">
        <v>11</v>
      </c>
      <c r="R242" s="325" t="s">
        <v>11</v>
      </c>
      <c r="S242" s="325" t="s">
        <v>10</v>
      </c>
      <c r="T242" s="325">
        <v>355</v>
      </c>
      <c r="U242" s="325" t="s">
        <v>1301</v>
      </c>
      <c r="V242" s="325">
        <v>589</v>
      </c>
      <c r="W242" s="325" t="s">
        <v>1303</v>
      </c>
      <c r="X242" s="325">
        <v>174</v>
      </c>
      <c r="Y242" s="325" t="s">
        <v>1289</v>
      </c>
    </row>
    <row r="243" spans="1:25" s="333" customFormat="1" ht="25.5" x14ac:dyDescent="0.2">
      <c r="A243" s="328"/>
      <c r="B243" s="328"/>
      <c r="C243" s="328" t="s">
        <v>495</v>
      </c>
      <c r="D243" s="328" t="s">
        <v>507</v>
      </c>
      <c r="E243" s="328" t="s">
        <v>1282</v>
      </c>
      <c r="F243" s="328"/>
      <c r="G243" s="328" t="s">
        <v>1271</v>
      </c>
      <c r="H243" s="328" t="s">
        <v>1304</v>
      </c>
      <c r="J243" s="328" t="s">
        <v>1292</v>
      </c>
      <c r="K243" s="328"/>
      <c r="L243" s="328" t="s">
        <v>428</v>
      </c>
      <c r="M243" s="328"/>
      <c r="N243" s="328"/>
      <c r="O243" s="332"/>
      <c r="P243" s="332"/>
      <c r="Q243" s="332"/>
      <c r="R243" s="328"/>
      <c r="S243" s="328"/>
      <c r="T243" s="328"/>
      <c r="U243" s="328" t="s">
        <v>428</v>
      </c>
      <c r="V243" s="328"/>
      <c r="W243" s="328" t="s">
        <v>428</v>
      </c>
      <c r="X243" s="328"/>
      <c r="Y243" s="328"/>
    </row>
    <row r="244" spans="1:25" s="327" customFormat="1" ht="51" x14ac:dyDescent="0.2">
      <c r="A244" s="325"/>
      <c r="B244" s="325"/>
      <c r="C244" s="325" t="s">
        <v>499</v>
      </c>
      <c r="D244" s="325" t="s">
        <v>511</v>
      </c>
      <c r="E244" s="325" t="s">
        <v>1305</v>
      </c>
      <c r="F244" s="325" t="s">
        <v>1306</v>
      </c>
      <c r="G244" s="325" t="s">
        <v>1306</v>
      </c>
      <c r="H244" s="325" t="s">
        <v>1307</v>
      </c>
      <c r="I244" s="325" t="s">
        <v>1308</v>
      </c>
      <c r="J244" s="325" t="s">
        <v>1308</v>
      </c>
      <c r="K244" s="325">
        <v>329</v>
      </c>
      <c r="L244" s="325" t="s">
        <v>1309</v>
      </c>
      <c r="M244" s="325" t="s">
        <v>1310</v>
      </c>
      <c r="N244" s="325" t="s">
        <v>1306</v>
      </c>
      <c r="O244" s="326" t="s">
        <v>1306</v>
      </c>
      <c r="P244" s="326" t="s">
        <v>10</v>
      </c>
      <c r="Q244" s="326" t="s">
        <v>10</v>
      </c>
      <c r="R244" s="325" t="s">
        <v>10</v>
      </c>
      <c r="S244" s="325" t="s">
        <v>11</v>
      </c>
      <c r="T244" s="325">
        <v>356</v>
      </c>
      <c r="U244" s="325" t="s">
        <v>1311</v>
      </c>
      <c r="V244" s="325">
        <v>590</v>
      </c>
      <c r="W244" s="325" t="s">
        <v>1312</v>
      </c>
      <c r="X244" s="325">
        <v>77</v>
      </c>
      <c r="Y244" s="325" t="s">
        <v>1313</v>
      </c>
    </row>
    <row r="245" spans="1:25" s="327" customFormat="1" ht="51" x14ac:dyDescent="0.2">
      <c r="A245" s="325"/>
      <c r="B245" s="325"/>
      <c r="C245" s="325" t="s">
        <v>499</v>
      </c>
      <c r="D245" s="325" t="s">
        <v>511</v>
      </c>
      <c r="E245" s="325" t="s">
        <v>1305</v>
      </c>
      <c r="F245" s="325" t="s">
        <v>1314</v>
      </c>
      <c r="G245" s="325" t="s">
        <v>1306</v>
      </c>
      <c r="H245" s="325" t="s">
        <v>1307</v>
      </c>
      <c r="I245" s="325"/>
      <c r="J245" s="325" t="s">
        <v>1308</v>
      </c>
      <c r="K245" s="325">
        <v>329</v>
      </c>
      <c r="L245" s="325" t="s">
        <v>1309</v>
      </c>
      <c r="M245" s="325" t="s">
        <v>1310</v>
      </c>
      <c r="N245" s="325" t="s">
        <v>1306</v>
      </c>
      <c r="O245" s="326" t="s">
        <v>1306</v>
      </c>
      <c r="P245" s="326" t="s">
        <v>10</v>
      </c>
      <c r="Q245" s="326" t="s">
        <v>10</v>
      </c>
      <c r="R245" s="325" t="s">
        <v>10</v>
      </c>
      <c r="S245" s="325" t="s">
        <v>11</v>
      </c>
      <c r="T245" s="325">
        <v>357</v>
      </c>
      <c r="U245" s="325" t="s">
        <v>1315</v>
      </c>
      <c r="V245" s="325">
        <v>419</v>
      </c>
      <c r="W245" s="325" t="s">
        <v>1316</v>
      </c>
      <c r="X245" s="325">
        <v>226</v>
      </c>
      <c r="Y245" s="325" t="s">
        <v>1317</v>
      </c>
    </row>
    <row r="246" spans="1:25" s="327" customFormat="1" ht="63.75" x14ac:dyDescent="0.2">
      <c r="A246" s="325"/>
      <c r="B246" s="325"/>
      <c r="C246" s="325" t="s">
        <v>499</v>
      </c>
      <c r="D246" s="325" t="s">
        <v>511</v>
      </c>
      <c r="E246" s="325" t="s">
        <v>1305</v>
      </c>
      <c r="F246" s="325"/>
      <c r="G246" s="325" t="s">
        <v>1306</v>
      </c>
      <c r="H246" s="325" t="s">
        <v>1307</v>
      </c>
      <c r="I246" s="325"/>
      <c r="J246" s="325" t="s">
        <v>1308</v>
      </c>
      <c r="K246" s="325">
        <v>329</v>
      </c>
      <c r="L246" s="325" t="s">
        <v>1309</v>
      </c>
      <c r="M246" s="325" t="s">
        <v>1310</v>
      </c>
      <c r="N246" s="325" t="s">
        <v>1306</v>
      </c>
      <c r="O246" s="326" t="s">
        <v>1306</v>
      </c>
      <c r="P246" s="326" t="s">
        <v>10</v>
      </c>
      <c r="Q246" s="326" t="s">
        <v>10</v>
      </c>
      <c r="R246" s="325" t="s">
        <v>10</v>
      </c>
      <c r="S246" s="325" t="s">
        <v>11</v>
      </c>
      <c r="T246" s="325">
        <v>358</v>
      </c>
      <c r="U246" s="325" t="s">
        <v>1318</v>
      </c>
      <c r="V246" s="325">
        <v>349</v>
      </c>
      <c r="W246" s="325" t="s">
        <v>1319</v>
      </c>
      <c r="X246" s="325">
        <v>290</v>
      </c>
      <c r="Y246" s="325" t="s">
        <v>1320</v>
      </c>
    </row>
    <row r="247" spans="1:25" s="327" customFormat="1" ht="51" x14ac:dyDescent="0.2">
      <c r="A247" s="325"/>
      <c r="B247" s="325"/>
      <c r="C247" s="325" t="s">
        <v>499</v>
      </c>
      <c r="D247" s="325" t="s">
        <v>511</v>
      </c>
      <c r="E247" s="325" t="s">
        <v>1305</v>
      </c>
      <c r="F247" s="325"/>
      <c r="G247" s="325" t="s">
        <v>1306</v>
      </c>
      <c r="H247" s="325" t="s">
        <v>1307</v>
      </c>
      <c r="I247" s="325"/>
      <c r="J247" s="325" t="s">
        <v>1308</v>
      </c>
      <c r="K247" s="325">
        <v>410</v>
      </c>
      <c r="L247" s="247" t="s">
        <v>1321</v>
      </c>
      <c r="M247" s="325" t="s">
        <v>1310</v>
      </c>
      <c r="N247" s="325" t="s">
        <v>1306</v>
      </c>
      <c r="O247" s="326" t="s">
        <v>1306</v>
      </c>
      <c r="P247" s="326" t="s">
        <v>10</v>
      </c>
      <c r="Q247" s="326" t="s">
        <v>11</v>
      </c>
      <c r="R247" s="326" t="s">
        <v>11</v>
      </c>
      <c r="S247" s="325" t="s">
        <v>11</v>
      </c>
      <c r="T247" s="325">
        <v>359</v>
      </c>
      <c r="U247" s="325" t="s">
        <v>1322</v>
      </c>
      <c r="V247" s="325">
        <v>558</v>
      </c>
      <c r="W247" s="325" t="s">
        <v>1323</v>
      </c>
      <c r="X247" s="325">
        <v>227</v>
      </c>
      <c r="Y247" s="325" t="s">
        <v>1324</v>
      </c>
    </row>
    <row r="248" spans="1:25" s="327" customFormat="1" ht="25.5" x14ac:dyDescent="0.2">
      <c r="A248" s="325"/>
      <c r="B248" s="325"/>
      <c r="C248" s="325" t="s">
        <v>499</v>
      </c>
      <c r="D248" s="325" t="s">
        <v>511</v>
      </c>
      <c r="E248" s="325" t="s">
        <v>1305</v>
      </c>
      <c r="F248" s="325"/>
      <c r="G248" s="325" t="s">
        <v>1306</v>
      </c>
      <c r="H248" s="325" t="s">
        <v>1307</v>
      </c>
      <c r="I248" s="325"/>
      <c r="J248" s="325" t="s">
        <v>1308</v>
      </c>
      <c r="K248" s="325">
        <v>386</v>
      </c>
      <c r="L248" s="325" t="s">
        <v>1325</v>
      </c>
      <c r="M248" s="325" t="s">
        <v>1310</v>
      </c>
      <c r="N248" s="325" t="s">
        <v>1306</v>
      </c>
      <c r="O248" s="326" t="s">
        <v>1306</v>
      </c>
      <c r="P248" s="326" t="s">
        <v>10</v>
      </c>
      <c r="Q248" s="326" t="s">
        <v>10</v>
      </c>
      <c r="R248" s="325" t="s">
        <v>10</v>
      </c>
      <c r="S248" s="325" t="s">
        <v>11</v>
      </c>
      <c r="T248" s="325">
        <v>360</v>
      </c>
      <c r="U248" s="325" t="s">
        <v>1326</v>
      </c>
      <c r="V248" s="325">
        <v>350</v>
      </c>
      <c r="W248" s="325" t="s">
        <v>1327</v>
      </c>
      <c r="X248" s="325">
        <v>176</v>
      </c>
      <c r="Y248" s="325" t="s">
        <v>1328</v>
      </c>
    </row>
    <row r="249" spans="1:25" s="327" customFormat="1" ht="51" x14ac:dyDescent="0.2">
      <c r="A249" s="325"/>
      <c r="B249" s="325"/>
      <c r="C249" s="325" t="s">
        <v>499</v>
      </c>
      <c r="D249" s="325" t="s">
        <v>511</v>
      </c>
      <c r="E249" s="325" t="s">
        <v>1305</v>
      </c>
      <c r="F249" s="325"/>
      <c r="G249" s="325" t="s">
        <v>1306</v>
      </c>
      <c r="H249" s="325" t="s">
        <v>1307</v>
      </c>
      <c r="I249" s="325"/>
      <c r="J249" s="325" t="s">
        <v>1308</v>
      </c>
      <c r="K249" s="325">
        <v>329</v>
      </c>
      <c r="L249" s="325" t="s">
        <v>1309</v>
      </c>
      <c r="M249" s="325" t="s">
        <v>1310</v>
      </c>
      <c r="N249" s="325" t="s">
        <v>1306</v>
      </c>
      <c r="O249" s="326" t="s">
        <v>1306</v>
      </c>
      <c r="P249" s="326" t="s">
        <v>10</v>
      </c>
      <c r="Q249" s="326" t="s">
        <v>10</v>
      </c>
      <c r="R249" s="325" t="s">
        <v>10</v>
      </c>
      <c r="S249" s="325" t="s">
        <v>11</v>
      </c>
      <c r="T249" s="325">
        <v>356</v>
      </c>
      <c r="U249" s="325" t="s">
        <v>1311</v>
      </c>
      <c r="V249" s="325">
        <v>591</v>
      </c>
      <c r="W249" s="325" t="s">
        <v>1329</v>
      </c>
      <c r="X249" s="325">
        <v>291</v>
      </c>
      <c r="Y249" s="325" t="s">
        <v>1311</v>
      </c>
    </row>
    <row r="250" spans="1:25" s="327" customFormat="1" ht="63.75" x14ac:dyDescent="0.2">
      <c r="A250" s="325"/>
      <c r="B250" s="325"/>
      <c r="C250" s="325" t="s">
        <v>499</v>
      </c>
      <c r="D250" s="325" t="s">
        <v>511</v>
      </c>
      <c r="E250" s="325" t="s">
        <v>1305</v>
      </c>
      <c r="F250" s="325"/>
      <c r="G250" s="325" t="s">
        <v>1306</v>
      </c>
      <c r="H250" s="325" t="s">
        <v>1307</v>
      </c>
      <c r="I250" s="325"/>
      <c r="J250" s="325" t="s">
        <v>1308</v>
      </c>
      <c r="K250" s="325">
        <v>411</v>
      </c>
      <c r="L250" s="247" t="s">
        <v>1330</v>
      </c>
      <c r="M250" s="325" t="s">
        <v>1310</v>
      </c>
      <c r="N250" s="325" t="s">
        <v>1306</v>
      </c>
      <c r="O250" s="326" t="s">
        <v>1306</v>
      </c>
      <c r="P250" s="326" t="s">
        <v>11</v>
      </c>
      <c r="Q250" s="326" t="s">
        <v>11</v>
      </c>
      <c r="R250" s="325" t="s">
        <v>11</v>
      </c>
      <c r="S250" s="325" t="s">
        <v>11</v>
      </c>
      <c r="T250" s="325">
        <v>361</v>
      </c>
      <c r="U250" s="325" t="s">
        <v>1331</v>
      </c>
      <c r="V250" s="325">
        <v>559</v>
      </c>
      <c r="W250" s="325" t="s">
        <v>1332</v>
      </c>
      <c r="X250" s="325">
        <v>209</v>
      </c>
      <c r="Y250" s="325" t="s">
        <v>1333</v>
      </c>
    </row>
    <row r="251" spans="1:25" s="327" customFormat="1" ht="51" x14ac:dyDescent="0.2">
      <c r="A251" s="325"/>
      <c r="B251" s="325"/>
      <c r="C251" s="325" t="s">
        <v>499</v>
      </c>
      <c r="D251" s="325" t="s">
        <v>511</v>
      </c>
      <c r="E251" s="325" t="s">
        <v>1305</v>
      </c>
      <c r="F251" s="325"/>
      <c r="G251" s="325" t="s">
        <v>1306</v>
      </c>
      <c r="H251" s="325" t="s">
        <v>1334</v>
      </c>
      <c r="I251" s="325"/>
      <c r="J251" s="325" t="s">
        <v>1335</v>
      </c>
      <c r="K251" s="325">
        <v>330</v>
      </c>
      <c r="L251" s="325" t="s">
        <v>1336</v>
      </c>
      <c r="M251" s="325" t="s">
        <v>1310</v>
      </c>
      <c r="N251" s="325" t="s">
        <v>1306</v>
      </c>
      <c r="O251" s="326" t="s">
        <v>1306</v>
      </c>
      <c r="P251" s="326" t="s">
        <v>11</v>
      </c>
      <c r="Q251" s="326" t="s">
        <v>11</v>
      </c>
      <c r="R251" s="325" t="s">
        <v>11</v>
      </c>
      <c r="S251" s="325" t="s">
        <v>11</v>
      </c>
      <c r="T251" s="325">
        <v>362</v>
      </c>
      <c r="U251" s="325" t="s">
        <v>1337</v>
      </c>
      <c r="V251" s="325">
        <v>592</v>
      </c>
      <c r="W251" s="325" t="s">
        <v>1338</v>
      </c>
      <c r="X251" s="325">
        <v>128</v>
      </c>
      <c r="Y251" s="325" t="s">
        <v>1339</v>
      </c>
    </row>
    <row r="252" spans="1:25" s="327" customFormat="1" ht="63.75" x14ac:dyDescent="0.2">
      <c r="A252" s="325"/>
      <c r="B252" s="325"/>
      <c r="C252" s="325" t="s">
        <v>499</v>
      </c>
      <c r="D252" s="325" t="s">
        <v>511</v>
      </c>
      <c r="E252" s="325" t="s">
        <v>1305</v>
      </c>
      <c r="F252" s="325"/>
      <c r="G252" s="325" t="s">
        <v>1306</v>
      </c>
      <c r="H252" s="325" t="s">
        <v>1334</v>
      </c>
      <c r="I252" s="325"/>
      <c r="J252" s="325" t="s">
        <v>1335</v>
      </c>
      <c r="K252" s="325">
        <v>310</v>
      </c>
      <c r="L252" s="325" t="s">
        <v>1340</v>
      </c>
      <c r="M252" s="325" t="s">
        <v>1310</v>
      </c>
      <c r="N252" s="325" t="s">
        <v>1306</v>
      </c>
      <c r="O252" s="326" t="s">
        <v>1306</v>
      </c>
      <c r="P252" s="326" t="s">
        <v>10</v>
      </c>
      <c r="Q252" s="326" t="s">
        <v>10</v>
      </c>
      <c r="R252" s="325" t="s">
        <v>10</v>
      </c>
      <c r="S252" s="325" t="s">
        <v>11</v>
      </c>
      <c r="T252" s="325">
        <v>363</v>
      </c>
      <c r="U252" s="325" t="s">
        <v>1341</v>
      </c>
      <c r="V252" s="325">
        <v>491</v>
      </c>
      <c r="W252" s="325" t="s">
        <v>1342</v>
      </c>
      <c r="X252" s="325">
        <v>323</v>
      </c>
      <c r="Y252" s="325" t="s">
        <v>1343</v>
      </c>
    </row>
    <row r="253" spans="1:25" s="327" customFormat="1" ht="63.75" x14ac:dyDescent="0.2">
      <c r="A253" s="325"/>
      <c r="B253" s="325"/>
      <c r="C253" s="325" t="s">
        <v>499</v>
      </c>
      <c r="D253" s="325" t="s">
        <v>511</v>
      </c>
      <c r="E253" s="325" t="s">
        <v>1305</v>
      </c>
      <c r="F253" s="325"/>
      <c r="G253" s="325" t="s">
        <v>1306</v>
      </c>
      <c r="H253" s="325" t="s">
        <v>1334</v>
      </c>
      <c r="I253" s="325"/>
      <c r="J253" s="325" t="s">
        <v>1335</v>
      </c>
      <c r="K253" s="325">
        <v>357</v>
      </c>
      <c r="L253" s="325" t="s">
        <v>1344</v>
      </c>
      <c r="M253" s="325" t="s">
        <v>1310</v>
      </c>
      <c r="N253" s="325" t="s">
        <v>1306</v>
      </c>
      <c r="O253" s="326" t="s">
        <v>1306</v>
      </c>
      <c r="P253" s="326" t="s">
        <v>10</v>
      </c>
      <c r="Q253" s="326" t="s">
        <v>10</v>
      </c>
      <c r="R253" s="325" t="s">
        <v>10</v>
      </c>
      <c r="S253" s="325" t="s">
        <v>11</v>
      </c>
      <c r="T253" s="325">
        <v>364</v>
      </c>
      <c r="U253" s="325" t="s">
        <v>1345</v>
      </c>
      <c r="V253" s="325">
        <v>420</v>
      </c>
      <c r="W253" s="325" t="s">
        <v>1346</v>
      </c>
      <c r="X253" s="325">
        <v>292</v>
      </c>
      <c r="Y253" s="325" t="s">
        <v>1347</v>
      </c>
    </row>
    <row r="254" spans="1:25" s="333" customFormat="1" ht="25.5" x14ac:dyDescent="0.2">
      <c r="A254" s="328"/>
      <c r="B254" s="328"/>
      <c r="C254" s="328" t="s">
        <v>499</v>
      </c>
      <c r="D254" s="328" t="s">
        <v>511</v>
      </c>
      <c r="E254" s="328" t="s">
        <v>1348</v>
      </c>
      <c r="F254" s="328"/>
      <c r="G254" s="328" t="s">
        <v>1314</v>
      </c>
      <c r="H254" s="328" t="s">
        <v>1349</v>
      </c>
      <c r="I254" s="328" t="s">
        <v>1350</v>
      </c>
      <c r="J254" s="328" t="s">
        <v>1350</v>
      </c>
      <c r="K254" s="328"/>
      <c r="L254" s="328"/>
      <c r="M254" s="328"/>
      <c r="N254" s="328"/>
      <c r="O254" s="332"/>
      <c r="P254" s="332"/>
      <c r="Q254" s="332"/>
      <c r="R254" s="328"/>
      <c r="S254" s="328"/>
      <c r="T254" s="328"/>
      <c r="U254" s="328" t="s">
        <v>428</v>
      </c>
      <c r="V254" s="328"/>
      <c r="W254" s="328" t="s">
        <v>428</v>
      </c>
      <c r="X254" s="328"/>
      <c r="Y254" s="328"/>
    </row>
    <row r="255" spans="1:25" s="327" customFormat="1" ht="38.25" x14ac:dyDescent="0.2">
      <c r="A255" s="325"/>
      <c r="B255" s="325"/>
      <c r="C255" s="325" t="s">
        <v>499</v>
      </c>
      <c r="D255" s="325" t="s">
        <v>511</v>
      </c>
      <c r="E255" s="325" t="s">
        <v>1348</v>
      </c>
      <c r="F255" s="325"/>
      <c r="G255" s="325" t="s">
        <v>1314</v>
      </c>
      <c r="H255" s="325" t="s">
        <v>1351</v>
      </c>
      <c r="I255" s="325" t="s">
        <v>1352</v>
      </c>
      <c r="J255" s="325" t="s">
        <v>1352</v>
      </c>
      <c r="K255" s="325">
        <v>268</v>
      </c>
      <c r="L255" s="325" t="s">
        <v>1353</v>
      </c>
      <c r="M255" s="325" t="s">
        <v>450</v>
      </c>
      <c r="N255" s="325" t="s">
        <v>1354</v>
      </c>
      <c r="O255" s="326" t="s">
        <v>1354</v>
      </c>
      <c r="P255" s="326" t="s">
        <v>10</v>
      </c>
      <c r="Q255" s="326" t="s">
        <v>10</v>
      </c>
      <c r="R255" s="325" t="s">
        <v>10</v>
      </c>
      <c r="S255" s="325" t="s">
        <v>11</v>
      </c>
      <c r="T255" s="325">
        <v>365</v>
      </c>
      <c r="U255" s="325" t="s">
        <v>1355</v>
      </c>
      <c r="V255" s="325">
        <v>593</v>
      </c>
      <c r="W255" s="325" t="s">
        <v>1356</v>
      </c>
      <c r="X255" s="325">
        <v>128</v>
      </c>
      <c r="Y255" s="325" t="s">
        <v>1339</v>
      </c>
    </row>
    <row r="256" spans="1:25" s="327" customFormat="1" ht="51" x14ac:dyDescent="0.2">
      <c r="A256" s="325"/>
      <c r="B256" s="325"/>
      <c r="C256" s="325" t="s">
        <v>499</v>
      </c>
      <c r="D256" s="325" t="s">
        <v>511</v>
      </c>
      <c r="E256" s="325" t="s">
        <v>1348</v>
      </c>
      <c r="F256" s="325"/>
      <c r="G256" s="325" t="s">
        <v>1314</v>
      </c>
      <c r="H256" s="325" t="s">
        <v>1351</v>
      </c>
      <c r="I256" s="325"/>
      <c r="J256" s="325" t="s">
        <v>1352</v>
      </c>
      <c r="K256" s="325">
        <v>241</v>
      </c>
      <c r="L256" s="325" t="s">
        <v>1357</v>
      </c>
      <c r="M256" s="325" t="s">
        <v>450</v>
      </c>
      <c r="N256" s="325" t="s">
        <v>1354</v>
      </c>
      <c r="O256" s="326" t="s">
        <v>1354</v>
      </c>
      <c r="P256" s="326" t="s">
        <v>11</v>
      </c>
      <c r="Q256" s="326" t="s">
        <v>11</v>
      </c>
      <c r="R256" s="325" t="s">
        <v>11</v>
      </c>
      <c r="S256" s="325" t="s">
        <v>11</v>
      </c>
      <c r="T256" s="325">
        <v>366</v>
      </c>
      <c r="U256" s="325" t="s">
        <v>1358</v>
      </c>
      <c r="V256" s="325">
        <v>594</v>
      </c>
      <c r="W256" s="325" t="s">
        <v>1359</v>
      </c>
      <c r="X256" s="325">
        <v>293</v>
      </c>
      <c r="Y256" s="325" t="s">
        <v>1360</v>
      </c>
    </row>
    <row r="257" spans="1:25" s="327" customFormat="1" ht="38.25" x14ac:dyDescent="0.2">
      <c r="A257" s="325"/>
      <c r="B257" s="325"/>
      <c r="C257" s="325" t="s">
        <v>499</v>
      </c>
      <c r="D257" s="325" t="s">
        <v>511</v>
      </c>
      <c r="E257" s="325" t="s">
        <v>1348</v>
      </c>
      <c r="F257" s="325"/>
      <c r="G257" s="325" t="s">
        <v>1314</v>
      </c>
      <c r="H257" s="325" t="s">
        <v>1351</v>
      </c>
      <c r="I257" s="325"/>
      <c r="J257" s="325" t="s">
        <v>1352</v>
      </c>
      <c r="K257" s="325">
        <v>287</v>
      </c>
      <c r="L257" s="325" t="s">
        <v>1361</v>
      </c>
      <c r="M257" s="325" t="s">
        <v>450</v>
      </c>
      <c r="N257" s="325" t="s">
        <v>1354</v>
      </c>
      <c r="O257" s="326" t="s">
        <v>1354</v>
      </c>
      <c r="P257" s="338" t="s">
        <v>10</v>
      </c>
      <c r="Q257" s="338" t="s">
        <v>10</v>
      </c>
      <c r="R257" s="338" t="s">
        <v>11</v>
      </c>
      <c r="S257" s="325" t="s">
        <v>11</v>
      </c>
      <c r="T257" s="325">
        <v>367</v>
      </c>
      <c r="U257" s="325" t="s">
        <v>1362</v>
      </c>
      <c r="V257" s="325">
        <v>421</v>
      </c>
      <c r="W257" s="325" t="s">
        <v>1363</v>
      </c>
      <c r="X257" s="325">
        <v>156</v>
      </c>
      <c r="Y257" s="325" t="s">
        <v>1364</v>
      </c>
    </row>
    <row r="258" spans="1:25" s="327" customFormat="1" ht="38.25" x14ac:dyDescent="0.2">
      <c r="A258" s="325"/>
      <c r="B258" s="325"/>
      <c r="C258" s="325" t="s">
        <v>499</v>
      </c>
      <c r="D258" s="325" t="s">
        <v>511</v>
      </c>
      <c r="E258" s="325" t="s">
        <v>1348</v>
      </c>
      <c r="F258" s="325"/>
      <c r="G258" s="325" t="s">
        <v>1314</v>
      </c>
      <c r="H258" s="325" t="s">
        <v>1351</v>
      </c>
      <c r="I258" s="325"/>
      <c r="J258" s="325" t="s">
        <v>1352</v>
      </c>
      <c r="K258" s="325">
        <v>268</v>
      </c>
      <c r="L258" s="325" t="s">
        <v>1353</v>
      </c>
      <c r="M258" s="325" t="s">
        <v>450</v>
      </c>
      <c r="N258" s="325" t="s">
        <v>1354</v>
      </c>
      <c r="O258" s="326" t="s">
        <v>1354</v>
      </c>
      <c r="P258" s="326" t="s">
        <v>10</v>
      </c>
      <c r="Q258" s="326" t="s">
        <v>10</v>
      </c>
      <c r="R258" s="325" t="s">
        <v>10</v>
      </c>
      <c r="S258" s="325" t="s">
        <v>11</v>
      </c>
      <c r="T258" s="325">
        <v>365</v>
      </c>
      <c r="U258" s="325" t="s">
        <v>1355</v>
      </c>
      <c r="V258" s="325">
        <v>382</v>
      </c>
      <c r="W258" s="325" t="s">
        <v>1365</v>
      </c>
      <c r="X258" s="325">
        <v>269</v>
      </c>
      <c r="Y258" s="325" t="s">
        <v>1366</v>
      </c>
    </row>
    <row r="259" spans="1:25" s="327" customFormat="1" ht="63.75" x14ac:dyDescent="0.2">
      <c r="A259" s="325"/>
      <c r="B259" s="325"/>
      <c r="C259" s="325" t="s">
        <v>499</v>
      </c>
      <c r="D259" s="325" t="s">
        <v>511</v>
      </c>
      <c r="E259" s="325" t="s">
        <v>1348</v>
      </c>
      <c r="F259" s="325"/>
      <c r="G259" s="325" t="s">
        <v>1314</v>
      </c>
      <c r="H259" s="325" t="s">
        <v>1351</v>
      </c>
      <c r="I259" s="325"/>
      <c r="J259" s="325" t="s">
        <v>1352</v>
      </c>
      <c r="K259" s="325">
        <v>241</v>
      </c>
      <c r="L259" s="325" t="s">
        <v>1357</v>
      </c>
      <c r="M259" s="325" t="s">
        <v>450</v>
      </c>
      <c r="N259" s="325" t="s">
        <v>1354</v>
      </c>
      <c r="O259" s="326" t="s">
        <v>1354</v>
      </c>
      <c r="P259" s="326" t="s">
        <v>11</v>
      </c>
      <c r="Q259" s="326" t="s">
        <v>11</v>
      </c>
      <c r="R259" s="325" t="s">
        <v>11</v>
      </c>
      <c r="S259" s="325" t="s">
        <v>11</v>
      </c>
      <c r="T259" s="325">
        <v>366</v>
      </c>
      <c r="U259" s="325" t="s">
        <v>1358</v>
      </c>
      <c r="V259" s="325">
        <v>351</v>
      </c>
      <c r="W259" s="325" t="s">
        <v>1367</v>
      </c>
      <c r="X259" s="325">
        <v>177</v>
      </c>
      <c r="Y259" s="325" t="s">
        <v>1368</v>
      </c>
    </row>
    <row r="260" spans="1:25" s="327" customFormat="1" ht="38.25" x14ac:dyDescent="0.2">
      <c r="A260" s="325"/>
      <c r="B260" s="325"/>
      <c r="C260" s="325" t="s">
        <v>499</v>
      </c>
      <c r="D260" s="325" t="s">
        <v>511</v>
      </c>
      <c r="E260" s="325" t="s">
        <v>1348</v>
      </c>
      <c r="F260" s="325"/>
      <c r="G260" s="325" t="s">
        <v>1314</v>
      </c>
      <c r="H260" s="325" t="s">
        <v>1351</v>
      </c>
      <c r="I260" s="325"/>
      <c r="J260" s="325" t="s">
        <v>1352</v>
      </c>
      <c r="K260" s="325">
        <v>287</v>
      </c>
      <c r="L260" s="325" t="s">
        <v>1361</v>
      </c>
      <c r="M260" s="325" t="s">
        <v>450</v>
      </c>
      <c r="N260" s="325" t="s">
        <v>1354</v>
      </c>
      <c r="O260" s="326" t="s">
        <v>1354</v>
      </c>
      <c r="P260" s="338" t="s">
        <v>10</v>
      </c>
      <c r="Q260" s="338" t="s">
        <v>10</v>
      </c>
      <c r="R260" s="338" t="s">
        <v>11</v>
      </c>
      <c r="S260" s="325" t="s">
        <v>11</v>
      </c>
      <c r="T260" s="325">
        <v>367</v>
      </c>
      <c r="U260" s="325" t="s">
        <v>1362</v>
      </c>
      <c r="V260" s="325">
        <v>522</v>
      </c>
      <c r="W260" s="325" t="s">
        <v>1369</v>
      </c>
      <c r="X260" s="325">
        <v>177</v>
      </c>
      <c r="Y260" s="325" t="s">
        <v>1368</v>
      </c>
    </row>
    <row r="261" spans="1:25" s="327" customFormat="1" ht="38.25" x14ac:dyDescent="0.2">
      <c r="A261" s="325"/>
      <c r="B261" s="325"/>
      <c r="C261" s="325" t="s">
        <v>506</v>
      </c>
      <c r="D261" s="325" t="s">
        <v>414</v>
      </c>
      <c r="E261" s="325" t="s">
        <v>1370</v>
      </c>
      <c r="F261" s="325" t="s">
        <v>1371</v>
      </c>
      <c r="G261" s="325" t="s">
        <v>1371</v>
      </c>
      <c r="H261" s="325" t="s">
        <v>1372</v>
      </c>
      <c r="I261" s="325" t="s">
        <v>1373</v>
      </c>
      <c r="J261" s="325" t="s">
        <v>1373</v>
      </c>
      <c r="K261" s="325">
        <v>311</v>
      </c>
      <c r="L261" s="325" t="s">
        <v>1374</v>
      </c>
      <c r="M261" s="325" t="s">
        <v>450</v>
      </c>
      <c r="N261" s="325" t="s">
        <v>1354</v>
      </c>
      <c r="O261" s="326" t="s">
        <v>1375</v>
      </c>
      <c r="P261" s="326" t="s">
        <v>10</v>
      </c>
      <c r="Q261" s="326" t="s">
        <v>10</v>
      </c>
      <c r="R261" s="325" t="s">
        <v>10</v>
      </c>
      <c r="S261" s="325" t="s">
        <v>11</v>
      </c>
      <c r="T261" s="325">
        <v>368</v>
      </c>
      <c r="U261" s="325" t="s">
        <v>1376</v>
      </c>
      <c r="V261" s="325">
        <v>523</v>
      </c>
      <c r="W261" s="325" t="s">
        <v>1377</v>
      </c>
      <c r="X261" s="325">
        <v>24</v>
      </c>
      <c r="Y261" s="325" t="s">
        <v>1378</v>
      </c>
    </row>
    <row r="262" spans="1:25" s="327" customFormat="1" ht="38.25" x14ac:dyDescent="0.2">
      <c r="A262" s="325"/>
      <c r="B262" s="325"/>
      <c r="C262" s="325" t="s">
        <v>506</v>
      </c>
      <c r="D262" s="325" t="s">
        <v>414</v>
      </c>
      <c r="E262" s="325" t="s">
        <v>1370</v>
      </c>
      <c r="F262" s="325" t="s">
        <v>1379</v>
      </c>
      <c r="G262" s="325" t="s">
        <v>1371</v>
      </c>
      <c r="H262" s="325" t="s">
        <v>1372</v>
      </c>
      <c r="I262" s="325" t="s">
        <v>1380</v>
      </c>
      <c r="J262" s="325" t="s">
        <v>1373</v>
      </c>
      <c r="K262" s="325">
        <v>311</v>
      </c>
      <c r="L262" s="325" t="s">
        <v>1374</v>
      </c>
      <c r="M262" s="325" t="s">
        <v>450</v>
      </c>
      <c r="N262" s="325" t="s">
        <v>1354</v>
      </c>
      <c r="O262" s="326" t="s">
        <v>1375</v>
      </c>
      <c r="P262" s="326" t="s">
        <v>10</v>
      </c>
      <c r="Q262" s="326" t="s">
        <v>10</v>
      </c>
      <c r="R262" s="325" t="s">
        <v>10</v>
      </c>
      <c r="S262" s="325" t="s">
        <v>11</v>
      </c>
      <c r="T262" s="325">
        <v>368</v>
      </c>
      <c r="U262" s="325" t="s">
        <v>1376</v>
      </c>
      <c r="V262" s="325">
        <v>422</v>
      </c>
      <c r="W262" s="325" t="s">
        <v>1381</v>
      </c>
      <c r="X262" s="325">
        <v>327</v>
      </c>
      <c r="Y262" s="325" t="s">
        <v>1382</v>
      </c>
    </row>
    <row r="263" spans="1:25" s="327" customFormat="1" ht="38.25" x14ac:dyDescent="0.2">
      <c r="A263" s="325"/>
      <c r="B263" s="325"/>
      <c r="C263" s="325" t="s">
        <v>506</v>
      </c>
      <c r="D263" s="325" t="s">
        <v>414</v>
      </c>
      <c r="E263" s="325" t="s">
        <v>1370</v>
      </c>
      <c r="F263" s="325" t="s">
        <v>1383</v>
      </c>
      <c r="G263" s="325" t="s">
        <v>1371</v>
      </c>
      <c r="H263" s="325" t="s">
        <v>1384</v>
      </c>
      <c r="I263" s="325" t="s">
        <v>1385</v>
      </c>
      <c r="J263" s="325" t="s">
        <v>1380</v>
      </c>
      <c r="K263" s="325">
        <v>288</v>
      </c>
      <c r="L263" s="325" t="s">
        <v>1386</v>
      </c>
      <c r="M263" s="325" t="s">
        <v>450</v>
      </c>
      <c r="N263" s="325" t="s">
        <v>1354</v>
      </c>
      <c r="O263" s="326" t="s">
        <v>1375</v>
      </c>
      <c r="P263" s="326" t="s">
        <v>10</v>
      </c>
      <c r="Q263" s="326" t="s">
        <v>10</v>
      </c>
      <c r="R263" s="325" t="s">
        <v>10</v>
      </c>
      <c r="S263" s="325" t="s">
        <v>11</v>
      </c>
      <c r="T263" s="325">
        <v>369</v>
      </c>
      <c r="U263" s="325" t="s">
        <v>1387</v>
      </c>
      <c r="V263" s="325">
        <v>595</v>
      </c>
      <c r="W263" s="325" t="s">
        <v>1388</v>
      </c>
      <c r="X263" s="325">
        <v>24</v>
      </c>
      <c r="Y263" s="325" t="s">
        <v>1378</v>
      </c>
    </row>
    <row r="264" spans="1:25" s="327" customFormat="1" ht="38.25" x14ac:dyDescent="0.2">
      <c r="A264" s="325"/>
      <c r="B264" s="325"/>
      <c r="C264" s="325" t="s">
        <v>506</v>
      </c>
      <c r="D264" s="325" t="s">
        <v>414</v>
      </c>
      <c r="E264" s="325" t="s">
        <v>1370</v>
      </c>
      <c r="F264" s="328" t="s">
        <v>1389</v>
      </c>
      <c r="G264" s="325" t="s">
        <v>1371</v>
      </c>
      <c r="H264" s="325" t="s">
        <v>1384</v>
      </c>
      <c r="I264" s="325" t="s">
        <v>1390</v>
      </c>
      <c r="J264" s="325" t="s">
        <v>1380</v>
      </c>
      <c r="K264" s="325">
        <v>288</v>
      </c>
      <c r="L264" s="325" t="s">
        <v>1386</v>
      </c>
      <c r="M264" s="325" t="s">
        <v>450</v>
      </c>
      <c r="N264" s="325" t="s">
        <v>1354</v>
      </c>
      <c r="O264" s="326" t="s">
        <v>1375</v>
      </c>
      <c r="P264" s="326" t="s">
        <v>10</v>
      </c>
      <c r="Q264" s="326" t="s">
        <v>10</v>
      </c>
      <c r="R264" s="325" t="s">
        <v>10</v>
      </c>
      <c r="S264" s="325" t="s">
        <v>11</v>
      </c>
      <c r="T264" s="325">
        <v>369</v>
      </c>
      <c r="U264" s="325" t="s">
        <v>1387</v>
      </c>
      <c r="V264" s="325">
        <v>352</v>
      </c>
      <c r="W264" s="325" t="s">
        <v>1391</v>
      </c>
      <c r="X264" s="325">
        <v>327</v>
      </c>
      <c r="Y264" s="325" t="s">
        <v>1382</v>
      </c>
    </row>
    <row r="265" spans="1:25" s="327" customFormat="1" ht="38.25" x14ac:dyDescent="0.2">
      <c r="A265" s="325"/>
      <c r="B265" s="325"/>
      <c r="C265" s="325" t="s">
        <v>506</v>
      </c>
      <c r="D265" s="325" t="s">
        <v>414</v>
      </c>
      <c r="E265" s="325" t="s">
        <v>1370</v>
      </c>
      <c r="F265" s="325"/>
      <c r="G265" s="325" t="s">
        <v>1371</v>
      </c>
      <c r="H265" s="325" t="s">
        <v>1392</v>
      </c>
      <c r="I265" s="325" t="s">
        <v>1393</v>
      </c>
      <c r="J265" s="325" t="s">
        <v>1385</v>
      </c>
      <c r="K265" s="325">
        <v>412</v>
      </c>
      <c r="L265" s="325" t="s">
        <v>1394</v>
      </c>
      <c r="M265" s="325" t="s">
        <v>450</v>
      </c>
      <c r="N265" s="325" t="s">
        <v>1354</v>
      </c>
      <c r="O265" s="326" t="s">
        <v>1375</v>
      </c>
      <c r="P265" s="326" t="s">
        <v>10</v>
      </c>
      <c r="Q265" s="326" t="s">
        <v>10</v>
      </c>
      <c r="R265" s="325" t="s">
        <v>10</v>
      </c>
      <c r="S265" s="325" t="s">
        <v>11</v>
      </c>
      <c r="T265" s="325">
        <v>370</v>
      </c>
      <c r="U265" s="325" t="s">
        <v>1395</v>
      </c>
      <c r="V265" s="325">
        <v>455</v>
      </c>
      <c r="W265" s="325" t="s">
        <v>1396</v>
      </c>
      <c r="X265" s="325">
        <v>24</v>
      </c>
      <c r="Y265" s="325" t="s">
        <v>1378</v>
      </c>
    </row>
    <row r="266" spans="1:25" s="327" customFormat="1" ht="51" x14ac:dyDescent="0.2">
      <c r="A266" s="325"/>
      <c r="B266" s="325"/>
      <c r="C266" s="325" t="s">
        <v>506</v>
      </c>
      <c r="D266" s="325" t="s">
        <v>414</v>
      </c>
      <c r="E266" s="325" t="s">
        <v>1370</v>
      </c>
      <c r="F266" s="325"/>
      <c r="G266" s="325" t="s">
        <v>1371</v>
      </c>
      <c r="H266" s="325" t="s">
        <v>1392</v>
      </c>
      <c r="I266" s="325"/>
      <c r="J266" s="325" t="s">
        <v>1385</v>
      </c>
      <c r="K266" s="325">
        <v>412</v>
      </c>
      <c r="L266" s="325" t="s">
        <v>1394</v>
      </c>
      <c r="M266" s="325" t="s">
        <v>450</v>
      </c>
      <c r="N266" s="325" t="s">
        <v>1354</v>
      </c>
      <c r="O266" s="326" t="s">
        <v>1354</v>
      </c>
      <c r="P266" s="326" t="s">
        <v>11</v>
      </c>
      <c r="Q266" s="326" t="s">
        <v>11</v>
      </c>
      <c r="R266" s="325" t="s">
        <v>11</v>
      </c>
      <c r="S266" s="325" t="s">
        <v>11</v>
      </c>
      <c r="T266" s="325">
        <v>371</v>
      </c>
      <c r="U266" s="325" t="s">
        <v>1397</v>
      </c>
      <c r="V266" s="325">
        <v>354</v>
      </c>
      <c r="W266" s="325" t="s">
        <v>1398</v>
      </c>
      <c r="X266" s="325">
        <v>188</v>
      </c>
      <c r="Y266" s="325" t="s">
        <v>1399</v>
      </c>
    </row>
    <row r="267" spans="1:25" s="327" customFormat="1" ht="38.25" x14ac:dyDescent="0.2">
      <c r="A267" s="325"/>
      <c r="B267" s="325"/>
      <c r="C267" s="325" t="s">
        <v>506</v>
      </c>
      <c r="D267" s="325" t="s">
        <v>414</v>
      </c>
      <c r="E267" s="325" t="s">
        <v>1370</v>
      </c>
      <c r="F267" s="325"/>
      <c r="G267" s="325" t="s">
        <v>1371</v>
      </c>
      <c r="H267" s="325" t="s">
        <v>1392</v>
      </c>
      <c r="I267" s="325"/>
      <c r="J267" s="325" t="s">
        <v>1385</v>
      </c>
      <c r="K267" s="325">
        <v>412</v>
      </c>
      <c r="L267" s="325" t="s">
        <v>1394</v>
      </c>
      <c r="M267" s="325" t="s">
        <v>450</v>
      </c>
      <c r="N267" s="325" t="s">
        <v>1354</v>
      </c>
      <c r="O267" s="326" t="s">
        <v>1375</v>
      </c>
      <c r="P267" s="326" t="s">
        <v>10</v>
      </c>
      <c r="Q267" s="326" t="s">
        <v>10</v>
      </c>
      <c r="R267" s="325" t="s">
        <v>10</v>
      </c>
      <c r="S267" s="325" t="s">
        <v>11</v>
      </c>
      <c r="T267" s="325">
        <v>370</v>
      </c>
      <c r="U267" s="325" t="s">
        <v>1395</v>
      </c>
      <c r="V267" s="325">
        <v>493</v>
      </c>
      <c r="W267" s="325" t="s">
        <v>1400</v>
      </c>
      <c r="X267" s="325">
        <v>327</v>
      </c>
      <c r="Y267" s="325" t="s">
        <v>1382</v>
      </c>
    </row>
    <row r="268" spans="1:25" s="327" customFormat="1" ht="38.25" x14ac:dyDescent="0.2">
      <c r="A268" s="325"/>
      <c r="B268" s="325"/>
      <c r="C268" s="325" t="s">
        <v>506</v>
      </c>
      <c r="D268" s="325" t="s">
        <v>414</v>
      </c>
      <c r="E268" s="325" t="s">
        <v>1370</v>
      </c>
      <c r="F268" s="325"/>
      <c r="G268" s="325" t="s">
        <v>1371</v>
      </c>
      <c r="H268" s="325" t="s">
        <v>1401</v>
      </c>
      <c r="J268" s="325" t="s">
        <v>1390</v>
      </c>
      <c r="K268" s="325">
        <v>289</v>
      </c>
      <c r="L268" s="325" t="s">
        <v>1402</v>
      </c>
      <c r="M268" s="325" t="s">
        <v>450</v>
      </c>
      <c r="N268" s="325" t="s">
        <v>1354</v>
      </c>
      <c r="O268" s="326" t="s">
        <v>1354</v>
      </c>
      <c r="P268" s="326" t="s">
        <v>10</v>
      </c>
      <c r="Q268" s="326" t="s">
        <v>10</v>
      </c>
      <c r="R268" s="325" t="s">
        <v>10</v>
      </c>
      <c r="S268" s="325" t="s">
        <v>11</v>
      </c>
      <c r="T268" s="325">
        <v>372</v>
      </c>
      <c r="U268" s="325" t="s">
        <v>1403</v>
      </c>
      <c r="V268" s="325">
        <v>492</v>
      </c>
      <c r="W268" s="325" t="s">
        <v>1404</v>
      </c>
      <c r="X268" s="325">
        <v>24</v>
      </c>
      <c r="Y268" s="325" t="s">
        <v>1378</v>
      </c>
    </row>
    <row r="269" spans="1:25" s="327" customFormat="1" ht="38.25" x14ac:dyDescent="0.2">
      <c r="A269" s="325"/>
      <c r="B269" s="325"/>
      <c r="C269" s="325" t="s">
        <v>506</v>
      </c>
      <c r="D269" s="325" t="s">
        <v>414</v>
      </c>
      <c r="E269" s="325" t="s">
        <v>1370</v>
      </c>
      <c r="F269" s="325"/>
      <c r="G269" s="325" t="s">
        <v>1371</v>
      </c>
      <c r="H269" s="325" t="s">
        <v>1401</v>
      </c>
      <c r="I269" s="325"/>
      <c r="J269" s="325" t="s">
        <v>1390</v>
      </c>
      <c r="K269" s="325">
        <v>289</v>
      </c>
      <c r="L269" s="325" t="s">
        <v>1402</v>
      </c>
      <c r="M269" s="325" t="s">
        <v>450</v>
      </c>
      <c r="N269" s="325" t="s">
        <v>1354</v>
      </c>
      <c r="O269" s="326" t="s">
        <v>1354</v>
      </c>
      <c r="P269" s="326" t="s">
        <v>10</v>
      </c>
      <c r="Q269" s="326" t="s">
        <v>10</v>
      </c>
      <c r="R269" s="325" t="s">
        <v>10</v>
      </c>
      <c r="S269" s="325" t="s">
        <v>11</v>
      </c>
      <c r="T269" s="325">
        <v>372</v>
      </c>
      <c r="U269" s="325" t="s">
        <v>1403</v>
      </c>
      <c r="V269" s="325">
        <v>353</v>
      </c>
      <c r="W269" s="325" t="s">
        <v>1405</v>
      </c>
      <c r="X269" s="325">
        <v>327</v>
      </c>
      <c r="Y269" s="325" t="s">
        <v>1382</v>
      </c>
    </row>
    <row r="270" spans="1:25" s="327" customFormat="1" ht="38.25" x14ac:dyDescent="0.2">
      <c r="A270" s="325"/>
      <c r="B270" s="325"/>
      <c r="C270" s="325" t="s">
        <v>506</v>
      </c>
      <c r="D270" s="325" t="s">
        <v>414</v>
      </c>
      <c r="E270" s="325" t="s">
        <v>1370</v>
      </c>
      <c r="F270" s="325"/>
      <c r="G270" s="325" t="s">
        <v>1371</v>
      </c>
      <c r="H270" s="325" t="s">
        <v>1406</v>
      </c>
      <c r="J270" s="325" t="s">
        <v>1393</v>
      </c>
      <c r="K270" s="325">
        <v>358</v>
      </c>
      <c r="L270" s="325" t="s">
        <v>1407</v>
      </c>
      <c r="M270" s="325" t="s">
        <v>450</v>
      </c>
      <c r="N270" s="325" t="s">
        <v>1354</v>
      </c>
      <c r="O270" s="326" t="s">
        <v>1354</v>
      </c>
      <c r="P270" s="326" t="s">
        <v>10</v>
      </c>
      <c r="Q270" s="326" t="s">
        <v>10</v>
      </c>
      <c r="R270" s="325" t="s">
        <v>10</v>
      </c>
      <c r="S270" s="325" t="s">
        <v>11</v>
      </c>
      <c r="T270" s="325">
        <v>373</v>
      </c>
      <c r="U270" s="325" t="s">
        <v>1408</v>
      </c>
      <c r="V270" s="325">
        <v>355</v>
      </c>
      <c r="W270" s="325" t="s">
        <v>1409</v>
      </c>
      <c r="X270" s="325">
        <v>24</v>
      </c>
      <c r="Y270" s="325" t="s">
        <v>1378</v>
      </c>
    </row>
    <row r="271" spans="1:25" s="327" customFormat="1" ht="38.25" x14ac:dyDescent="0.2">
      <c r="A271" s="325"/>
      <c r="B271" s="325"/>
      <c r="C271" s="325" t="s">
        <v>506</v>
      </c>
      <c r="D271" s="325" t="s">
        <v>414</v>
      </c>
      <c r="E271" s="325" t="s">
        <v>1370</v>
      </c>
      <c r="F271" s="325"/>
      <c r="G271" s="325" t="s">
        <v>1371</v>
      </c>
      <c r="H271" s="325" t="s">
        <v>1406</v>
      </c>
      <c r="I271" s="325"/>
      <c r="J271" s="325" t="s">
        <v>1393</v>
      </c>
      <c r="K271" s="325">
        <v>312</v>
      </c>
      <c r="L271" s="325" t="s">
        <v>1410</v>
      </c>
      <c r="M271" s="325" t="s">
        <v>450</v>
      </c>
      <c r="N271" s="325" t="s">
        <v>1354</v>
      </c>
      <c r="O271" s="326" t="s">
        <v>1354</v>
      </c>
      <c r="P271" s="326" t="s">
        <v>10</v>
      </c>
      <c r="Q271" s="326" t="s">
        <v>10</v>
      </c>
      <c r="R271" s="325" t="s">
        <v>10</v>
      </c>
      <c r="S271" s="325" t="s">
        <v>11</v>
      </c>
      <c r="T271" s="325">
        <v>374</v>
      </c>
      <c r="U271" s="325" t="s">
        <v>1411</v>
      </c>
      <c r="V271" s="325">
        <v>494</v>
      </c>
      <c r="W271" s="325" t="s">
        <v>1412</v>
      </c>
      <c r="X271" s="325">
        <v>24</v>
      </c>
      <c r="Y271" s="325" t="s">
        <v>1378</v>
      </c>
    </row>
    <row r="272" spans="1:25" s="327" customFormat="1" ht="51" x14ac:dyDescent="0.2">
      <c r="A272" s="325"/>
      <c r="B272" s="325"/>
      <c r="C272" s="325" t="s">
        <v>506</v>
      </c>
      <c r="D272" s="325" t="s">
        <v>414</v>
      </c>
      <c r="E272" s="325" t="s">
        <v>1370</v>
      </c>
      <c r="F272" s="325"/>
      <c r="G272" s="325" t="s">
        <v>1371</v>
      </c>
      <c r="H272" s="325" t="s">
        <v>1406</v>
      </c>
      <c r="I272" s="325"/>
      <c r="J272" s="325" t="s">
        <v>1393</v>
      </c>
      <c r="K272" s="325">
        <v>358</v>
      </c>
      <c r="L272" s="247" t="s">
        <v>1407</v>
      </c>
      <c r="M272" s="325" t="s">
        <v>450</v>
      </c>
      <c r="N272" s="325" t="s">
        <v>1354</v>
      </c>
      <c r="O272" s="326" t="s">
        <v>1354</v>
      </c>
      <c r="P272" s="326" t="s">
        <v>10</v>
      </c>
      <c r="Q272" s="326" t="s">
        <v>10</v>
      </c>
      <c r="R272" s="325" t="s">
        <v>10</v>
      </c>
      <c r="S272" s="325" t="s">
        <v>11</v>
      </c>
      <c r="T272" s="325">
        <v>373</v>
      </c>
      <c r="U272" s="325" t="s">
        <v>1408</v>
      </c>
      <c r="V272" s="325">
        <v>423</v>
      </c>
      <c r="W272" s="325" t="s">
        <v>1413</v>
      </c>
      <c r="X272" s="325">
        <v>327</v>
      </c>
      <c r="Y272" s="325" t="s">
        <v>1382</v>
      </c>
    </row>
    <row r="273" spans="1:25" s="327" customFormat="1" ht="51" x14ac:dyDescent="0.2">
      <c r="A273" s="325"/>
      <c r="B273" s="325"/>
      <c r="C273" s="325" t="s">
        <v>506</v>
      </c>
      <c r="D273" s="325" t="s">
        <v>414</v>
      </c>
      <c r="E273" s="325" t="s">
        <v>1370</v>
      </c>
      <c r="F273" s="325"/>
      <c r="G273" s="325" t="s">
        <v>1371</v>
      </c>
      <c r="H273" s="325" t="s">
        <v>1406</v>
      </c>
      <c r="I273" s="325"/>
      <c r="J273" s="325" t="s">
        <v>1393</v>
      </c>
      <c r="K273" s="325">
        <v>312</v>
      </c>
      <c r="L273" s="325" t="s">
        <v>1410</v>
      </c>
      <c r="M273" s="325" t="s">
        <v>450</v>
      </c>
      <c r="N273" s="325" t="s">
        <v>1354</v>
      </c>
      <c r="O273" s="326" t="s">
        <v>1354</v>
      </c>
      <c r="P273" s="326" t="s">
        <v>10</v>
      </c>
      <c r="Q273" s="326" t="s">
        <v>10</v>
      </c>
      <c r="R273" s="325" t="s">
        <v>10</v>
      </c>
      <c r="S273" s="325" t="s">
        <v>11</v>
      </c>
      <c r="T273" s="325">
        <v>374</v>
      </c>
      <c r="U273" s="325" t="s">
        <v>1411</v>
      </c>
      <c r="V273" s="325">
        <v>495</v>
      </c>
      <c r="W273" s="325" t="s">
        <v>1414</v>
      </c>
      <c r="X273" s="325">
        <v>327</v>
      </c>
      <c r="Y273" s="325" t="s">
        <v>1382</v>
      </c>
    </row>
    <row r="274" spans="1:25" s="327" customFormat="1" ht="38.25" x14ac:dyDescent="0.2">
      <c r="A274" s="325"/>
      <c r="B274" s="325"/>
      <c r="C274" s="325" t="s">
        <v>506</v>
      </c>
      <c r="D274" s="325" t="s">
        <v>414</v>
      </c>
      <c r="E274" s="325" t="s">
        <v>1415</v>
      </c>
      <c r="F274" s="325"/>
      <c r="G274" s="325" t="s">
        <v>1379</v>
      </c>
      <c r="H274" s="325" t="s">
        <v>1416</v>
      </c>
      <c r="I274" s="325" t="s">
        <v>1417</v>
      </c>
      <c r="J274" s="325" t="s">
        <v>1417</v>
      </c>
      <c r="K274" s="325">
        <v>387</v>
      </c>
      <c r="L274" s="325" t="s">
        <v>1418</v>
      </c>
      <c r="M274" s="325" t="s">
        <v>450</v>
      </c>
      <c r="N274" s="325" t="s">
        <v>1354</v>
      </c>
      <c r="O274" s="326" t="s">
        <v>1354</v>
      </c>
      <c r="P274" s="326" t="s">
        <v>10</v>
      </c>
      <c r="Q274" s="326" t="s">
        <v>11</v>
      </c>
      <c r="R274" s="326" t="s">
        <v>11</v>
      </c>
      <c r="S274" s="325" t="s">
        <v>11</v>
      </c>
      <c r="T274" s="325">
        <v>375</v>
      </c>
      <c r="U274" s="325" t="s">
        <v>1419</v>
      </c>
      <c r="V274" s="325">
        <v>356</v>
      </c>
      <c r="W274" s="325" t="s">
        <v>1420</v>
      </c>
      <c r="X274" s="325">
        <v>24</v>
      </c>
      <c r="Y274" s="325" t="s">
        <v>1378</v>
      </c>
    </row>
    <row r="275" spans="1:25" s="327" customFormat="1" ht="38.25" x14ac:dyDescent="0.2">
      <c r="A275" s="325"/>
      <c r="B275" s="325"/>
      <c r="C275" s="325" t="s">
        <v>506</v>
      </c>
      <c r="D275" s="325" t="s">
        <v>414</v>
      </c>
      <c r="E275" s="325" t="s">
        <v>1415</v>
      </c>
      <c r="F275" s="325"/>
      <c r="G275" s="325" t="s">
        <v>1379</v>
      </c>
      <c r="H275" s="325" t="s">
        <v>1416</v>
      </c>
      <c r="I275" s="325" t="s">
        <v>1421</v>
      </c>
      <c r="J275" s="325" t="s">
        <v>1417</v>
      </c>
      <c r="K275" s="325">
        <v>388</v>
      </c>
      <c r="L275" s="325" t="s">
        <v>1422</v>
      </c>
      <c r="M275" s="325" t="s">
        <v>450</v>
      </c>
      <c r="N275" s="325" t="s">
        <v>1354</v>
      </c>
      <c r="O275" s="326" t="s">
        <v>1375</v>
      </c>
      <c r="P275" s="326" t="s">
        <v>10</v>
      </c>
      <c r="Q275" s="326" t="s">
        <v>11</v>
      </c>
      <c r="R275" s="325" t="s">
        <v>11</v>
      </c>
      <c r="S275" s="325" t="s">
        <v>11</v>
      </c>
      <c r="T275" s="325">
        <v>376</v>
      </c>
      <c r="U275" s="325" t="s">
        <v>1423</v>
      </c>
      <c r="V275" s="325">
        <v>496</v>
      </c>
      <c r="W275" s="325" t="s">
        <v>1424</v>
      </c>
      <c r="X275" s="325">
        <v>24</v>
      </c>
      <c r="Y275" s="325" t="s">
        <v>1378</v>
      </c>
    </row>
    <row r="276" spans="1:25" s="327" customFormat="1" ht="38.25" x14ac:dyDescent="0.2">
      <c r="A276" s="325"/>
      <c r="B276" s="325"/>
      <c r="C276" s="325" t="s">
        <v>506</v>
      </c>
      <c r="D276" s="325" t="s">
        <v>414</v>
      </c>
      <c r="E276" s="325" t="s">
        <v>1415</v>
      </c>
      <c r="F276" s="325"/>
      <c r="G276" s="325" t="s">
        <v>1379</v>
      </c>
      <c r="H276" s="325" t="s">
        <v>1416</v>
      </c>
      <c r="I276" s="325" t="s">
        <v>1425</v>
      </c>
      <c r="J276" s="325" t="s">
        <v>1417</v>
      </c>
      <c r="K276" s="325">
        <v>242</v>
      </c>
      <c r="L276" s="325" t="s">
        <v>1426</v>
      </c>
      <c r="M276" s="325" t="s">
        <v>450</v>
      </c>
      <c r="N276" s="325" t="s">
        <v>1354</v>
      </c>
      <c r="O276" s="326" t="s">
        <v>1354</v>
      </c>
      <c r="P276" s="326" t="s">
        <v>10</v>
      </c>
      <c r="Q276" s="326" t="s">
        <v>11</v>
      </c>
      <c r="R276" s="326" t="s">
        <v>11</v>
      </c>
      <c r="S276" s="325" t="s">
        <v>11</v>
      </c>
      <c r="T276" s="325">
        <v>377</v>
      </c>
      <c r="U276" s="325" t="s">
        <v>1427</v>
      </c>
      <c r="V276" s="325">
        <v>596</v>
      </c>
      <c r="W276" s="325" t="s">
        <v>1428</v>
      </c>
      <c r="X276" s="325">
        <v>24</v>
      </c>
      <c r="Y276" s="325" t="s">
        <v>1378</v>
      </c>
    </row>
    <row r="277" spans="1:25" s="327" customFormat="1" ht="51" x14ac:dyDescent="0.2">
      <c r="A277" s="325"/>
      <c r="B277" s="325"/>
      <c r="C277" s="325" t="s">
        <v>506</v>
      </c>
      <c r="D277" s="325" t="s">
        <v>414</v>
      </c>
      <c r="E277" s="325" t="s">
        <v>1415</v>
      </c>
      <c r="F277" s="325"/>
      <c r="G277" s="325" t="s">
        <v>1379</v>
      </c>
      <c r="H277" s="325" t="s">
        <v>1416</v>
      </c>
      <c r="I277" s="325" t="s">
        <v>1429</v>
      </c>
      <c r="J277" s="325" t="s">
        <v>1417</v>
      </c>
      <c r="K277" s="325">
        <v>387</v>
      </c>
      <c r="L277" s="325" t="s">
        <v>1418</v>
      </c>
      <c r="M277" s="325" t="s">
        <v>450</v>
      </c>
      <c r="N277" s="325" t="s">
        <v>1354</v>
      </c>
      <c r="O277" s="326" t="s">
        <v>1354</v>
      </c>
      <c r="P277" s="326" t="s">
        <v>10</v>
      </c>
      <c r="Q277" s="326" t="s">
        <v>11</v>
      </c>
      <c r="R277" s="326" t="s">
        <v>11</v>
      </c>
      <c r="S277" s="325" t="s">
        <v>11</v>
      </c>
      <c r="T277" s="325">
        <v>375</v>
      </c>
      <c r="U277" s="325" t="s">
        <v>1419</v>
      </c>
      <c r="V277" s="325">
        <v>560</v>
      </c>
      <c r="W277" s="325" t="s">
        <v>1430</v>
      </c>
      <c r="X277" s="325">
        <v>327</v>
      </c>
      <c r="Y277" s="325" t="s">
        <v>1382</v>
      </c>
    </row>
    <row r="278" spans="1:25" s="327" customFormat="1" ht="51" x14ac:dyDescent="0.2">
      <c r="A278" s="325"/>
      <c r="B278" s="325"/>
      <c r="C278" s="325" t="s">
        <v>506</v>
      </c>
      <c r="D278" s="325" t="s">
        <v>414</v>
      </c>
      <c r="E278" s="325" t="s">
        <v>1415</v>
      </c>
      <c r="F278" s="325"/>
      <c r="G278" s="325" t="s">
        <v>1379</v>
      </c>
      <c r="H278" s="325" t="s">
        <v>1416</v>
      </c>
      <c r="I278" s="325"/>
      <c r="J278" s="325" t="s">
        <v>1417</v>
      </c>
      <c r="K278" s="325">
        <v>388</v>
      </c>
      <c r="L278" s="247" t="s">
        <v>1422</v>
      </c>
      <c r="M278" s="325" t="s">
        <v>450</v>
      </c>
      <c r="N278" s="325" t="s">
        <v>1354</v>
      </c>
      <c r="O278" s="326" t="s">
        <v>1375</v>
      </c>
      <c r="P278" s="326" t="s">
        <v>10</v>
      </c>
      <c r="Q278" s="326" t="s">
        <v>11</v>
      </c>
      <c r="R278" s="325" t="s">
        <v>11</v>
      </c>
      <c r="S278" s="325" t="s">
        <v>11</v>
      </c>
      <c r="T278" s="325">
        <v>376</v>
      </c>
      <c r="U278" s="325" t="s">
        <v>1423</v>
      </c>
      <c r="V278" s="325">
        <v>383</v>
      </c>
      <c r="W278" s="325" t="s">
        <v>1431</v>
      </c>
      <c r="X278" s="325">
        <v>327</v>
      </c>
      <c r="Y278" s="325" t="s">
        <v>1382</v>
      </c>
    </row>
    <row r="279" spans="1:25" s="327" customFormat="1" ht="51" x14ac:dyDescent="0.2">
      <c r="A279" s="325"/>
      <c r="B279" s="325"/>
      <c r="C279" s="325" t="s">
        <v>506</v>
      </c>
      <c r="D279" s="325" t="s">
        <v>414</v>
      </c>
      <c r="E279" s="325" t="s">
        <v>1415</v>
      </c>
      <c r="F279" s="325"/>
      <c r="G279" s="325" t="s">
        <v>1379</v>
      </c>
      <c r="H279" s="325" t="s">
        <v>1416</v>
      </c>
      <c r="I279" s="325"/>
      <c r="J279" s="325" t="s">
        <v>1417</v>
      </c>
      <c r="K279" s="325">
        <v>242</v>
      </c>
      <c r="L279" s="325" t="s">
        <v>1426</v>
      </c>
      <c r="M279" s="325" t="s">
        <v>450</v>
      </c>
      <c r="N279" s="325" t="s">
        <v>1354</v>
      </c>
      <c r="O279" s="326" t="s">
        <v>1354</v>
      </c>
      <c r="P279" s="326" t="s">
        <v>10</v>
      </c>
      <c r="Q279" s="326" t="s">
        <v>11</v>
      </c>
      <c r="R279" s="326" t="s">
        <v>11</v>
      </c>
      <c r="S279" s="325" t="s">
        <v>11</v>
      </c>
      <c r="T279" s="325">
        <v>377</v>
      </c>
      <c r="U279" s="325" t="s">
        <v>1427</v>
      </c>
      <c r="V279" s="325">
        <v>424</v>
      </c>
      <c r="W279" s="325" t="s">
        <v>1432</v>
      </c>
      <c r="X279" s="325">
        <v>327</v>
      </c>
      <c r="Y279" s="325" t="s">
        <v>1382</v>
      </c>
    </row>
    <row r="280" spans="1:25" s="327" customFormat="1" ht="38.25" x14ac:dyDescent="0.2">
      <c r="A280" s="325"/>
      <c r="B280" s="325"/>
      <c r="C280" s="325" t="s">
        <v>506</v>
      </c>
      <c r="D280" s="325" t="s">
        <v>414</v>
      </c>
      <c r="E280" s="325" t="s">
        <v>1415</v>
      </c>
      <c r="F280" s="325"/>
      <c r="G280" s="325" t="s">
        <v>1379</v>
      </c>
      <c r="H280" s="325" t="s">
        <v>1416</v>
      </c>
      <c r="I280" s="325"/>
      <c r="J280" s="325" t="s">
        <v>1417</v>
      </c>
      <c r="K280" s="325">
        <v>359</v>
      </c>
      <c r="L280" s="325" t="s">
        <v>1433</v>
      </c>
      <c r="M280" s="325" t="s">
        <v>445</v>
      </c>
      <c r="N280" s="325" t="s">
        <v>757</v>
      </c>
      <c r="O280" s="326" t="s">
        <v>757</v>
      </c>
      <c r="P280" s="326" t="s">
        <v>11</v>
      </c>
      <c r="Q280" s="326" t="s">
        <v>11</v>
      </c>
      <c r="R280" s="325" t="s">
        <v>11</v>
      </c>
      <c r="S280" s="325" t="s">
        <v>11</v>
      </c>
      <c r="T280" s="325">
        <v>378</v>
      </c>
      <c r="U280" s="325" t="s">
        <v>1434</v>
      </c>
      <c r="V280" s="325">
        <v>425</v>
      </c>
      <c r="W280" s="325" t="s">
        <v>1435</v>
      </c>
      <c r="X280" s="325">
        <v>189</v>
      </c>
      <c r="Y280" s="325" t="s">
        <v>1436</v>
      </c>
    </row>
    <row r="281" spans="1:25" s="327" customFormat="1" ht="51" x14ac:dyDescent="0.2">
      <c r="A281" s="325"/>
      <c r="B281" s="325"/>
      <c r="C281" s="325" t="s">
        <v>506</v>
      </c>
      <c r="D281" s="325" t="s">
        <v>414</v>
      </c>
      <c r="E281" s="325" t="s">
        <v>1415</v>
      </c>
      <c r="F281" s="325"/>
      <c r="G281" s="325" t="s">
        <v>1379</v>
      </c>
      <c r="H281" s="325" t="s">
        <v>1416</v>
      </c>
      <c r="I281" s="325"/>
      <c r="J281" s="325" t="s">
        <v>1417</v>
      </c>
      <c r="K281" s="325">
        <v>360</v>
      </c>
      <c r="L281" s="325" t="s">
        <v>1437</v>
      </c>
      <c r="M281" s="325" t="s">
        <v>618</v>
      </c>
      <c r="N281" s="325" t="s">
        <v>619</v>
      </c>
      <c r="O281" s="326" t="s">
        <v>619</v>
      </c>
      <c r="P281" s="326" t="s">
        <v>11</v>
      </c>
      <c r="Q281" s="326" t="s">
        <v>11</v>
      </c>
      <c r="R281" s="325" t="s">
        <v>11</v>
      </c>
      <c r="S281" s="325" t="s">
        <v>11</v>
      </c>
      <c r="T281" s="325">
        <v>379</v>
      </c>
      <c r="U281" s="325" t="s">
        <v>1438</v>
      </c>
      <c r="V281" s="325">
        <v>497</v>
      </c>
      <c r="W281" s="325" t="s">
        <v>1439</v>
      </c>
      <c r="X281" s="325">
        <v>190</v>
      </c>
      <c r="Y281" s="325" t="s">
        <v>1440</v>
      </c>
    </row>
    <row r="282" spans="1:25" s="327" customFormat="1" ht="51" x14ac:dyDescent="0.2">
      <c r="A282" s="325"/>
      <c r="B282" s="325"/>
      <c r="C282" s="325" t="s">
        <v>506</v>
      </c>
      <c r="D282" s="325" t="s">
        <v>414</v>
      </c>
      <c r="E282" s="325" t="s">
        <v>1415</v>
      </c>
      <c r="F282" s="325"/>
      <c r="G282" s="325" t="s">
        <v>1379</v>
      </c>
      <c r="H282" s="325" t="s">
        <v>1416</v>
      </c>
      <c r="I282" s="325"/>
      <c r="J282" s="325" t="s">
        <v>1417</v>
      </c>
      <c r="K282" s="325">
        <v>360</v>
      </c>
      <c r="L282" s="325" t="s">
        <v>1437</v>
      </c>
      <c r="M282" s="325" t="s">
        <v>618</v>
      </c>
      <c r="N282" s="325" t="s">
        <v>619</v>
      </c>
      <c r="O282" s="326" t="s">
        <v>619</v>
      </c>
      <c r="P282" s="326" t="s">
        <v>11</v>
      </c>
      <c r="Q282" s="326" t="s">
        <v>11</v>
      </c>
      <c r="R282" s="325" t="s">
        <v>11</v>
      </c>
      <c r="S282" s="325" t="s">
        <v>11</v>
      </c>
      <c r="T282" s="325">
        <v>379</v>
      </c>
      <c r="U282" s="325" t="s">
        <v>1438</v>
      </c>
      <c r="V282" s="325">
        <v>561</v>
      </c>
      <c r="W282" s="325" t="s">
        <v>1441</v>
      </c>
      <c r="X282" s="325">
        <v>190</v>
      </c>
      <c r="Y282" s="325" t="s">
        <v>1440</v>
      </c>
    </row>
    <row r="283" spans="1:25" s="327" customFormat="1" ht="38.25" x14ac:dyDescent="0.2">
      <c r="A283" s="325"/>
      <c r="B283" s="325"/>
      <c r="C283" s="325" t="s">
        <v>506</v>
      </c>
      <c r="D283" s="325" t="s">
        <v>414</v>
      </c>
      <c r="E283" s="325" t="s">
        <v>1415</v>
      </c>
      <c r="F283" s="325"/>
      <c r="G283" s="325" t="s">
        <v>1379</v>
      </c>
      <c r="H283" s="325" t="s">
        <v>1442</v>
      </c>
      <c r="J283" s="325" t="s">
        <v>1421</v>
      </c>
      <c r="K283" s="325">
        <v>269</v>
      </c>
      <c r="L283" s="247" t="s">
        <v>1443</v>
      </c>
      <c r="M283" s="325" t="s">
        <v>450</v>
      </c>
      <c r="N283" s="325" t="s">
        <v>1354</v>
      </c>
      <c r="O283" s="326" t="s">
        <v>1444</v>
      </c>
      <c r="P283" s="326" t="s">
        <v>11</v>
      </c>
      <c r="Q283" s="326" t="s">
        <v>11</v>
      </c>
      <c r="R283" s="325" t="s">
        <v>11</v>
      </c>
      <c r="S283" s="325" t="s">
        <v>11</v>
      </c>
      <c r="T283" s="325">
        <v>380</v>
      </c>
      <c r="U283" s="325" t="s">
        <v>1445</v>
      </c>
      <c r="V283" s="325">
        <v>456</v>
      </c>
      <c r="W283" s="325" t="s">
        <v>1446</v>
      </c>
      <c r="X283" s="325">
        <v>210</v>
      </c>
      <c r="Y283" s="325" t="s">
        <v>1447</v>
      </c>
    </row>
    <row r="284" spans="1:25" s="327" customFormat="1" ht="51" x14ac:dyDescent="0.2">
      <c r="A284" s="325"/>
      <c r="B284" s="325"/>
      <c r="C284" s="325" t="s">
        <v>506</v>
      </c>
      <c r="D284" s="325" t="s">
        <v>414</v>
      </c>
      <c r="E284" s="325" t="s">
        <v>1415</v>
      </c>
      <c r="F284" s="325"/>
      <c r="G284" s="325" t="s">
        <v>1379</v>
      </c>
      <c r="H284" s="325" t="s">
        <v>1442</v>
      </c>
      <c r="I284" s="325"/>
      <c r="J284" s="325" t="s">
        <v>1421</v>
      </c>
      <c r="K284" s="325">
        <v>413</v>
      </c>
      <c r="L284" s="325" t="s">
        <v>1448</v>
      </c>
      <c r="M284" s="325" t="s">
        <v>450</v>
      </c>
      <c r="N284" s="325" t="s">
        <v>1354</v>
      </c>
      <c r="O284" s="325" t="s">
        <v>1354</v>
      </c>
      <c r="P284" s="326" t="s">
        <v>11</v>
      </c>
      <c r="Q284" s="326" t="s">
        <v>11</v>
      </c>
      <c r="R284" s="326" t="s">
        <v>11</v>
      </c>
      <c r="S284" s="325" t="s">
        <v>11</v>
      </c>
      <c r="T284" s="325">
        <v>381</v>
      </c>
      <c r="U284" s="325" t="s">
        <v>1449</v>
      </c>
      <c r="V284" s="325">
        <v>597</v>
      </c>
      <c r="W284" s="325" t="s">
        <v>1450</v>
      </c>
      <c r="X284" s="325">
        <v>211</v>
      </c>
      <c r="Y284" s="325" t="s">
        <v>1451</v>
      </c>
    </row>
    <row r="285" spans="1:25" s="327" customFormat="1" ht="63.75" x14ac:dyDescent="0.2">
      <c r="A285" s="325"/>
      <c r="B285" s="325"/>
      <c r="C285" s="325" t="s">
        <v>506</v>
      </c>
      <c r="D285" s="325" t="s">
        <v>414</v>
      </c>
      <c r="E285" s="325" t="s">
        <v>1415</v>
      </c>
      <c r="F285" s="325"/>
      <c r="G285" s="325" t="s">
        <v>1379</v>
      </c>
      <c r="H285" s="325" t="s">
        <v>1442</v>
      </c>
      <c r="I285" s="325"/>
      <c r="J285" s="325" t="s">
        <v>1421</v>
      </c>
      <c r="K285" s="325">
        <v>270</v>
      </c>
      <c r="L285" s="325" t="s">
        <v>1452</v>
      </c>
      <c r="M285" s="325" t="s">
        <v>450</v>
      </c>
      <c r="N285" s="325" t="s">
        <v>1354</v>
      </c>
      <c r="O285" s="325" t="s">
        <v>1354</v>
      </c>
      <c r="P285" s="326" t="s">
        <v>11</v>
      </c>
      <c r="Q285" s="326" t="s">
        <v>11</v>
      </c>
      <c r="R285" s="326" t="s">
        <v>11</v>
      </c>
      <c r="S285" s="325" t="s">
        <v>11</v>
      </c>
      <c r="T285" s="325">
        <v>382</v>
      </c>
      <c r="U285" s="325" t="s">
        <v>1453</v>
      </c>
      <c r="V285" s="325">
        <v>498</v>
      </c>
      <c r="W285" s="325" t="s">
        <v>1454</v>
      </c>
      <c r="X285" s="325">
        <v>247</v>
      </c>
      <c r="Y285" s="325" t="s">
        <v>1455</v>
      </c>
    </row>
    <row r="286" spans="1:25" s="327" customFormat="1" ht="38.25" x14ac:dyDescent="0.2">
      <c r="A286" s="325"/>
      <c r="B286" s="325"/>
      <c r="C286" s="325" t="s">
        <v>506</v>
      </c>
      <c r="D286" s="325" t="s">
        <v>414</v>
      </c>
      <c r="E286" s="325" t="s">
        <v>1415</v>
      </c>
      <c r="F286" s="325"/>
      <c r="G286" s="325" t="s">
        <v>1379</v>
      </c>
      <c r="H286" s="325" t="s">
        <v>1456</v>
      </c>
      <c r="J286" s="325" t="s">
        <v>1425</v>
      </c>
      <c r="K286" s="325">
        <v>290</v>
      </c>
      <c r="L286" s="247" t="s">
        <v>1457</v>
      </c>
      <c r="M286" s="325" t="s">
        <v>450</v>
      </c>
      <c r="N286" s="325" t="s">
        <v>1354</v>
      </c>
      <c r="O286" s="326" t="s">
        <v>1354</v>
      </c>
      <c r="P286" s="326" t="s">
        <v>11</v>
      </c>
      <c r="Q286" s="326" t="s">
        <v>11</v>
      </c>
      <c r="R286" s="325" t="s">
        <v>11</v>
      </c>
      <c r="S286" s="325" t="s">
        <v>11</v>
      </c>
      <c r="T286" s="325">
        <v>383</v>
      </c>
      <c r="U286" s="325" t="s">
        <v>1458</v>
      </c>
      <c r="V286" s="325">
        <v>357</v>
      </c>
      <c r="W286" s="325" t="s">
        <v>1459</v>
      </c>
      <c r="X286" s="325">
        <v>191</v>
      </c>
      <c r="Y286" s="325" t="s">
        <v>1460</v>
      </c>
    </row>
    <row r="287" spans="1:25" s="327" customFormat="1" ht="51" x14ac:dyDescent="0.2">
      <c r="A287" s="325"/>
      <c r="B287" s="325"/>
      <c r="C287" s="325" t="s">
        <v>506</v>
      </c>
      <c r="D287" s="325" t="s">
        <v>414</v>
      </c>
      <c r="E287" s="325" t="s">
        <v>1415</v>
      </c>
      <c r="F287" s="325"/>
      <c r="G287" s="325" t="s">
        <v>1379</v>
      </c>
      <c r="H287" s="325" t="s">
        <v>1461</v>
      </c>
      <c r="J287" s="325" t="s">
        <v>1429</v>
      </c>
      <c r="K287" s="325">
        <v>318</v>
      </c>
      <c r="L287" s="247" t="s">
        <v>1462</v>
      </c>
      <c r="M287" s="325" t="s">
        <v>450</v>
      </c>
      <c r="N287" s="325" t="s">
        <v>1354</v>
      </c>
      <c r="O287" s="326" t="s">
        <v>1354</v>
      </c>
      <c r="P287" s="326" t="s">
        <v>11</v>
      </c>
      <c r="Q287" s="326" t="s">
        <v>11</v>
      </c>
      <c r="R287" s="325" t="s">
        <v>11</v>
      </c>
      <c r="S287" s="325" t="s">
        <v>11</v>
      </c>
      <c r="T287" s="325">
        <v>412</v>
      </c>
      <c r="U287" s="325" t="s">
        <v>1463</v>
      </c>
      <c r="V287" s="325">
        <v>434</v>
      </c>
      <c r="W287" s="325" t="s">
        <v>1464</v>
      </c>
      <c r="X287" s="325">
        <v>299</v>
      </c>
      <c r="Y287" s="325" t="s">
        <v>1465</v>
      </c>
    </row>
    <row r="288" spans="1:25" s="327" customFormat="1" ht="38.25" x14ac:dyDescent="0.2">
      <c r="A288" s="325"/>
      <c r="B288" s="325"/>
      <c r="C288" s="325" t="s">
        <v>506</v>
      </c>
      <c r="D288" s="325" t="s">
        <v>414</v>
      </c>
      <c r="E288" s="325" t="s">
        <v>1466</v>
      </c>
      <c r="F288" s="325"/>
      <c r="G288" s="325" t="s">
        <v>1383</v>
      </c>
      <c r="H288" s="325" t="s">
        <v>1467</v>
      </c>
      <c r="I288" s="325" t="s">
        <v>1468</v>
      </c>
      <c r="J288" s="325" t="s">
        <v>1468</v>
      </c>
      <c r="K288" s="325">
        <v>395</v>
      </c>
      <c r="L288" s="247" t="s">
        <v>1469</v>
      </c>
      <c r="M288" s="325" t="s">
        <v>450</v>
      </c>
      <c r="N288" s="325" t="s">
        <v>1354</v>
      </c>
      <c r="O288" s="326" t="s">
        <v>1354</v>
      </c>
      <c r="P288" s="326" t="s">
        <v>10</v>
      </c>
      <c r="Q288" s="326" t="s">
        <v>10</v>
      </c>
      <c r="R288" s="325" t="s">
        <v>10</v>
      </c>
      <c r="S288" s="325" t="s">
        <v>11</v>
      </c>
      <c r="T288" s="325">
        <v>385</v>
      </c>
      <c r="U288" s="325" t="s">
        <v>1470</v>
      </c>
      <c r="V288" s="325">
        <v>608</v>
      </c>
      <c r="W288" s="325" t="s">
        <v>1471</v>
      </c>
      <c r="X288" s="325">
        <v>24</v>
      </c>
      <c r="Y288" s="325" t="s">
        <v>1378</v>
      </c>
    </row>
    <row r="289" spans="1:25" s="327" customFormat="1" ht="51" x14ac:dyDescent="0.2">
      <c r="A289" s="325"/>
      <c r="B289" s="325"/>
      <c r="C289" s="325" t="s">
        <v>506</v>
      </c>
      <c r="D289" s="325" t="s">
        <v>414</v>
      </c>
      <c r="E289" s="325" t="s">
        <v>1466</v>
      </c>
      <c r="F289" s="325"/>
      <c r="G289" s="325" t="s">
        <v>1470</v>
      </c>
      <c r="H289" s="325" t="s">
        <v>1467</v>
      </c>
      <c r="I289" s="325"/>
      <c r="J289" s="325" t="s">
        <v>1468</v>
      </c>
      <c r="K289" s="325">
        <v>395</v>
      </c>
      <c r="L289" s="247" t="s">
        <v>1469</v>
      </c>
      <c r="M289" s="325" t="s">
        <v>450</v>
      </c>
      <c r="N289" s="325" t="s">
        <v>1354</v>
      </c>
      <c r="O289" s="326" t="s">
        <v>1354</v>
      </c>
      <c r="P289" s="326" t="s">
        <v>10</v>
      </c>
      <c r="Q289" s="326" t="s">
        <v>10</v>
      </c>
      <c r="R289" s="325" t="s">
        <v>10</v>
      </c>
      <c r="S289" s="325" t="s">
        <v>11</v>
      </c>
      <c r="T289" s="325">
        <v>385</v>
      </c>
      <c r="U289" s="325" t="s">
        <v>1470</v>
      </c>
      <c r="V289" s="325">
        <v>365</v>
      </c>
      <c r="W289" s="325" t="s">
        <v>1472</v>
      </c>
      <c r="X289" s="325">
        <v>327</v>
      </c>
      <c r="Y289" s="325" t="s">
        <v>1382</v>
      </c>
    </row>
    <row r="290" spans="1:25" s="333" customFormat="1" ht="25.5" x14ac:dyDescent="0.2">
      <c r="A290" s="328"/>
      <c r="B290" s="328"/>
      <c r="C290" s="328" t="s">
        <v>506</v>
      </c>
      <c r="D290" s="328" t="s">
        <v>414</v>
      </c>
      <c r="E290" s="328" t="s">
        <v>1473</v>
      </c>
      <c r="F290" s="328"/>
      <c r="G290" s="328" t="s">
        <v>1389</v>
      </c>
      <c r="H290" s="328" t="s">
        <v>1474</v>
      </c>
      <c r="I290" s="328" t="s">
        <v>1475</v>
      </c>
      <c r="J290" s="328" t="s">
        <v>1475</v>
      </c>
      <c r="K290" s="328"/>
      <c r="L290" s="328"/>
      <c r="M290" s="328"/>
      <c r="N290" s="328"/>
      <c r="O290" s="332"/>
      <c r="P290" s="332"/>
      <c r="Q290" s="332"/>
      <c r="R290" s="328"/>
      <c r="S290" s="328"/>
      <c r="T290" s="328"/>
      <c r="U290" s="328" t="s">
        <v>428</v>
      </c>
      <c r="V290" s="328"/>
      <c r="W290" s="328" t="s">
        <v>428</v>
      </c>
      <c r="X290" s="328"/>
      <c r="Y290" s="328"/>
    </row>
    <row r="291" spans="1:25" s="327" customFormat="1" ht="25.5" x14ac:dyDescent="0.2">
      <c r="A291" s="325"/>
      <c r="B291" s="325"/>
      <c r="C291" s="325" t="s">
        <v>510</v>
      </c>
      <c r="D291" s="325" t="s">
        <v>425</v>
      </c>
      <c r="E291" s="325" t="s">
        <v>1476</v>
      </c>
      <c r="F291" s="325" t="s">
        <v>1477</v>
      </c>
      <c r="G291" s="325" t="s">
        <v>1477</v>
      </c>
      <c r="H291" s="325" t="s">
        <v>1478</v>
      </c>
      <c r="I291" s="325" t="s">
        <v>1479</v>
      </c>
      <c r="J291" s="325" t="s">
        <v>1479</v>
      </c>
      <c r="K291" s="325">
        <v>368</v>
      </c>
      <c r="L291" s="325" t="s">
        <v>1480</v>
      </c>
      <c r="M291" s="325" t="s">
        <v>1481</v>
      </c>
      <c r="N291" s="325" t="s">
        <v>1482</v>
      </c>
      <c r="O291" s="326" t="s">
        <v>1482</v>
      </c>
      <c r="P291" s="326" t="s">
        <v>11</v>
      </c>
      <c r="Q291" s="326" t="s">
        <v>11</v>
      </c>
      <c r="R291" s="325" t="s">
        <v>11</v>
      </c>
      <c r="S291" s="325" t="s">
        <v>11</v>
      </c>
      <c r="T291" s="325">
        <v>386</v>
      </c>
      <c r="U291" s="325" t="s">
        <v>1483</v>
      </c>
      <c r="V291" s="325">
        <v>366</v>
      </c>
      <c r="W291" s="325" t="s">
        <v>1484</v>
      </c>
      <c r="X291" s="325">
        <v>100</v>
      </c>
      <c r="Y291" s="325" t="s">
        <v>1096</v>
      </c>
    </row>
    <row r="292" spans="1:25" s="327" customFormat="1" ht="38.25" x14ac:dyDescent="0.2">
      <c r="A292" s="325"/>
      <c r="B292" s="325"/>
      <c r="C292" s="325" t="s">
        <v>510</v>
      </c>
      <c r="D292" s="325" t="s">
        <v>425</v>
      </c>
      <c r="E292" s="325" t="s">
        <v>1476</v>
      </c>
      <c r="F292" s="325"/>
      <c r="G292" s="325" t="s">
        <v>1485</v>
      </c>
      <c r="H292" s="325" t="s">
        <v>1486</v>
      </c>
      <c r="I292" s="325" t="s">
        <v>1487</v>
      </c>
      <c r="J292" s="325" t="s">
        <v>1487</v>
      </c>
      <c r="K292" s="325">
        <v>369</v>
      </c>
      <c r="L292" s="325" t="s">
        <v>1488</v>
      </c>
      <c r="M292" s="325" t="s">
        <v>1489</v>
      </c>
      <c r="N292" s="325" t="s">
        <v>1490</v>
      </c>
      <c r="O292" s="326" t="s">
        <v>1490</v>
      </c>
      <c r="P292" s="326" t="s">
        <v>11</v>
      </c>
      <c r="Q292" s="326" t="s">
        <v>11</v>
      </c>
      <c r="R292" s="325" t="s">
        <v>11</v>
      </c>
      <c r="S292" s="325" t="s">
        <v>11</v>
      </c>
      <c r="T292" s="325">
        <v>387</v>
      </c>
      <c r="U292" s="325" t="s">
        <v>1491</v>
      </c>
      <c r="V292" s="325">
        <v>435</v>
      </c>
      <c r="W292" s="325" t="s">
        <v>1492</v>
      </c>
      <c r="X292" s="325">
        <v>260</v>
      </c>
      <c r="Y292" s="325" t="s">
        <v>1493</v>
      </c>
    </row>
    <row r="293" spans="1:25" s="327" customFormat="1" ht="38.25" x14ac:dyDescent="0.2">
      <c r="A293" s="325"/>
      <c r="B293" s="325"/>
      <c r="C293" s="325" t="s">
        <v>510</v>
      </c>
      <c r="D293" s="325" t="s">
        <v>425</v>
      </c>
      <c r="E293" s="325" t="s">
        <v>1476</v>
      </c>
      <c r="F293" s="325"/>
      <c r="G293" s="325" t="s">
        <v>1485</v>
      </c>
      <c r="H293" s="325" t="s">
        <v>1486</v>
      </c>
      <c r="I293" s="325"/>
      <c r="J293" s="325" t="s">
        <v>1487</v>
      </c>
      <c r="K293" s="325">
        <v>339</v>
      </c>
      <c r="L293" s="325" t="s">
        <v>1494</v>
      </c>
      <c r="M293" s="325" t="s">
        <v>1489</v>
      </c>
      <c r="N293" s="325" t="s">
        <v>1490</v>
      </c>
      <c r="O293" s="326" t="s">
        <v>1490</v>
      </c>
      <c r="P293" s="326" t="s">
        <v>10</v>
      </c>
      <c r="Q293" s="326" t="s">
        <v>10</v>
      </c>
      <c r="R293" s="325" t="s">
        <v>10</v>
      </c>
      <c r="S293" s="325" t="s">
        <v>11</v>
      </c>
      <c r="T293" s="325">
        <v>388</v>
      </c>
      <c r="U293" s="325" t="s">
        <v>1495</v>
      </c>
      <c r="V293" s="325">
        <v>609</v>
      </c>
      <c r="W293" s="325" t="s">
        <v>1496</v>
      </c>
      <c r="X293" s="325">
        <v>199</v>
      </c>
      <c r="Y293" s="325" t="s">
        <v>1497</v>
      </c>
    </row>
    <row r="294" spans="1:25" s="327" customFormat="1" ht="51" x14ac:dyDescent="0.2">
      <c r="A294" s="325"/>
      <c r="B294" s="325"/>
      <c r="C294" s="325" t="s">
        <v>510</v>
      </c>
      <c r="D294" s="325" t="s">
        <v>425</v>
      </c>
      <c r="E294" s="325" t="s">
        <v>1476</v>
      </c>
      <c r="F294" s="325"/>
      <c r="G294" s="325" t="s">
        <v>1485</v>
      </c>
      <c r="H294" s="325" t="s">
        <v>1486</v>
      </c>
      <c r="I294" s="325"/>
      <c r="J294" s="325" t="s">
        <v>1487</v>
      </c>
      <c r="K294" s="325">
        <v>251</v>
      </c>
      <c r="L294" s="325" t="s">
        <v>1498</v>
      </c>
      <c r="M294" s="325" t="s">
        <v>1489</v>
      </c>
      <c r="N294" s="325" t="s">
        <v>1490</v>
      </c>
      <c r="O294" s="326" t="s">
        <v>1490</v>
      </c>
      <c r="P294" s="326" t="s">
        <v>10</v>
      </c>
      <c r="Q294" s="326" t="s">
        <v>10</v>
      </c>
      <c r="R294" s="325" t="s">
        <v>10</v>
      </c>
      <c r="S294" s="325" t="s">
        <v>11</v>
      </c>
      <c r="T294" s="325">
        <v>389</v>
      </c>
      <c r="U294" s="325" t="s">
        <v>1499</v>
      </c>
      <c r="V294" s="325">
        <v>395</v>
      </c>
      <c r="W294" s="325" t="s">
        <v>1500</v>
      </c>
      <c r="X294" s="325">
        <v>261</v>
      </c>
      <c r="Y294" s="325" t="s">
        <v>1501</v>
      </c>
    </row>
    <row r="295" spans="1:25" s="327" customFormat="1" ht="38.25" x14ac:dyDescent="0.2">
      <c r="A295" s="325"/>
      <c r="B295" s="325"/>
      <c r="C295" s="325" t="s">
        <v>510</v>
      </c>
      <c r="D295" s="325" t="s">
        <v>425</v>
      </c>
      <c r="E295" s="325" t="s">
        <v>1476</v>
      </c>
      <c r="F295" s="325"/>
      <c r="G295" s="325" t="s">
        <v>1485</v>
      </c>
      <c r="H295" s="325" t="s">
        <v>1486</v>
      </c>
      <c r="I295" s="325"/>
      <c r="J295" s="325" t="s">
        <v>1487</v>
      </c>
      <c r="K295" s="325">
        <v>340</v>
      </c>
      <c r="L295" s="325" t="s">
        <v>1502</v>
      </c>
      <c r="M295" s="325" t="s">
        <v>1481</v>
      </c>
      <c r="N295" s="325" t="s">
        <v>1482</v>
      </c>
      <c r="O295" s="326" t="s">
        <v>1482</v>
      </c>
      <c r="P295" s="326" t="s">
        <v>11</v>
      </c>
      <c r="Q295" s="326" t="s">
        <v>11</v>
      </c>
      <c r="R295" s="325" t="s">
        <v>11</v>
      </c>
      <c r="S295" s="325" t="s">
        <v>11</v>
      </c>
      <c r="T295" s="325">
        <v>390</v>
      </c>
      <c r="U295" s="325" t="s">
        <v>1503</v>
      </c>
      <c r="V295" s="325">
        <v>396</v>
      </c>
      <c r="W295" s="325" t="s">
        <v>1504</v>
      </c>
      <c r="X295" s="325">
        <v>216</v>
      </c>
      <c r="Y295" s="325" t="s">
        <v>1505</v>
      </c>
    </row>
    <row r="296" spans="1:25" s="327" customFormat="1" ht="51" x14ac:dyDescent="0.2">
      <c r="A296" s="325"/>
      <c r="B296" s="325"/>
      <c r="C296" s="325" t="s">
        <v>510</v>
      </c>
      <c r="D296" s="325" t="s">
        <v>425</v>
      </c>
      <c r="E296" s="325" t="s">
        <v>1476</v>
      </c>
      <c r="F296" s="325"/>
      <c r="G296" s="325" t="s">
        <v>1485</v>
      </c>
      <c r="H296" s="325" t="s">
        <v>1486</v>
      </c>
      <c r="I296" s="325"/>
      <c r="J296" s="325" t="s">
        <v>1487</v>
      </c>
      <c r="K296" s="325">
        <v>251</v>
      </c>
      <c r="L296" s="325" t="s">
        <v>1498</v>
      </c>
      <c r="M296" s="325" t="s">
        <v>1489</v>
      </c>
      <c r="N296" s="325" t="s">
        <v>1490</v>
      </c>
      <c r="O296" s="326" t="s">
        <v>1490</v>
      </c>
      <c r="P296" s="326" t="s">
        <v>10</v>
      </c>
      <c r="Q296" s="326" t="s">
        <v>10</v>
      </c>
      <c r="R296" s="325" t="s">
        <v>10</v>
      </c>
      <c r="S296" s="325" t="s">
        <v>11</v>
      </c>
      <c r="T296" s="325">
        <v>389</v>
      </c>
      <c r="U296" s="325" t="s">
        <v>1499</v>
      </c>
      <c r="V296" s="325">
        <v>465</v>
      </c>
      <c r="W296" s="325" t="s">
        <v>1506</v>
      </c>
      <c r="X296" s="325">
        <v>261</v>
      </c>
      <c r="Y296" s="325" t="s">
        <v>1501</v>
      </c>
    </row>
    <row r="297" spans="1:25" s="327" customFormat="1" ht="38.25" x14ac:dyDescent="0.2">
      <c r="A297" s="325"/>
      <c r="B297" s="325"/>
      <c r="C297" s="325" t="s">
        <v>510</v>
      </c>
      <c r="D297" s="325" t="s">
        <v>425</v>
      </c>
      <c r="E297" s="325" t="s">
        <v>1476</v>
      </c>
      <c r="F297" s="325"/>
      <c r="G297" s="325" t="s">
        <v>1485</v>
      </c>
      <c r="H297" s="325" t="s">
        <v>1486</v>
      </c>
      <c r="I297" s="325"/>
      <c r="J297" s="325" t="s">
        <v>1487</v>
      </c>
      <c r="K297" s="325">
        <v>252</v>
      </c>
      <c r="L297" s="325" t="s">
        <v>1507</v>
      </c>
      <c r="M297" s="325" t="s">
        <v>1489</v>
      </c>
      <c r="N297" s="325" t="s">
        <v>1490</v>
      </c>
      <c r="O297" s="326" t="s">
        <v>1490</v>
      </c>
      <c r="P297" s="326" t="s">
        <v>10</v>
      </c>
      <c r="Q297" s="326" t="s">
        <v>10</v>
      </c>
      <c r="R297" s="325" t="s">
        <v>10</v>
      </c>
      <c r="S297" s="325" t="s">
        <v>11</v>
      </c>
      <c r="T297" s="325">
        <v>391</v>
      </c>
      <c r="U297" s="325" t="s">
        <v>1508</v>
      </c>
      <c r="V297" s="325">
        <v>436</v>
      </c>
      <c r="W297" s="325" t="s">
        <v>1509</v>
      </c>
      <c r="X297" s="325">
        <v>300</v>
      </c>
      <c r="Y297" s="325" t="s">
        <v>1510</v>
      </c>
    </row>
    <row r="298" spans="1:25" s="327" customFormat="1" ht="38.25" x14ac:dyDescent="0.2">
      <c r="A298" s="325"/>
      <c r="B298" s="325"/>
      <c r="C298" s="325" t="s">
        <v>510</v>
      </c>
      <c r="D298" s="325" t="s">
        <v>425</v>
      </c>
      <c r="E298" s="325" t="s">
        <v>1476</v>
      </c>
      <c r="F298" s="325"/>
      <c r="G298" s="325" t="s">
        <v>1485</v>
      </c>
      <c r="H298" s="325" t="s">
        <v>1486</v>
      </c>
      <c r="I298" s="325"/>
      <c r="J298" s="325" t="s">
        <v>1487</v>
      </c>
      <c r="K298" s="325">
        <v>275</v>
      </c>
      <c r="L298" s="325" t="s">
        <v>1511</v>
      </c>
      <c r="M298" s="325" t="s">
        <v>1489</v>
      </c>
      <c r="N298" s="325" t="s">
        <v>1490</v>
      </c>
      <c r="O298" s="326" t="s">
        <v>1490</v>
      </c>
      <c r="P298" s="326" t="s">
        <v>11</v>
      </c>
      <c r="Q298" s="326" t="s">
        <v>11</v>
      </c>
      <c r="R298" s="325" t="s">
        <v>11</v>
      </c>
      <c r="S298" s="325" t="s">
        <v>11</v>
      </c>
      <c r="T298" s="325">
        <v>392</v>
      </c>
      <c r="U298" s="325" t="s">
        <v>1512</v>
      </c>
      <c r="V298" s="325">
        <v>533</v>
      </c>
      <c r="W298" s="325" t="s">
        <v>1513</v>
      </c>
      <c r="X298" s="325">
        <v>217</v>
      </c>
      <c r="Y298" s="325" t="s">
        <v>1512</v>
      </c>
    </row>
    <row r="299" spans="1:25" s="327" customFormat="1" ht="51" x14ac:dyDescent="0.2">
      <c r="A299" s="325"/>
      <c r="B299" s="325"/>
      <c r="C299" s="325" t="s">
        <v>510</v>
      </c>
      <c r="D299" s="325" t="s">
        <v>425</v>
      </c>
      <c r="E299" s="325" t="s">
        <v>1476</v>
      </c>
      <c r="F299" s="325"/>
      <c r="G299" s="325" t="s">
        <v>1485</v>
      </c>
      <c r="H299" s="325" t="s">
        <v>1486</v>
      </c>
      <c r="I299" s="325"/>
      <c r="J299" s="325" t="s">
        <v>1487</v>
      </c>
      <c r="K299" s="325">
        <v>341</v>
      </c>
      <c r="L299" s="325" t="s">
        <v>1514</v>
      </c>
      <c r="M299" s="325" t="s">
        <v>1489</v>
      </c>
      <c r="N299" s="325" t="s">
        <v>1490</v>
      </c>
      <c r="O299" s="326" t="s">
        <v>1490</v>
      </c>
      <c r="P299" s="326" t="s">
        <v>10</v>
      </c>
      <c r="Q299" s="326" t="s">
        <v>10</v>
      </c>
      <c r="R299" s="325" t="s">
        <v>10</v>
      </c>
      <c r="S299" s="325" t="s">
        <v>11</v>
      </c>
      <c r="T299" s="325">
        <v>393</v>
      </c>
      <c r="U299" s="325" t="s">
        <v>1515</v>
      </c>
      <c r="V299" s="325">
        <v>466</v>
      </c>
      <c r="W299" s="325" t="s">
        <v>1516</v>
      </c>
      <c r="X299" s="325">
        <v>200</v>
      </c>
      <c r="Y299" s="325" t="s">
        <v>1517</v>
      </c>
    </row>
    <row r="300" spans="1:25" s="327" customFormat="1" ht="51" x14ac:dyDescent="0.2">
      <c r="A300" s="325"/>
      <c r="B300" s="325"/>
      <c r="C300" s="325" t="s">
        <v>510</v>
      </c>
      <c r="D300" s="325" t="s">
        <v>425</v>
      </c>
      <c r="E300" s="325" t="s">
        <v>1476</v>
      </c>
      <c r="F300" s="325"/>
      <c r="G300" s="325" t="s">
        <v>1485</v>
      </c>
      <c r="H300" s="325" t="s">
        <v>1486</v>
      </c>
      <c r="I300" s="325"/>
      <c r="J300" s="325" t="s">
        <v>1487</v>
      </c>
      <c r="K300" s="325">
        <v>341</v>
      </c>
      <c r="L300" s="325" t="s">
        <v>1514</v>
      </c>
      <c r="M300" s="325" t="s">
        <v>1489</v>
      </c>
      <c r="N300" s="325" t="s">
        <v>1490</v>
      </c>
      <c r="O300" s="326" t="s">
        <v>1490</v>
      </c>
      <c r="P300" s="326" t="s">
        <v>10</v>
      </c>
      <c r="Q300" s="326" t="s">
        <v>10</v>
      </c>
      <c r="R300" s="325" t="s">
        <v>10</v>
      </c>
      <c r="S300" s="325" t="s">
        <v>11</v>
      </c>
      <c r="T300" s="325">
        <v>393</v>
      </c>
      <c r="U300" s="325" t="s">
        <v>1515</v>
      </c>
      <c r="V300" s="325">
        <v>467</v>
      </c>
      <c r="W300" s="325" t="s">
        <v>1518</v>
      </c>
      <c r="X300" s="325">
        <v>200</v>
      </c>
      <c r="Y300" s="325" t="s">
        <v>1517</v>
      </c>
    </row>
    <row r="301" spans="1:25" s="327" customFormat="1" ht="51" x14ac:dyDescent="0.2">
      <c r="A301" s="325"/>
      <c r="B301" s="325"/>
      <c r="C301" s="325" t="s">
        <v>510</v>
      </c>
      <c r="D301" s="325" t="s">
        <v>425</v>
      </c>
      <c r="E301" s="325" t="s">
        <v>1476</v>
      </c>
      <c r="F301" s="325"/>
      <c r="G301" s="325" t="s">
        <v>1485</v>
      </c>
      <c r="H301" s="325" t="s">
        <v>1486</v>
      </c>
      <c r="I301" s="325"/>
      <c r="J301" s="325" t="s">
        <v>1487</v>
      </c>
      <c r="K301" s="325">
        <v>319</v>
      </c>
      <c r="L301" s="325" t="s">
        <v>1519</v>
      </c>
      <c r="M301" s="325" t="s">
        <v>1489</v>
      </c>
      <c r="N301" s="325" t="s">
        <v>1490</v>
      </c>
      <c r="O301" s="326" t="s">
        <v>1490</v>
      </c>
      <c r="P301" s="326" t="s">
        <v>10</v>
      </c>
      <c r="Q301" s="326" t="s">
        <v>10</v>
      </c>
      <c r="R301" s="325" t="s">
        <v>10</v>
      </c>
      <c r="S301" s="325" t="s">
        <v>11</v>
      </c>
      <c r="T301" s="325">
        <v>394</v>
      </c>
      <c r="U301" s="325" t="s">
        <v>1520</v>
      </c>
      <c r="V301" s="325">
        <v>367</v>
      </c>
      <c r="W301" s="325" t="s">
        <v>1521</v>
      </c>
      <c r="X301" s="325">
        <v>261</v>
      </c>
      <c r="Y301" s="325" t="s">
        <v>1501</v>
      </c>
    </row>
    <row r="302" spans="1:25" s="327" customFormat="1" ht="38.25" x14ac:dyDescent="0.2">
      <c r="A302" s="325"/>
      <c r="B302" s="325"/>
      <c r="C302" s="325" t="s">
        <v>510</v>
      </c>
      <c r="D302" s="325" t="s">
        <v>425</v>
      </c>
      <c r="E302" s="325" t="s">
        <v>1476</v>
      </c>
      <c r="F302" s="325"/>
      <c r="G302" s="325" t="s">
        <v>1485</v>
      </c>
      <c r="H302" s="325" t="s">
        <v>1486</v>
      </c>
      <c r="I302" s="325"/>
      <c r="J302" s="325" t="s">
        <v>1487</v>
      </c>
      <c r="K302" s="325">
        <v>319</v>
      </c>
      <c r="L302" s="325" t="s">
        <v>1519</v>
      </c>
      <c r="M302" s="325" t="s">
        <v>1489</v>
      </c>
      <c r="N302" s="325" t="s">
        <v>1490</v>
      </c>
      <c r="O302" s="326" t="s">
        <v>1490</v>
      </c>
      <c r="P302" s="326" t="s">
        <v>10</v>
      </c>
      <c r="Q302" s="326" t="s">
        <v>10</v>
      </c>
      <c r="R302" s="325" t="s">
        <v>10</v>
      </c>
      <c r="S302" s="325" t="s">
        <v>11</v>
      </c>
      <c r="T302" s="325">
        <v>394</v>
      </c>
      <c r="U302" s="325" t="s">
        <v>1520</v>
      </c>
      <c r="V302" s="325">
        <v>368</v>
      </c>
      <c r="W302" s="325" t="s">
        <v>1522</v>
      </c>
      <c r="X302" s="325">
        <v>261</v>
      </c>
      <c r="Y302" s="325" t="s">
        <v>1501</v>
      </c>
    </row>
    <row r="303" spans="1:25" s="327" customFormat="1" ht="38.25" x14ac:dyDescent="0.2">
      <c r="A303" s="325"/>
      <c r="B303" s="325"/>
      <c r="C303" s="325" t="s">
        <v>510</v>
      </c>
      <c r="D303" s="325" t="s">
        <v>425</v>
      </c>
      <c r="E303" s="325" t="s">
        <v>1476</v>
      </c>
      <c r="F303" s="325"/>
      <c r="G303" s="325" t="s">
        <v>1485</v>
      </c>
      <c r="H303" s="325" t="s">
        <v>1486</v>
      </c>
      <c r="I303" s="325"/>
      <c r="J303" s="325" t="s">
        <v>1487</v>
      </c>
      <c r="K303" s="325">
        <v>296</v>
      </c>
      <c r="L303" s="325" t="s">
        <v>1523</v>
      </c>
      <c r="M303" s="325" t="s">
        <v>1489</v>
      </c>
      <c r="N303" s="325" t="s">
        <v>1490</v>
      </c>
      <c r="O303" s="326" t="s">
        <v>1490</v>
      </c>
      <c r="P303" s="326" t="s">
        <v>10</v>
      </c>
      <c r="Q303" s="326" t="s">
        <v>10</v>
      </c>
      <c r="R303" s="325" t="s">
        <v>10</v>
      </c>
      <c r="S303" s="325" t="s">
        <v>11</v>
      </c>
      <c r="T303" s="325">
        <v>395</v>
      </c>
      <c r="U303" s="325" t="s">
        <v>1524</v>
      </c>
      <c r="V303" s="325">
        <v>397</v>
      </c>
      <c r="W303" s="325" t="s">
        <v>1525</v>
      </c>
      <c r="X303" s="325">
        <v>201</v>
      </c>
      <c r="Y303" s="325" t="s">
        <v>1526</v>
      </c>
    </row>
    <row r="304" spans="1:25" s="327" customFormat="1" ht="38.25" x14ac:dyDescent="0.2">
      <c r="A304" s="325"/>
      <c r="B304" s="325"/>
      <c r="C304" s="325" t="s">
        <v>510</v>
      </c>
      <c r="D304" s="325" t="s">
        <v>425</v>
      </c>
      <c r="E304" s="325" t="s">
        <v>1476</v>
      </c>
      <c r="F304" s="325"/>
      <c r="G304" s="325" t="s">
        <v>1485</v>
      </c>
      <c r="H304" s="325" t="s">
        <v>1486</v>
      </c>
      <c r="I304" s="325"/>
      <c r="J304" s="325" t="s">
        <v>1487</v>
      </c>
      <c r="K304" s="325">
        <v>296</v>
      </c>
      <c r="L304" s="325" t="s">
        <v>1523</v>
      </c>
      <c r="M304" s="325" t="s">
        <v>1489</v>
      </c>
      <c r="N304" s="325" t="s">
        <v>1490</v>
      </c>
      <c r="O304" s="326" t="s">
        <v>1490</v>
      </c>
      <c r="P304" s="326" t="s">
        <v>10</v>
      </c>
      <c r="Q304" s="326" t="s">
        <v>10</v>
      </c>
      <c r="R304" s="325" t="s">
        <v>10</v>
      </c>
      <c r="S304" s="325" t="s">
        <v>11</v>
      </c>
      <c r="T304" s="325">
        <v>395</v>
      </c>
      <c r="U304" s="325" t="s">
        <v>1524</v>
      </c>
      <c r="V304" s="325">
        <v>534</v>
      </c>
      <c r="W304" s="325" t="s">
        <v>1527</v>
      </c>
      <c r="X304" s="325">
        <v>201</v>
      </c>
      <c r="Y304" s="325" t="s">
        <v>1526</v>
      </c>
    </row>
    <row r="305" spans="1:25" s="327" customFormat="1" ht="38.25" x14ac:dyDescent="0.2">
      <c r="A305" s="325"/>
      <c r="B305" s="325"/>
      <c r="C305" s="325" t="s">
        <v>510</v>
      </c>
      <c r="D305" s="325" t="s">
        <v>425</v>
      </c>
      <c r="E305" s="325" t="s">
        <v>1476</v>
      </c>
      <c r="F305" s="325"/>
      <c r="G305" s="325" t="s">
        <v>1485</v>
      </c>
      <c r="H305" s="325" t="s">
        <v>1486</v>
      </c>
      <c r="I305" s="325"/>
      <c r="J305" s="325" t="s">
        <v>1487</v>
      </c>
      <c r="K305" s="325">
        <v>297</v>
      </c>
      <c r="L305" s="325" t="s">
        <v>1528</v>
      </c>
      <c r="M305" s="325" t="s">
        <v>1489</v>
      </c>
      <c r="N305" s="325" t="s">
        <v>1490</v>
      </c>
      <c r="O305" s="326" t="s">
        <v>1490</v>
      </c>
      <c r="P305" s="326" t="s">
        <v>11</v>
      </c>
      <c r="Q305" s="326" t="s">
        <v>11</v>
      </c>
      <c r="R305" s="325" t="s">
        <v>11</v>
      </c>
      <c r="S305" s="325" t="s">
        <v>11</v>
      </c>
      <c r="T305" s="325">
        <v>396</v>
      </c>
      <c r="U305" s="325" t="s">
        <v>1529</v>
      </c>
      <c r="V305" s="325">
        <v>535</v>
      </c>
      <c r="W305" s="325" t="s">
        <v>1530</v>
      </c>
      <c r="X305" s="325">
        <v>329</v>
      </c>
      <c r="Y305" s="325" t="s">
        <v>1531</v>
      </c>
    </row>
    <row r="306" spans="1:25" s="327" customFormat="1" ht="38.25" x14ac:dyDescent="0.2">
      <c r="A306" s="325"/>
      <c r="B306" s="325"/>
      <c r="C306" s="325" t="s">
        <v>510</v>
      </c>
      <c r="D306" s="325" t="s">
        <v>425</v>
      </c>
      <c r="E306" s="325" t="s">
        <v>1476</v>
      </c>
      <c r="F306" s="325"/>
      <c r="G306" s="325" t="s">
        <v>1485</v>
      </c>
      <c r="H306" s="325" t="s">
        <v>1486</v>
      </c>
      <c r="I306" s="325"/>
      <c r="J306" s="325" t="s">
        <v>1487</v>
      </c>
      <c r="K306" s="325">
        <v>422</v>
      </c>
      <c r="L306" s="325" t="s">
        <v>1532</v>
      </c>
      <c r="M306" s="325" t="s">
        <v>1489</v>
      </c>
      <c r="N306" s="325" t="s">
        <v>1490</v>
      </c>
      <c r="O306" s="326" t="s">
        <v>1490</v>
      </c>
      <c r="P306" s="326" t="s">
        <v>10</v>
      </c>
      <c r="Q306" s="326" t="s">
        <v>10</v>
      </c>
      <c r="R306" s="325" t="s">
        <v>10</v>
      </c>
      <c r="S306" s="325" t="s">
        <v>11</v>
      </c>
      <c r="T306" s="325">
        <v>397</v>
      </c>
      <c r="U306" s="325" t="s">
        <v>1533</v>
      </c>
      <c r="V306" s="325">
        <v>610</v>
      </c>
      <c r="W306" s="325" t="s">
        <v>1534</v>
      </c>
      <c r="X306" s="325">
        <v>301</v>
      </c>
      <c r="Y306" s="325" t="s">
        <v>1535</v>
      </c>
    </row>
    <row r="307" spans="1:25" s="327" customFormat="1" ht="38.25" x14ac:dyDescent="0.2">
      <c r="A307" s="325"/>
      <c r="B307" s="325"/>
      <c r="C307" s="325" t="s">
        <v>510</v>
      </c>
      <c r="D307" s="325" t="s">
        <v>425</v>
      </c>
      <c r="E307" s="325" t="s">
        <v>1476</v>
      </c>
      <c r="F307" s="325"/>
      <c r="G307" s="325" t="s">
        <v>1485</v>
      </c>
      <c r="H307" s="325" t="s">
        <v>1486</v>
      </c>
      <c r="I307" s="325"/>
      <c r="J307" s="325" t="s">
        <v>1487</v>
      </c>
      <c r="K307" s="325">
        <v>396</v>
      </c>
      <c r="L307" s="325" t="s">
        <v>1536</v>
      </c>
      <c r="M307" s="325" t="s">
        <v>1489</v>
      </c>
      <c r="N307" s="325" t="s">
        <v>1490</v>
      </c>
      <c r="O307" s="326" t="s">
        <v>1490</v>
      </c>
      <c r="P307" s="326" t="s">
        <v>11</v>
      </c>
      <c r="Q307" s="326" t="s">
        <v>11</v>
      </c>
      <c r="R307" s="325" t="s">
        <v>11</v>
      </c>
      <c r="S307" s="325" t="s">
        <v>11</v>
      </c>
      <c r="T307" s="325">
        <v>398</v>
      </c>
      <c r="U307" s="325" t="s">
        <v>1537</v>
      </c>
      <c r="V307" s="325">
        <v>437</v>
      </c>
      <c r="W307" s="325" t="s">
        <v>1538</v>
      </c>
      <c r="X307" s="325">
        <v>234</v>
      </c>
      <c r="Y307" s="325" t="s">
        <v>1537</v>
      </c>
    </row>
    <row r="308" spans="1:25" s="327" customFormat="1" ht="25.5" x14ac:dyDescent="0.2">
      <c r="A308" s="325"/>
      <c r="B308" s="325"/>
      <c r="C308" s="325" t="s">
        <v>510</v>
      </c>
      <c r="D308" s="325" t="s">
        <v>425</v>
      </c>
      <c r="E308" s="325" t="s">
        <v>1476</v>
      </c>
      <c r="F308" s="325"/>
      <c r="G308" s="325" t="s">
        <v>1485</v>
      </c>
      <c r="H308" s="325" t="s">
        <v>1486</v>
      </c>
      <c r="I308" s="325"/>
      <c r="J308" s="325" t="s">
        <v>1487</v>
      </c>
      <c r="K308" s="325">
        <v>340</v>
      </c>
      <c r="L308" s="325" t="s">
        <v>1502</v>
      </c>
      <c r="M308" s="325" t="s">
        <v>1481</v>
      </c>
      <c r="N308" s="325" t="s">
        <v>1482</v>
      </c>
      <c r="O308" s="326" t="s">
        <v>1482</v>
      </c>
      <c r="P308" s="326" t="s">
        <v>11</v>
      </c>
      <c r="Q308" s="326" t="s">
        <v>11</v>
      </c>
      <c r="R308" s="325" t="s">
        <v>11</v>
      </c>
      <c r="S308" s="325" t="s">
        <v>11</v>
      </c>
      <c r="T308" s="325">
        <v>390</v>
      </c>
      <c r="U308" s="325" t="s">
        <v>1503</v>
      </c>
      <c r="V308" s="325">
        <v>509</v>
      </c>
      <c r="W308" s="325" t="s">
        <v>1539</v>
      </c>
      <c r="X308" s="325">
        <v>163</v>
      </c>
      <c r="Y308" s="325" t="s">
        <v>1540</v>
      </c>
    </row>
    <row r="309" spans="1:25" s="327" customFormat="1" ht="38.25" x14ac:dyDescent="0.2">
      <c r="A309" s="325"/>
      <c r="B309" s="325"/>
      <c r="C309" s="325" t="s">
        <v>510</v>
      </c>
      <c r="D309" s="325" t="s">
        <v>425</v>
      </c>
      <c r="E309" s="325" t="s">
        <v>1476</v>
      </c>
      <c r="F309" s="325"/>
      <c r="G309" s="325" t="s">
        <v>1485</v>
      </c>
      <c r="H309" s="325" t="s">
        <v>1486</v>
      </c>
      <c r="I309" s="325"/>
      <c r="J309" s="325" t="s">
        <v>1487</v>
      </c>
      <c r="K309" s="325">
        <v>252</v>
      </c>
      <c r="L309" s="325" t="s">
        <v>1507</v>
      </c>
      <c r="M309" s="325" t="s">
        <v>1489</v>
      </c>
      <c r="N309" s="325" t="s">
        <v>1490</v>
      </c>
      <c r="O309" s="326" t="s">
        <v>1490</v>
      </c>
      <c r="P309" s="326" t="s">
        <v>10</v>
      </c>
      <c r="Q309" s="326" t="s">
        <v>10</v>
      </c>
      <c r="R309" s="325" t="s">
        <v>10</v>
      </c>
      <c r="S309" s="325" t="s">
        <v>11</v>
      </c>
      <c r="T309" s="325">
        <v>391</v>
      </c>
      <c r="U309" s="325" t="s">
        <v>1508</v>
      </c>
      <c r="V309" s="325">
        <v>398</v>
      </c>
      <c r="W309" s="325" t="s">
        <v>1541</v>
      </c>
      <c r="X309" s="325">
        <v>300</v>
      </c>
      <c r="Y309" s="325" t="s">
        <v>1510</v>
      </c>
    </row>
    <row r="310" spans="1:25" s="327" customFormat="1" ht="38.25" x14ac:dyDescent="0.2">
      <c r="A310" s="325"/>
      <c r="B310" s="325"/>
      <c r="C310" s="325" t="s">
        <v>510</v>
      </c>
      <c r="D310" s="325" t="s">
        <v>425</v>
      </c>
      <c r="E310" s="325" t="s">
        <v>1476</v>
      </c>
      <c r="F310" s="325"/>
      <c r="G310" s="325" t="s">
        <v>1485</v>
      </c>
      <c r="H310" s="325" t="s">
        <v>1486</v>
      </c>
      <c r="I310" s="325"/>
      <c r="J310" s="325" t="s">
        <v>1487</v>
      </c>
      <c r="K310" s="325">
        <v>297</v>
      </c>
      <c r="L310" s="247" t="s">
        <v>1528</v>
      </c>
      <c r="M310" s="325" t="s">
        <v>1489</v>
      </c>
      <c r="N310" s="325" t="s">
        <v>1490</v>
      </c>
      <c r="O310" s="326" t="s">
        <v>1490</v>
      </c>
      <c r="P310" s="326" t="s">
        <v>10</v>
      </c>
      <c r="Q310" s="326" t="s">
        <v>10</v>
      </c>
      <c r="R310" s="325" t="s">
        <v>10</v>
      </c>
      <c r="S310" s="325" t="s">
        <v>11</v>
      </c>
      <c r="T310" s="325">
        <v>396</v>
      </c>
      <c r="U310" s="325" t="s">
        <v>1529</v>
      </c>
      <c r="V310" s="325">
        <v>633</v>
      </c>
      <c r="W310" s="325" t="s">
        <v>1542</v>
      </c>
      <c r="X310" s="325">
        <v>329</v>
      </c>
      <c r="Y310" s="325" t="s">
        <v>1531</v>
      </c>
    </row>
    <row r="311" spans="1:25" s="333" customFormat="1" x14ac:dyDescent="0.2">
      <c r="A311" s="328"/>
      <c r="B311" s="328"/>
      <c r="C311" s="328" t="s">
        <v>1543</v>
      </c>
      <c r="D311" s="328" t="s">
        <v>429</v>
      </c>
      <c r="E311" s="328" t="s">
        <v>1544</v>
      </c>
      <c r="F311" s="328" t="s">
        <v>1545</v>
      </c>
      <c r="G311" s="328" t="s">
        <v>1545</v>
      </c>
      <c r="H311" s="328" t="s">
        <v>1546</v>
      </c>
      <c r="I311" s="328" t="s">
        <v>1547</v>
      </c>
      <c r="J311" s="328" t="s">
        <v>1547</v>
      </c>
      <c r="K311" s="328"/>
      <c r="L311" s="328"/>
      <c r="M311" s="328"/>
      <c r="N311" s="328"/>
      <c r="O311" s="332"/>
      <c r="P311" s="332"/>
      <c r="Q311" s="332"/>
      <c r="R311" s="328"/>
      <c r="S311" s="328"/>
      <c r="T311" s="328"/>
      <c r="U311" s="328" t="s">
        <v>428</v>
      </c>
      <c r="V311" s="328"/>
      <c r="W311" s="328" t="s">
        <v>428</v>
      </c>
      <c r="X311" s="328"/>
      <c r="Y311" s="328"/>
    </row>
    <row r="312" spans="1:25" s="333" customFormat="1" x14ac:dyDescent="0.2">
      <c r="A312" s="328"/>
      <c r="B312" s="328"/>
      <c r="C312" s="328" t="s">
        <v>1543</v>
      </c>
      <c r="D312" s="328" t="s">
        <v>429</v>
      </c>
      <c r="E312" s="328" t="s">
        <v>1544</v>
      </c>
      <c r="F312" s="328"/>
      <c r="G312" s="328" t="s">
        <v>1548</v>
      </c>
      <c r="H312" s="328" t="s">
        <v>1549</v>
      </c>
      <c r="I312" s="328" t="s">
        <v>1550</v>
      </c>
      <c r="J312" s="328" t="s">
        <v>1550</v>
      </c>
      <c r="K312" s="328"/>
      <c r="L312" s="328" t="s">
        <v>428</v>
      </c>
      <c r="M312" s="328"/>
      <c r="N312" s="328"/>
      <c r="O312" s="332"/>
      <c r="P312" s="332"/>
      <c r="Q312" s="332"/>
      <c r="R312" s="328"/>
      <c r="S312" s="328"/>
      <c r="T312" s="328"/>
      <c r="U312" s="328" t="s">
        <v>428</v>
      </c>
      <c r="V312" s="328"/>
      <c r="W312" s="328" t="s">
        <v>428</v>
      </c>
      <c r="X312" s="328"/>
      <c r="Y312" s="328"/>
    </row>
    <row r="313" spans="1:25" s="327" customFormat="1" x14ac:dyDescent="0.2">
      <c r="A313" s="325"/>
      <c r="B313" s="325"/>
      <c r="C313" s="325" t="s">
        <v>1551</v>
      </c>
      <c r="D313" s="325" t="s">
        <v>440</v>
      </c>
      <c r="E313" s="325" t="s">
        <v>1552</v>
      </c>
      <c r="F313" s="325" t="s">
        <v>1553</v>
      </c>
      <c r="G313" s="325" t="s">
        <v>1553</v>
      </c>
      <c r="H313" s="325" t="s">
        <v>1554</v>
      </c>
      <c r="I313" s="325" t="s">
        <v>1555</v>
      </c>
      <c r="J313" s="325" t="s">
        <v>1555</v>
      </c>
      <c r="K313" s="334"/>
      <c r="L313" s="334"/>
      <c r="M313" s="334"/>
      <c r="N313" s="334"/>
      <c r="O313" s="335"/>
      <c r="P313" s="335"/>
      <c r="Q313" s="335"/>
      <c r="R313" s="334"/>
      <c r="S313" s="334"/>
      <c r="T313" s="334"/>
      <c r="U313" s="334" t="s">
        <v>428</v>
      </c>
      <c r="V313" s="334"/>
      <c r="W313" s="334" t="s">
        <v>428</v>
      </c>
      <c r="X313" s="334"/>
      <c r="Y313" s="334"/>
    </row>
  </sheetData>
  <mergeCells count="13">
    <mergeCell ref="T6:U6"/>
    <mergeCell ref="V6:W6"/>
    <mergeCell ref="X6:Y6"/>
    <mergeCell ref="A1:Y1"/>
    <mergeCell ref="A2:Y2"/>
    <mergeCell ref="A3:Y3"/>
    <mergeCell ref="A4:Y4"/>
    <mergeCell ref="C6:D6"/>
    <mergeCell ref="E6:G6"/>
    <mergeCell ref="H6:J6"/>
    <mergeCell ref="K6:L6"/>
    <mergeCell ref="M6:N6"/>
    <mergeCell ref="O6:S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workbookViewId="0">
      <selection activeCell="C37" sqref="C37"/>
    </sheetView>
  </sheetViews>
  <sheetFormatPr baseColWidth="10" defaultColWidth="8.7109375" defaultRowHeight="12.75" x14ac:dyDescent="0.2"/>
  <cols>
    <col min="1" max="1" width="16" bestFit="1" customWidth="1"/>
    <col min="2" max="2" width="8.7109375" customWidth="1"/>
    <col min="3" max="3" width="95.7109375" bestFit="1" customWidth="1"/>
    <col min="4" max="4" width="205.7109375" bestFit="1" customWidth="1"/>
  </cols>
  <sheetData>
    <row r="1" spans="1:9" x14ac:dyDescent="0.2">
      <c r="A1" s="253" t="s">
        <v>1556</v>
      </c>
      <c r="B1" s="253" t="s">
        <v>1557</v>
      </c>
      <c r="C1" s="253"/>
      <c r="D1" s="253" t="s">
        <v>1558</v>
      </c>
      <c r="E1" s="253" t="s">
        <v>1559</v>
      </c>
      <c r="F1" s="253" t="s">
        <v>1560</v>
      </c>
      <c r="G1" s="253" t="s">
        <v>1561</v>
      </c>
      <c r="H1" s="253" t="s">
        <v>1562</v>
      </c>
      <c r="I1" s="253" t="s">
        <v>1563</v>
      </c>
    </row>
    <row r="2" spans="1:9" x14ac:dyDescent="0.2">
      <c r="A2" s="255" t="s">
        <v>1564</v>
      </c>
      <c r="B2" s="255" t="s">
        <v>1565</v>
      </c>
      <c r="C2" s="255" t="s">
        <v>1566</v>
      </c>
      <c r="D2" s="255" t="s">
        <v>1567</v>
      </c>
      <c r="E2" s="254">
        <v>1</v>
      </c>
      <c r="F2" s="312">
        <v>44746.647326388891</v>
      </c>
      <c r="G2" s="312">
        <v>44746.647337962961</v>
      </c>
      <c r="H2" s="255"/>
      <c r="I2" s="255"/>
    </row>
    <row r="3" spans="1:9" x14ac:dyDescent="0.2">
      <c r="A3" s="255" t="s">
        <v>1568</v>
      </c>
      <c r="B3" s="255" t="s">
        <v>1565</v>
      </c>
      <c r="C3" s="255" t="s">
        <v>1566</v>
      </c>
      <c r="D3" s="255" t="s">
        <v>1569</v>
      </c>
      <c r="E3" s="254">
        <v>1</v>
      </c>
      <c r="F3" s="312">
        <v>44746.647326388891</v>
      </c>
      <c r="G3" s="312">
        <v>44746.647337962961</v>
      </c>
      <c r="H3" s="255"/>
      <c r="I3" s="255"/>
    </row>
    <row r="4" spans="1:9" x14ac:dyDescent="0.2">
      <c r="A4" s="255" t="s">
        <v>1570</v>
      </c>
      <c r="B4" s="255" t="s">
        <v>1565</v>
      </c>
      <c r="C4" s="255" t="s">
        <v>1566</v>
      </c>
      <c r="D4" s="255" t="s">
        <v>1571</v>
      </c>
      <c r="E4" s="254">
        <v>1</v>
      </c>
      <c r="F4" s="312">
        <v>44746.647326388891</v>
      </c>
      <c r="G4" s="312">
        <v>44746.647337962961</v>
      </c>
      <c r="H4" s="255"/>
      <c r="I4" s="255"/>
    </row>
    <row r="5" spans="1:9" x14ac:dyDescent="0.2">
      <c r="A5" s="255" t="s">
        <v>1572</v>
      </c>
      <c r="B5" s="255" t="s">
        <v>1565</v>
      </c>
      <c r="C5" s="255" t="s">
        <v>1566</v>
      </c>
      <c r="D5" s="255" t="s">
        <v>1573</v>
      </c>
      <c r="E5" s="254">
        <v>1</v>
      </c>
      <c r="F5" s="312">
        <v>44746.647326388891</v>
      </c>
      <c r="G5" s="312">
        <v>44746.647337962961</v>
      </c>
      <c r="H5" s="255"/>
      <c r="I5" s="255"/>
    </row>
    <row r="6" spans="1:9" x14ac:dyDescent="0.2">
      <c r="A6" s="255" t="s">
        <v>1574</v>
      </c>
      <c r="B6" s="255" t="s">
        <v>1565</v>
      </c>
      <c r="C6" s="255" t="s">
        <v>1566</v>
      </c>
      <c r="D6" s="255" t="s">
        <v>1575</v>
      </c>
      <c r="E6" s="254">
        <v>1</v>
      </c>
      <c r="F6" s="312">
        <v>44746.647326388891</v>
      </c>
      <c r="G6" s="312">
        <v>44746.647337962961</v>
      </c>
      <c r="H6" s="255"/>
      <c r="I6" s="255"/>
    </row>
    <row r="7" spans="1:9" x14ac:dyDescent="0.2">
      <c r="A7" s="255" t="s">
        <v>1576</v>
      </c>
      <c r="B7" s="255" t="s">
        <v>1565</v>
      </c>
      <c r="C7" s="255" t="s">
        <v>1566</v>
      </c>
      <c r="D7" s="255" t="s">
        <v>1577</v>
      </c>
      <c r="E7" s="254">
        <v>1</v>
      </c>
      <c r="F7" s="312">
        <v>44746.647326388891</v>
      </c>
      <c r="G7" s="312">
        <v>44746.647337962961</v>
      </c>
      <c r="H7" s="255"/>
      <c r="I7" s="255"/>
    </row>
    <row r="8" spans="1:9" x14ac:dyDescent="0.2">
      <c r="A8" s="255" t="s">
        <v>1578</v>
      </c>
      <c r="B8" s="255" t="s">
        <v>1565</v>
      </c>
      <c r="C8" s="255" t="s">
        <v>1566</v>
      </c>
      <c r="D8" s="255" t="s">
        <v>1579</v>
      </c>
      <c r="E8" s="254">
        <v>1</v>
      </c>
      <c r="F8" s="312">
        <v>44746.647326388891</v>
      </c>
      <c r="G8" s="312">
        <v>44746.647337962961</v>
      </c>
      <c r="H8" s="255"/>
      <c r="I8" s="255"/>
    </row>
    <row r="9" spans="1:9" x14ac:dyDescent="0.2">
      <c r="A9" s="255" t="s">
        <v>1580</v>
      </c>
      <c r="B9" s="255" t="s">
        <v>1581</v>
      </c>
      <c r="C9" s="313" t="s">
        <v>1582</v>
      </c>
      <c r="D9" s="255" t="s">
        <v>1583</v>
      </c>
      <c r="E9" s="254">
        <v>1</v>
      </c>
      <c r="F9" s="312">
        <v>44746.647326388891</v>
      </c>
      <c r="G9" s="312">
        <v>44746.647337962961</v>
      </c>
      <c r="H9" s="255"/>
      <c r="I9" s="255"/>
    </row>
    <row r="10" spans="1:9" x14ac:dyDescent="0.2">
      <c r="A10" s="255" t="s">
        <v>1584</v>
      </c>
      <c r="B10" s="255" t="s">
        <v>1581</v>
      </c>
      <c r="C10" s="313" t="s">
        <v>1582</v>
      </c>
      <c r="D10" s="255" t="s">
        <v>1585</v>
      </c>
      <c r="E10" s="254">
        <v>1</v>
      </c>
      <c r="F10" s="312">
        <v>44746.647326388891</v>
      </c>
      <c r="G10" s="312">
        <v>44746.647337962961</v>
      </c>
      <c r="H10" s="255"/>
      <c r="I10" s="255"/>
    </row>
    <row r="11" spans="1:9" x14ac:dyDescent="0.2">
      <c r="A11" s="255" t="s">
        <v>1586</v>
      </c>
      <c r="B11" s="255" t="s">
        <v>1581</v>
      </c>
      <c r="C11" s="313" t="s">
        <v>1582</v>
      </c>
      <c r="D11" s="255" t="s">
        <v>1587</v>
      </c>
      <c r="E11" s="254">
        <v>1</v>
      </c>
      <c r="F11" s="312">
        <v>44746.647326388891</v>
      </c>
      <c r="G11" s="312">
        <v>44746.647337962961</v>
      </c>
      <c r="H11" s="255"/>
      <c r="I11" s="255"/>
    </row>
    <row r="12" spans="1:9" x14ac:dyDescent="0.2">
      <c r="A12" s="255" t="s">
        <v>1588</v>
      </c>
      <c r="B12" s="255" t="s">
        <v>1581</v>
      </c>
      <c r="C12" s="313" t="s">
        <v>1582</v>
      </c>
      <c r="D12" s="255" t="s">
        <v>1589</v>
      </c>
      <c r="E12" s="254">
        <v>1</v>
      </c>
      <c r="F12" s="312">
        <v>44746.647326388891</v>
      </c>
      <c r="G12" s="312">
        <v>44746.647337962961</v>
      </c>
      <c r="H12" s="255"/>
      <c r="I12" s="255"/>
    </row>
    <row r="13" spans="1:9" x14ac:dyDescent="0.2">
      <c r="A13" s="255" t="s">
        <v>1590</v>
      </c>
      <c r="B13" s="255" t="s">
        <v>1581</v>
      </c>
      <c r="C13" s="313" t="s">
        <v>1582</v>
      </c>
      <c r="D13" s="255" t="s">
        <v>1591</v>
      </c>
      <c r="E13" s="254">
        <v>1</v>
      </c>
      <c r="F13" s="312">
        <v>44746.647326388891</v>
      </c>
      <c r="G13" s="312">
        <v>44746.647337962961</v>
      </c>
      <c r="H13" s="255"/>
      <c r="I13" s="255"/>
    </row>
    <row r="14" spans="1:9" x14ac:dyDescent="0.2">
      <c r="A14" s="255" t="s">
        <v>1592</v>
      </c>
      <c r="B14" s="255" t="s">
        <v>1581</v>
      </c>
      <c r="C14" s="313" t="s">
        <v>1582</v>
      </c>
      <c r="D14" s="255" t="s">
        <v>1593</v>
      </c>
      <c r="E14" s="254">
        <v>1</v>
      </c>
      <c r="F14" s="312">
        <v>44746.647326388891</v>
      </c>
      <c r="G14" s="312">
        <v>44746.647337962961</v>
      </c>
      <c r="H14" s="255"/>
      <c r="I14" s="255"/>
    </row>
    <row r="15" spans="1:9" x14ac:dyDescent="0.2">
      <c r="A15" s="255" t="s">
        <v>1594</v>
      </c>
      <c r="B15" s="255" t="s">
        <v>1581</v>
      </c>
      <c r="C15" s="313" t="s">
        <v>1582</v>
      </c>
      <c r="D15" s="255" t="s">
        <v>1595</v>
      </c>
      <c r="E15" s="254">
        <v>1</v>
      </c>
      <c r="F15" s="312">
        <v>44746.647326388891</v>
      </c>
      <c r="G15" s="312">
        <v>44746.647337962961</v>
      </c>
      <c r="H15" s="255"/>
      <c r="I15" s="255"/>
    </row>
    <row r="16" spans="1:9" x14ac:dyDescent="0.2">
      <c r="A16" s="255" t="s">
        <v>1596</v>
      </c>
      <c r="B16" s="255" t="s">
        <v>1597</v>
      </c>
      <c r="C16" s="255" t="s">
        <v>1598</v>
      </c>
      <c r="D16" s="255" t="s">
        <v>1599</v>
      </c>
      <c r="E16" s="254">
        <v>1</v>
      </c>
      <c r="F16" s="312">
        <v>44746.647326388891</v>
      </c>
      <c r="G16" s="312">
        <v>44746.647337962961</v>
      </c>
      <c r="H16" s="255"/>
      <c r="I16" s="255"/>
    </row>
    <row r="17" spans="1:9" x14ac:dyDescent="0.2">
      <c r="A17" s="255" t="s">
        <v>1600</v>
      </c>
      <c r="B17" s="255" t="s">
        <v>1601</v>
      </c>
      <c r="C17" s="255" t="s">
        <v>1602</v>
      </c>
      <c r="D17" s="255" t="s">
        <v>1603</v>
      </c>
      <c r="E17" s="254">
        <v>1</v>
      </c>
      <c r="F17" s="312">
        <v>44746.647326388891</v>
      </c>
      <c r="G17" s="312">
        <v>44746.647337962961</v>
      </c>
      <c r="H17" s="255"/>
      <c r="I17" s="255"/>
    </row>
    <row r="18" spans="1:9" x14ac:dyDescent="0.2">
      <c r="A18" s="255" t="s">
        <v>1604</v>
      </c>
      <c r="B18" s="255" t="s">
        <v>1601</v>
      </c>
      <c r="C18" s="255" t="s">
        <v>1602</v>
      </c>
      <c r="D18" s="255" t="s">
        <v>1605</v>
      </c>
      <c r="E18" s="254">
        <v>1</v>
      </c>
      <c r="F18" s="312">
        <v>44746.647326388891</v>
      </c>
      <c r="G18" s="312">
        <v>44746.647337962961</v>
      </c>
      <c r="H18" s="255"/>
      <c r="I18" s="255"/>
    </row>
    <row r="19" spans="1:9" x14ac:dyDescent="0.2">
      <c r="A19" s="255" t="s">
        <v>1606</v>
      </c>
      <c r="B19" s="255" t="s">
        <v>1607</v>
      </c>
      <c r="C19" s="255" t="s">
        <v>1608</v>
      </c>
      <c r="D19" s="255" t="s">
        <v>1609</v>
      </c>
      <c r="E19" s="254">
        <v>1</v>
      </c>
      <c r="F19" s="312">
        <v>44746.647326388891</v>
      </c>
      <c r="G19" s="312">
        <v>44746.647337962961</v>
      </c>
      <c r="H19" s="255"/>
      <c r="I19" s="255"/>
    </row>
    <row r="20" spans="1:9" x14ac:dyDescent="0.2">
      <c r="A20" s="255" t="s">
        <v>1610</v>
      </c>
      <c r="B20" s="255" t="s">
        <v>1607</v>
      </c>
      <c r="C20" s="255" t="s">
        <v>1608</v>
      </c>
      <c r="D20" s="255" t="s">
        <v>1611</v>
      </c>
      <c r="E20" s="254">
        <v>1</v>
      </c>
      <c r="F20" s="312">
        <v>44746.647326388891</v>
      </c>
      <c r="G20" s="312">
        <v>44746.647337962961</v>
      </c>
      <c r="H20" s="255"/>
      <c r="I20" s="255"/>
    </row>
    <row r="21" spans="1:9" x14ac:dyDescent="0.2">
      <c r="A21" s="255" t="s">
        <v>1612</v>
      </c>
      <c r="B21" s="255" t="s">
        <v>1607</v>
      </c>
      <c r="C21" s="255" t="s">
        <v>1613</v>
      </c>
      <c r="D21" s="255" t="s">
        <v>1614</v>
      </c>
      <c r="E21" s="254">
        <v>1</v>
      </c>
      <c r="F21" s="312">
        <v>44746.647326388891</v>
      </c>
      <c r="G21" s="312">
        <v>44746.647337962961</v>
      </c>
      <c r="H21" s="255"/>
      <c r="I21" s="255"/>
    </row>
    <row r="22" spans="1:9" x14ac:dyDescent="0.2">
      <c r="A22" s="255" t="s">
        <v>1615</v>
      </c>
      <c r="B22" s="255" t="s">
        <v>1616</v>
      </c>
      <c r="C22" s="255" t="s">
        <v>1617</v>
      </c>
      <c r="D22" s="255" t="s">
        <v>1618</v>
      </c>
      <c r="E22" s="254">
        <v>1</v>
      </c>
      <c r="F22" s="312">
        <v>44746.647326388891</v>
      </c>
      <c r="G22" s="312">
        <v>44746.647337962961</v>
      </c>
      <c r="H22" s="255"/>
      <c r="I22" s="255"/>
    </row>
    <row r="23" spans="1:9" x14ac:dyDescent="0.2">
      <c r="A23" s="255" t="s">
        <v>1619</v>
      </c>
      <c r="B23" s="255" t="s">
        <v>1616</v>
      </c>
      <c r="C23" s="255" t="s">
        <v>1617</v>
      </c>
      <c r="D23" s="255" t="s">
        <v>1620</v>
      </c>
      <c r="E23" s="254">
        <v>1</v>
      </c>
      <c r="F23" s="312">
        <v>44746.647326388891</v>
      </c>
      <c r="G23" s="312">
        <v>44746.647337962961</v>
      </c>
      <c r="H23" s="255"/>
      <c r="I23" s="255"/>
    </row>
    <row r="24" spans="1:9" x14ac:dyDescent="0.2">
      <c r="A24" s="255" t="s">
        <v>1621</v>
      </c>
      <c r="B24" s="255" t="s">
        <v>1616</v>
      </c>
      <c r="C24" s="255" t="s">
        <v>1617</v>
      </c>
      <c r="D24" s="255" t="s">
        <v>1622</v>
      </c>
      <c r="E24" s="254">
        <v>1</v>
      </c>
      <c r="F24" s="312">
        <v>44746.647326388891</v>
      </c>
      <c r="G24" s="312">
        <v>44746.647337962961</v>
      </c>
      <c r="H24" s="255"/>
      <c r="I24" s="255"/>
    </row>
    <row r="25" spans="1:9" x14ac:dyDescent="0.2">
      <c r="A25" s="255" t="s">
        <v>1623</v>
      </c>
      <c r="B25" s="255" t="s">
        <v>1616</v>
      </c>
      <c r="C25" s="255" t="s">
        <v>1617</v>
      </c>
      <c r="D25" s="255" t="s">
        <v>1624</v>
      </c>
      <c r="E25" s="254">
        <v>1</v>
      </c>
      <c r="F25" s="312">
        <v>44746.647326388891</v>
      </c>
      <c r="G25" s="312">
        <v>44746.647337962961</v>
      </c>
      <c r="H25" s="255"/>
      <c r="I25" s="255"/>
    </row>
    <row r="26" spans="1:9" x14ac:dyDescent="0.2">
      <c r="A26" s="255" t="s">
        <v>1625</v>
      </c>
      <c r="B26" s="255" t="s">
        <v>1626</v>
      </c>
      <c r="C26" s="255" t="s">
        <v>1627</v>
      </c>
      <c r="D26" s="255" t="s">
        <v>1628</v>
      </c>
      <c r="E26" s="254">
        <v>1</v>
      </c>
      <c r="F26" s="312">
        <v>44746.647326388891</v>
      </c>
      <c r="G26" s="312">
        <v>44746.647337962961</v>
      </c>
      <c r="H26" s="255"/>
      <c r="I26" s="255"/>
    </row>
    <row r="27" spans="1:9" x14ac:dyDescent="0.2">
      <c r="A27" s="255" t="s">
        <v>1629</v>
      </c>
      <c r="B27" s="255" t="s">
        <v>1626</v>
      </c>
      <c r="C27" s="255" t="s">
        <v>1627</v>
      </c>
      <c r="D27" s="255" t="s">
        <v>1630</v>
      </c>
      <c r="E27" s="254">
        <v>1</v>
      </c>
      <c r="F27" s="312">
        <v>44746.647326388891</v>
      </c>
      <c r="G27" s="312">
        <v>44746.647337962961</v>
      </c>
      <c r="H27" s="255"/>
      <c r="I27" s="255"/>
    </row>
    <row r="28" spans="1:9" x14ac:dyDescent="0.2">
      <c r="A28" s="255" t="s">
        <v>1631</v>
      </c>
      <c r="B28" s="255" t="s">
        <v>1632</v>
      </c>
      <c r="C28" s="255" t="s">
        <v>1633</v>
      </c>
      <c r="D28" s="255" t="s">
        <v>1634</v>
      </c>
      <c r="E28" s="254">
        <v>1</v>
      </c>
      <c r="F28" s="312">
        <v>44746.647326388891</v>
      </c>
      <c r="G28" s="312">
        <v>44746.647337962961</v>
      </c>
      <c r="H28" s="255"/>
      <c r="I28" s="255"/>
    </row>
    <row r="29" spans="1:9" x14ac:dyDescent="0.2">
      <c r="A29" s="255" t="s">
        <v>1635</v>
      </c>
      <c r="B29" s="255" t="s">
        <v>1636</v>
      </c>
      <c r="C29" s="255" t="s">
        <v>1637</v>
      </c>
      <c r="D29" s="255" t="s">
        <v>1638</v>
      </c>
      <c r="E29" s="254">
        <v>1</v>
      </c>
      <c r="F29" s="312">
        <v>44746.647326388891</v>
      </c>
      <c r="G29" s="312">
        <v>44746.647337962961</v>
      </c>
      <c r="H29" s="255"/>
      <c r="I29" s="255"/>
    </row>
    <row r="30" spans="1:9" x14ac:dyDescent="0.2">
      <c r="A30" s="255" t="s">
        <v>1639</v>
      </c>
      <c r="B30" s="255" t="s">
        <v>1636</v>
      </c>
      <c r="C30" s="255" t="s">
        <v>1637</v>
      </c>
      <c r="D30" s="255" t="s">
        <v>1640</v>
      </c>
      <c r="E30" s="254">
        <v>1</v>
      </c>
      <c r="F30" s="312">
        <v>44746.647326388891</v>
      </c>
      <c r="G30" s="312">
        <v>44746.647337962961</v>
      </c>
      <c r="H30" s="255"/>
      <c r="I30" s="255"/>
    </row>
    <row r="31" spans="1:9" x14ac:dyDescent="0.2">
      <c r="A31" s="255" t="s">
        <v>1641</v>
      </c>
      <c r="B31" s="255" t="s">
        <v>1636</v>
      </c>
      <c r="C31" s="255" t="s">
        <v>1637</v>
      </c>
      <c r="D31" s="255" t="s">
        <v>1642</v>
      </c>
      <c r="E31" s="254">
        <v>1</v>
      </c>
      <c r="F31" s="312">
        <v>44746.647326388891</v>
      </c>
      <c r="G31" s="312">
        <v>44746.647337962961</v>
      </c>
      <c r="H31" s="255"/>
      <c r="I31" s="255"/>
    </row>
    <row r="32" spans="1:9" x14ac:dyDescent="0.2">
      <c r="A32" s="255" t="s">
        <v>1643</v>
      </c>
      <c r="B32" s="255" t="s">
        <v>1636</v>
      </c>
      <c r="C32" s="255" t="s">
        <v>1637</v>
      </c>
      <c r="D32" s="255" t="s">
        <v>1644</v>
      </c>
      <c r="E32" s="254">
        <v>1</v>
      </c>
      <c r="F32" s="312">
        <v>44746.647326388891</v>
      </c>
      <c r="G32" s="312">
        <v>44746.647337962961</v>
      </c>
      <c r="H32" s="255"/>
      <c r="I32" s="255"/>
    </row>
    <row r="33" spans="1:9" x14ac:dyDescent="0.2">
      <c r="A33" s="255" t="s">
        <v>1645</v>
      </c>
      <c r="B33" s="255" t="s">
        <v>1636</v>
      </c>
      <c r="C33" s="255" t="s">
        <v>1637</v>
      </c>
      <c r="D33" s="255" t="s">
        <v>1646</v>
      </c>
      <c r="E33" s="254">
        <v>1</v>
      </c>
      <c r="F33" s="312">
        <v>44746.647326388891</v>
      </c>
      <c r="G33" s="312">
        <v>44746.647337962961</v>
      </c>
      <c r="H33" s="255"/>
      <c r="I33" s="255"/>
    </row>
    <row r="34" spans="1:9" x14ac:dyDescent="0.2">
      <c r="A34" s="255" t="s">
        <v>1647</v>
      </c>
      <c r="B34" s="255" t="s">
        <v>1648</v>
      </c>
      <c r="C34" s="255" t="s">
        <v>1649</v>
      </c>
      <c r="D34" s="255" t="s">
        <v>1650</v>
      </c>
      <c r="E34" s="254">
        <v>1</v>
      </c>
      <c r="F34" s="312">
        <v>44746.647326388891</v>
      </c>
      <c r="G34" s="312">
        <v>44746.647337962961</v>
      </c>
      <c r="H34" s="255"/>
      <c r="I34" s="255"/>
    </row>
    <row r="35" spans="1:9" x14ac:dyDescent="0.2">
      <c r="A35" s="255" t="s">
        <v>1651</v>
      </c>
      <c r="B35" s="255" t="s">
        <v>1648</v>
      </c>
      <c r="C35" s="255" t="s">
        <v>1649</v>
      </c>
      <c r="D35" s="255" t="s">
        <v>1652</v>
      </c>
      <c r="E35" s="254">
        <v>1</v>
      </c>
      <c r="F35" s="312">
        <v>44746.647326388891</v>
      </c>
      <c r="G35" s="312">
        <v>44746.647337962961</v>
      </c>
      <c r="H35" s="255"/>
      <c r="I35" s="255"/>
    </row>
    <row r="38" spans="1:9" x14ac:dyDescent="0.2">
      <c r="C38" s="255" t="s">
        <v>1566</v>
      </c>
    </row>
    <row r="39" spans="1:9" x14ac:dyDescent="0.2">
      <c r="C39" s="313" t="s">
        <v>1582</v>
      </c>
    </row>
    <row r="40" spans="1:9" x14ac:dyDescent="0.2">
      <c r="C40" s="255" t="s">
        <v>1598</v>
      </c>
    </row>
    <row r="41" spans="1:9" x14ac:dyDescent="0.2">
      <c r="C41" s="255" t="s">
        <v>1602</v>
      </c>
    </row>
    <row r="42" spans="1:9" x14ac:dyDescent="0.2">
      <c r="C42" s="255" t="s">
        <v>1608</v>
      </c>
    </row>
    <row r="43" spans="1:9" x14ac:dyDescent="0.2">
      <c r="C43" s="255" t="s">
        <v>1617</v>
      </c>
    </row>
    <row r="44" spans="1:9" x14ac:dyDescent="0.2">
      <c r="C44" s="255" t="s">
        <v>1627</v>
      </c>
    </row>
    <row r="45" spans="1:9" x14ac:dyDescent="0.2">
      <c r="C45" s="255" t="s">
        <v>1633</v>
      </c>
    </row>
    <row r="46" spans="1:9" x14ac:dyDescent="0.2">
      <c r="C46" s="255" t="s">
        <v>1637</v>
      </c>
    </row>
    <row r="47" spans="1:9" x14ac:dyDescent="0.2">
      <c r="C47" s="255" t="s">
        <v>1649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E97"/>
  <sheetViews>
    <sheetView topLeftCell="A39" workbookViewId="0">
      <selection activeCell="E46" sqref="E46"/>
    </sheetView>
  </sheetViews>
  <sheetFormatPr baseColWidth="10" defaultColWidth="10.7109375" defaultRowHeight="12.75" x14ac:dyDescent="0.2"/>
  <cols>
    <col min="1" max="1" width="33.5703125" style="268" customWidth="1"/>
    <col min="2" max="2" width="23.28515625" style="268" customWidth="1"/>
    <col min="3" max="4" width="10.7109375" style="268"/>
    <col min="5" max="5" width="33.5703125" style="268" customWidth="1"/>
    <col min="6" max="16384" width="10.7109375" style="268"/>
  </cols>
  <sheetData>
    <row r="1" spans="1:5" ht="38.25" x14ac:dyDescent="0.2">
      <c r="A1" s="267" t="s">
        <v>1653</v>
      </c>
      <c r="B1" s="267" t="s">
        <v>120</v>
      </c>
      <c r="E1" s="267" t="s">
        <v>1653</v>
      </c>
    </row>
    <row r="2" spans="1:5" x14ac:dyDescent="0.2">
      <c r="A2" s="260" t="s">
        <v>1654</v>
      </c>
      <c r="B2" s="260" t="s">
        <v>1655</v>
      </c>
      <c r="E2" s="260" t="s">
        <v>139</v>
      </c>
    </row>
    <row r="3" spans="1:5" x14ac:dyDescent="0.2">
      <c r="A3" s="260" t="s">
        <v>1656</v>
      </c>
      <c r="B3" s="260" t="s">
        <v>1657</v>
      </c>
      <c r="E3" s="260" t="s">
        <v>1658</v>
      </c>
    </row>
    <row r="4" spans="1:5" x14ac:dyDescent="0.2">
      <c r="A4" s="260" t="s">
        <v>1656</v>
      </c>
      <c r="B4" s="260" t="s">
        <v>1659</v>
      </c>
      <c r="E4" s="276" t="s">
        <v>1660</v>
      </c>
    </row>
    <row r="5" spans="1:5" x14ac:dyDescent="0.2">
      <c r="A5" s="260" t="s">
        <v>1656</v>
      </c>
      <c r="B5" s="260" t="s">
        <v>1661</v>
      </c>
      <c r="E5" s="276" t="s">
        <v>1662</v>
      </c>
    </row>
    <row r="6" spans="1:5" x14ac:dyDescent="0.2">
      <c r="A6" s="264" t="s">
        <v>1656</v>
      </c>
      <c r="B6" s="271" t="s">
        <v>1663</v>
      </c>
      <c r="E6" s="276" t="s">
        <v>122</v>
      </c>
    </row>
    <row r="7" spans="1:5" x14ac:dyDescent="0.2">
      <c r="A7" s="260" t="s">
        <v>1664</v>
      </c>
      <c r="B7" s="260" t="s">
        <v>1665</v>
      </c>
      <c r="E7" s="260" t="s">
        <v>1666</v>
      </c>
    </row>
    <row r="8" spans="1:5" x14ac:dyDescent="0.2">
      <c r="A8" s="260" t="s">
        <v>1664</v>
      </c>
      <c r="B8" s="260" t="s">
        <v>1667</v>
      </c>
      <c r="E8" s="261" t="s">
        <v>1668</v>
      </c>
    </row>
    <row r="9" spans="1:5" x14ac:dyDescent="0.2">
      <c r="A9" s="262" t="s">
        <v>122</v>
      </c>
      <c r="B9" s="261" t="s">
        <v>123</v>
      </c>
      <c r="E9" s="260" t="s">
        <v>1669</v>
      </c>
    </row>
    <row r="10" spans="1:5" x14ac:dyDescent="0.2">
      <c r="A10" s="260" t="s">
        <v>139</v>
      </c>
      <c r="B10" s="260" t="s">
        <v>140</v>
      </c>
      <c r="E10" s="260" t="s">
        <v>1670</v>
      </c>
    </row>
    <row r="11" spans="1:5" x14ac:dyDescent="0.2">
      <c r="A11" s="260" t="s">
        <v>139</v>
      </c>
      <c r="B11" s="260" t="s">
        <v>1671</v>
      </c>
      <c r="E11" s="260" t="s">
        <v>1672</v>
      </c>
    </row>
    <row r="12" spans="1:5" x14ac:dyDescent="0.2">
      <c r="A12" s="260" t="s">
        <v>139</v>
      </c>
      <c r="B12" s="260" t="s">
        <v>1673</v>
      </c>
      <c r="E12" s="260" t="s">
        <v>1674</v>
      </c>
    </row>
    <row r="13" spans="1:5" x14ac:dyDescent="0.2">
      <c r="A13" s="274" t="s">
        <v>139</v>
      </c>
      <c r="B13" s="270" t="s">
        <v>1675</v>
      </c>
      <c r="E13" s="260" t="s">
        <v>1656</v>
      </c>
    </row>
    <row r="14" spans="1:5" x14ac:dyDescent="0.2">
      <c r="A14" s="260" t="s">
        <v>1668</v>
      </c>
      <c r="B14" s="260" t="s">
        <v>1676</v>
      </c>
      <c r="E14" s="260" t="s">
        <v>1677</v>
      </c>
    </row>
    <row r="15" spans="1:5" x14ac:dyDescent="0.2">
      <c r="A15" s="260" t="s">
        <v>1678</v>
      </c>
      <c r="B15" s="260" t="s">
        <v>1679</v>
      </c>
      <c r="E15" s="260" t="s">
        <v>1680</v>
      </c>
    </row>
    <row r="16" spans="1:5" x14ac:dyDescent="0.2">
      <c r="A16" s="260" t="s">
        <v>1678</v>
      </c>
      <c r="B16" s="260" t="s">
        <v>1681</v>
      </c>
      <c r="E16" s="260" t="s">
        <v>1682</v>
      </c>
    </row>
    <row r="17" spans="1:5" x14ac:dyDescent="0.2">
      <c r="A17" s="260" t="s">
        <v>1678</v>
      </c>
      <c r="B17" s="260" t="s">
        <v>1683</v>
      </c>
      <c r="E17" s="260" t="s">
        <v>1684</v>
      </c>
    </row>
    <row r="18" spans="1:5" x14ac:dyDescent="0.2">
      <c r="A18" s="260" t="s">
        <v>1678</v>
      </c>
      <c r="B18" s="260" t="s">
        <v>1685</v>
      </c>
      <c r="E18" s="264" t="s">
        <v>1686</v>
      </c>
    </row>
    <row r="19" spans="1:5" x14ac:dyDescent="0.2">
      <c r="A19" s="260" t="s">
        <v>1678</v>
      </c>
      <c r="B19" s="260" t="s">
        <v>1687</v>
      </c>
      <c r="E19" s="280" t="s">
        <v>1688</v>
      </c>
    </row>
    <row r="20" spans="1:5" x14ac:dyDescent="0.2">
      <c r="A20" s="264" t="s">
        <v>1689</v>
      </c>
      <c r="B20" s="263" t="s">
        <v>1690</v>
      </c>
      <c r="E20" s="260" t="s">
        <v>1691</v>
      </c>
    </row>
    <row r="21" spans="1:5" x14ac:dyDescent="0.2">
      <c r="A21" s="265" t="s">
        <v>1692</v>
      </c>
      <c r="B21" s="261" t="s">
        <v>1693</v>
      </c>
      <c r="E21" s="260" t="s">
        <v>1654</v>
      </c>
    </row>
    <row r="22" spans="1:5" x14ac:dyDescent="0.2">
      <c r="A22" s="260" t="s">
        <v>1694</v>
      </c>
      <c r="B22" s="260" t="s">
        <v>1695</v>
      </c>
      <c r="E22" s="260" t="s">
        <v>1678</v>
      </c>
    </row>
    <row r="23" spans="1:5" x14ac:dyDescent="0.2">
      <c r="A23" s="260" t="s">
        <v>1694</v>
      </c>
      <c r="B23" s="260" t="s">
        <v>1696</v>
      </c>
      <c r="E23" s="266" t="s">
        <v>1697</v>
      </c>
    </row>
    <row r="24" spans="1:5" x14ac:dyDescent="0.2">
      <c r="A24" s="260" t="s">
        <v>1694</v>
      </c>
      <c r="B24" s="260" t="s">
        <v>1698</v>
      </c>
      <c r="E24" s="260" t="s">
        <v>1699</v>
      </c>
    </row>
    <row r="25" spans="1:5" x14ac:dyDescent="0.2">
      <c r="A25" s="260" t="s">
        <v>1694</v>
      </c>
      <c r="B25" s="260" t="s">
        <v>1700</v>
      </c>
      <c r="E25" s="260" t="s">
        <v>1689</v>
      </c>
    </row>
    <row r="26" spans="1:5" x14ac:dyDescent="0.2">
      <c r="A26" s="260" t="s">
        <v>1694</v>
      </c>
      <c r="B26" s="260" t="s">
        <v>1701</v>
      </c>
      <c r="E26" s="260" t="s">
        <v>1702</v>
      </c>
    </row>
    <row r="27" spans="1:5" x14ac:dyDescent="0.2">
      <c r="A27" s="260" t="s">
        <v>1703</v>
      </c>
      <c r="B27" s="260" t="s">
        <v>1704</v>
      </c>
      <c r="E27" s="260" t="s">
        <v>1692</v>
      </c>
    </row>
    <row r="28" spans="1:5" x14ac:dyDescent="0.2">
      <c r="A28" s="265" t="s">
        <v>1705</v>
      </c>
      <c r="B28" s="261" t="s">
        <v>1706</v>
      </c>
      <c r="E28" s="260" t="s">
        <v>1707</v>
      </c>
    </row>
    <row r="29" spans="1:5" x14ac:dyDescent="0.2">
      <c r="A29" s="260" t="s">
        <v>1708</v>
      </c>
      <c r="B29" s="260" t="s">
        <v>1709</v>
      </c>
      <c r="E29" s="261" t="s">
        <v>1710</v>
      </c>
    </row>
    <row r="30" spans="1:5" x14ac:dyDescent="0.2">
      <c r="A30" s="260" t="s">
        <v>1708</v>
      </c>
      <c r="B30" s="260" t="s">
        <v>1711</v>
      </c>
      <c r="E30" s="261" t="s">
        <v>1712</v>
      </c>
    </row>
    <row r="31" spans="1:5" x14ac:dyDescent="0.2">
      <c r="A31" s="263" t="s">
        <v>1708</v>
      </c>
      <c r="B31" s="271" t="s">
        <v>1713</v>
      </c>
      <c r="E31" s="260" t="s">
        <v>1714</v>
      </c>
    </row>
    <row r="32" spans="1:5" x14ac:dyDescent="0.2">
      <c r="A32" s="260" t="s">
        <v>1658</v>
      </c>
      <c r="B32" s="260" t="s">
        <v>1715</v>
      </c>
      <c r="E32" s="260" t="s">
        <v>1716</v>
      </c>
    </row>
    <row r="33" spans="1:5" x14ac:dyDescent="0.2">
      <c r="A33" s="262" t="s">
        <v>1660</v>
      </c>
      <c r="B33" s="261" t="s">
        <v>1717</v>
      </c>
      <c r="E33" s="260" t="s">
        <v>1718</v>
      </c>
    </row>
    <row r="34" spans="1:5" x14ac:dyDescent="0.2">
      <c r="A34" s="262" t="s">
        <v>1688</v>
      </c>
      <c r="B34" s="261" t="s">
        <v>1719</v>
      </c>
      <c r="E34" s="261" t="s">
        <v>1720</v>
      </c>
    </row>
    <row r="35" spans="1:5" x14ac:dyDescent="0.2">
      <c r="A35" s="260" t="s">
        <v>1721</v>
      </c>
      <c r="B35" s="260"/>
      <c r="E35" s="261" t="s">
        <v>1722</v>
      </c>
    </row>
    <row r="36" spans="1:5" x14ac:dyDescent="0.2">
      <c r="A36" s="260" t="s">
        <v>1702</v>
      </c>
      <c r="B36" s="269" t="s">
        <v>1723</v>
      </c>
      <c r="E36" s="260" t="s">
        <v>1724</v>
      </c>
    </row>
    <row r="37" spans="1:5" x14ac:dyDescent="0.2">
      <c r="A37" s="260" t="s">
        <v>1724</v>
      </c>
      <c r="B37" s="260" t="s">
        <v>1725</v>
      </c>
      <c r="E37" s="261" t="s">
        <v>1694</v>
      </c>
    </row>
    <row r="38" spans="1:5" x14ac:dyDescent="0.2">
      <c r="A38" s="261" t="s">
        <v>1726</v>
      </c>
      <c r="B38" s="261" t="s">
        <v>1726</v>
      </c>
      <c r="E38" s="260" t="s">
        <v>1664</v>
      </c>
    </row>
    <row r="39" spans="1:5" x14ac:dyDescent="0.2">
      <c r="A39" s="262" t="s">
        <v>1727</v>
      </c>
      <c r="B39" s="270" t="s">
        <v>1728</v>
      </c>
      <c r="E39" s="272" t="s">
        <v>1726</v>
      </c>
    </row>
    <row r="40" spans="1:5" x14ac:dyDescent="0.2">
      <c r="A40" s="260" t="s">
        <v>1729</v>
      </c>
      <c r="B40" s="260" t="s">
        <v>1730</v>
      </c>
      <c r="E40" s="264" t="s">
        <v>1731</v>
      </c>
    </row>
    <row r="41" spans="1:5" x14ac:dyDescent="0.2">
      <c r="A41" s="261" t="s">
        <v>1732</v>
      </c>
      <c r="B41" s="271" t="s">
        <v>1733</v>
      </c>
      <c r="E41" s="276" t="s">
        <v>1727</v>
      </c>
    </row>
    <row r="42" spans="1:5" x14ac:dyDescent="0.2">
      <c r="A42" s="260" t="s">
        <v>1734</v>
      </c>
      <c r="B42" s="260" t="s">
        <v>1735</v>
      </c>
      <c r="E42" s="264" t="s">
        <v>1736</v>
      </c>
    </row>
    <row r="43" spans="1:5" x14ac:dyDescent="0.2">
      <c r="A43" s="272" t="s">
        <v>1680</v>
      </c>
      <c r="B43" s="260" t="s">
        <v>1737</v>
      </c>
      <c r="E43" s="264" t="s">
        <v>1738</v>
      </c>
    </row>
    <row r="44" spans="1:5" x14ac:dyDescent="0.2">
      <c r="A44" s="260" t="s">
        <v>1716</v>
      </c>
      <c r="B44" s="272" t="s">
        <v>1739</v>
      </c>
      <c r="E44" s="272" t="s">
        <v>1740</v>
      </c>
    </row>
    <row r="45" spans="1:5" x14ac:dyDescent="0.2">
      <c r="A45" s="264" t="s">
        <v>1718</v>
      </c>
      <c r="B45" s="271" t="s">
        <v>1741</v>
      </c>
      <c r="E45" s="285" t="s">
        <v>1742</v>
      </c>
    </row>
    <row r="46" spans="1:5" x14ac:dyDescent="0.2">
      <c r="A46" s="272" t="s">
        <v>1731</v>
      </c>
      <c r="B46" s="260" t="s">
        <v>1743</v>
      </c>
      <c r="E46" s="274" t="s">
        <v>1703</v>
      </c>
    </row>
    <row r="47" spans="1:5" x14ac:dyDescent="0.2">
      <c r="A47" s="273" t="s">
        <v>1744</v>
      </c>
      <c r="B47" s="261" t="s">
        <v>1744</v>
      </c>
      <c r="E47" s="275" t="s">
        <v>1745</v>
      </c>
    </row>
    <row r="48" spans="1:5" x14ac:dyDescent="0.2">
      <c r="A48" s="274" t="s">
        <v>1746</v>
      </c>
      <c r="B48" s="260" t="s">
        <v>1747</v>
      </c>
      <c r="E48" s="261" t="s">
        <v>1748</v>
      </c>
    </row>
    <row r="49" spans="1:5" x14ac:dyDescent="0.2">
      <c r="A49" s="275" t="s">
        <v>1749</v>
      </c>
      <c r="B49" s="271" t="s">
        <v>1750</v>
      </c>
      <c r="E49" s="260" t="s">
        <v>1751</v>
      </c>
    </row>
    <row r="50" spans="1:5" x14ac:dyDescent="0.2">
      <c r="A50" s="262" t="s">
        <v>122</v>
      </c>
      <c r="B50" s="273" t="s">
        <v>1752</v>
      </c>
      <c r="E50" s="274" t="s">
        <v>1753</v>
      </c>
    </row>
    <row r="51" spans="1:5" x14ac:dyDescent="0.2">
      <c r="A51" s="276" t="s">
        <v>1742</v>
      </c>
      <c r="B51" s="260" t="s">
        <v>1754</v>
      </c>
      <c r="E51" s="270" t="s">
        <v>1729</v>
      </c>
    </row>
    <row r="52" spans="1:5" x14ac:dyDescent="0.2">
      <c r="A52" s="270" t="s">
        <v>1666</v>
      </c>
      <c r="B52" s="261" t="s">
        <v>1755</v>
      </c>
      <c r="E52" s="263" t="s">
        <v>1756</v>
      </c>
    </row>
    <row r="53" spans="1:5" x14ac:dyDescent="0.2">
      <c r="A53" s="277" t="s">
        <v>1699</v>
      </c>
      <c r="B53" s="271" t="s">
        <v>1757</v>
      </c>
      <c r="E53" s="265" t="s">
        <v>1758</v>
      </c>
    </row>
    <row r="54" spans="1:5" x14ac:dyDescent="0.2">
      <c r="A54" s="270" t="s">
        <v>1707</v>
      </c>
      <c r="B54" s="261" t="s">
        <v>1759</v>
      </c>
      <c r="E54" s="277" t="s">
        <v>1760</v>
      </c>
    </row>
    <row r="55" spans="1:5" x14ac:dyDescent="0.2">
      <c r="A55" s="278" t="s">
        <v>1714</v>
      </c>
      <c r="B55" s="269" t="s">
        <v>1761</v>
      </c>
      <c r="E55" s="264" t="s">
        <v>1762</v>
      </c>
    </row>
    <row r="56" spans="1:5" x14ac:dyDescent="0.2">
      <c r="A56" s="260" t="s">
        <v>1720</v>
      </c>
      <c r="B56" s="260" t="s">
        <v>1763</v>
      </c>
      <c r="E56" s="265" t="s">
        <v>1764</v>
      </c>
    </row>
    <row r="57" spans="1:5" x14ac:dyDescent="0.2">
      <c r="A57" s="260" t="s">
        <v>1740</v>
      </c>
      <c r="B57" s="260" t="s">
        <v>1765</v>
      </c>
      <c r="E57" s="270" t="s">
        <v>1766</v>
      </c>
    </row>
    <row r="58" spans="1:5" x14ac:dyDescent="0.2">
      <c r="A58" s="270" t="s">
        <v>1751</v>
      </c>
      <c r="B58" s="261" t="s">
        <v>1767</v>
      </c>
      <c r="E58" s="278" t="s">
        <v>1744</v>
      </c>
    </row>
    <row r="59" spans="1:5" x14ac:dyDescent="0.2">
      <c r="A59" s="277" t="s">
        <v>1753</v>
      </c>
      <c r="B59" s="269" t="s">
        <v>1768</v>
      </c>
      <c r="E59" s="260" t="s">
        <v>1732</v>
      </c>
    </row>
    <row r="60" spans="1:5" x14ac:dyDescent="0.2">
      <c r="A60" s="279" t="s">
        <v>1756</v>
      </c>
      <c r="B60" s="260" t="s">
        <v>1769</v>
      </c>
      <c r="E60" s="260" t="s">
        <v>1770</v>
      </c>
    </row>
    <row r="61" spans="1:5" x14ac:dyDescent="0.2">
      <c r="A61" s="279" t="s">
        <v>1760</v>
      </c>
      <c r="B61" s="260" t="s">
        <v>1771</v>
      </c>
      <c r="E61" s="263" t="s">
        <v>1708</v>
      </c>
    </row>
    <row r="62" spans="1:5" x14ac:dyDescent="0.2">
      <c r="A62" s="265" t="s">
        <v>1762</v>
      </c>
      <c r="B62" s="271" t="s">
        <v>1772</v>
      </c>
      <c r="E62" s="260" t="s">
        <v>1746</v>
      </c>
    </row>
    <row r="63" spans="1:5" x14ac:dyDescent="0.2">
      <c r="A63" s="261" t="s">
        <v>1764</v>
      </c>
      <c r="B63" s="261" t="s">
        <v>1700</v>
      </c>
      <c r="E63" s="265" t="s">
        <v>1773</v>
      </c>
    </row>
    <row r="64" spans="1:5" x14ac:dyDescent="0.2">
      <c r="A64" s="274" t="s">
        <v>1770</v>
      </c>
      <c r="B64" s="260" t="s">
        <v>1774</v>
      </c>
      <c r="E64" s="270" t="s">
        <v>1734</v>
      </c>
    </row>
    <row r="65" spans="1:5" x14ac:dyDescent="0.2">
      <c r="A65" s="265" t="s">
        <v>1672</v>
      </c>
      <c r="B65" s="261" t="s">
        <v>1775</v>
      </c>
      <c r="E65" s="277" t="s">
        <v>1776</v>
      </c>
    </row>
    <row r="66" spans="1:5" x14ac:dyDescent="0.2">
      <c r="A66" s="283" t="s">
        <v>1697</v>
      </c>
      <c r="B66" s="271" t="s">
        <v>1777</v>
      </c>
      <c r="E66" s="279" t="s">
        <v>1778</v>
      </c>
    </row>
    <row r="67" spans="1:5" x14ac:dyDescent="0.2">
      <c r="A67" s="260" t="s">
        <v>1736</v>
      </c>
      <c r="B67" s="260" t="s">
        <v>1736</v>
      </c>
      <c r="E67" s="279" t="s">
        <v>1749</v>
      </c>
    </row>
    <row r="68" spans="1:5" x14ac:dyDescent="0.2">
      <c r="A68" s="263" t="s">
        <v>1779</v>
      </c>
      <c r="B68" s="271" t="s">
        <v>1780</v>
      </c>
      <c r="E68" s="284" t="s">
        <v>257</v>
      </c>
    </row>
    <row r="69" spans="1:5" x14ac:dyDescent="0.2">
      <c r="A69" s="279" t="s">
        <v>1684</v>
      </c>
      <c r="B69" s="260" t="s">
        <v>1781</v>
      </c>
    </row>
    <row r="70" spans="1:5" x14ac:dyDescent="0.2">
      <c r="A70" s="277" t="s">
        <v>1710</v>
      </c>
      <c r="B70" s="271" t="s">
        <v>1710</v>
      </c>
    </row>
    <row r="71" spans="1:5" x14ac:dyDescent="0.2">
      <c r="A71" s="279" t="s">
        <v>1712</v>
      </c>
      <c r="B71" s="260" t="s">
        <v>1782</v>
      </c>
    </row>
    <row r="72" spans="1:5" x14ac:dyDescent="0.2">
      <c r="A72" s="263" t="s">
        <v>1738</v>
      </c>
      <c r="B72" s="271" t="s">
        <v>1783</v>
      </c>
      <c r="E72"/>
    </row>
    <row r="73" spans="1:5" x14ac:dyDescent="0.2">
      <c r="A73" s="261" t="s">
        <v>1745</v>
      </c>
      <c r="B73" s="273" t="s">
        <v>1745</v>
      </c>
      <c r="E73"/>
    </row>
    <row r="74" spans="1:5" x14ac:dyDescent="0.2">
      <c r="A74" s="263" t="s">
        <v>1758</v>
      </c>
      <c r="B74" s="269" t="s">
        <v>1784</v>
      </c>
      <c r="E74"/>
    </row>
    <row r="75" spans="1:5" x14ac:dyDescent="0.2">
      <c r="A75" s="279" t="s">
        <v>1691</v>
      </c>
      <c r="B75" s="271" t="s">
        <v>1785</v>
      </c>
      <c r="E75"/>
    </row>
    <row r="76" spans="1:5" x14ac:dyDescent="0.2">
      <c r="A76" s="265" t="s">
        <v>1773</v>
      </c>
      <c r="B76" s="260" t="s">
        <v>1786</v>
      </c>
      <c r="E76"/>
    </row>
    <row r="77" spans="1:5" x14ac:dyDescent="0.2">
      <c r="A77" s="280" t="s">
        <v>1662</v>
      </c>
      <c r="B77" s="281" t="s">
        <v>1787</v>
      </c>
      <c r="E77"/>
    </row>
    <row r="78" spans="1:5" x14ac:dyDescent="0.2">
      <c r="A78" s="265" t="s">
        <v>1669</v>
      </c>
      <c r="B78" s="282" t="s">
        <v>1788</v>
      </c>
      <c r="E78"/>
    </row>
    <row r="79" spans="1:5" x14ac:dyDescent="0.2">
      <c r="A79" s="265" t="s">
        <v>1670</v>
      </c>
      <c r="B79" s="282" t="s">
        <v>1789</v>
      </c>
      <c r="E79"/>
    </row>
    <row r="80" spans="1:5" x14ac:dyDescent="0.2">
      <c r="A80" s="261" t="s">
        <v>1674</v>
      </c>
      <c r="B80" s="270" t="s">
        <v>1790</v>
      </c>
      <c r="E80"/>
    </row>
    <row r="81" spans="1:5" x14ac:dyDescent="0.2">
      <c r="A81" s="263" t="s">
        <v>1677</v>
      </c>
      <c r="B81" s="271" t="s">
        <v>1791</v>
      </c>
      <c r="E81"/>
    </row>
    <row r="82" spans="1:5" x14ac:dyDescent="0.2">
      <c r="A82" s="261" t="s">
        <v>1686</v>
      </c>
      <c r="B82" s="261" t="s">
        <v>1792</v>
      </c>
      <c r="E82"/>
    </row>
    <row r="83" spans="1:5" x14ac:dyDescent="0.2">
      <c r="A83" s="270" t="s">
        <v>1748</v>
      </c>
      <c r="B83" s="270" t="s">
        <v>1793</v>
      </c>
      <c r="E83"/>
    </row>
    <row r="84" spans="1:5" x14ac:dyDescent="0.2">
      <c r="A84" s="260" t="s">
        <v>1776</v>
      </c>
      <c r="B84" s="260" t="s">
        <v>1794</v>
      </c>
      <c r="E84"/>
    </row>
    <row r="85" spans="1:5" x14ac:dyDescent="0.2">
      <c r="A85" s="261" t="s">
        <v>1778</v>
      </c>
      <c r="B85" s="273" t="s">
        <v>1795</v>
      </c>
      <c r="E85"/>
    </row>
    <row r="86" spans="1:5" x14ac:dyDescent="0.2">
      <c r="E86"/>
    </row>
    <row r="87" spans="1:5" x14ac:dyDescent="0.2">
      <c r="E87"/>
    </row>
    <row r="88" spans="1:5" x14ac:dyDescent="0.2">
      <c r="E88"/>
    </row>
    <row r="89" spans="1:5" x14ac:dyDescent="0.2">
      <c r="E89"/>
    </row>
    <row r="90" spans="1:5" x14ac:dyDescent="0.2">
      <c r="E90"/>
    </row>
    <row r="91" spans="1:5" x14ac:dyDescent="0.2">
      <c r="E91"/>
    </row>
    <row r="92" spans="1:5" x14ac:dyDescent="0.2">
      <c r="E92"/>
    </row>
    <row r="93" spans="1:5" x14ac:dyDescent="0.2">
      <c r="E93"/>
    </row>
    <row r="94" spans="1:5" x14ac:dyDescent="0.2">
      <c r="E94"/>
    </row>
    <row r="95" spans="1:5" x14ac:dyDescent="0.2">
      <c r="E95"/>
    </row>
    <row r="96" spans="1:5" x14ac:dyDescent="0.2">
      <c r="E96"/>
    </row>
    <row r="97" spans="5:5" x14ac:dyDescent="0.2">
      <c r="E97"/>
    </row>
  </sheetData>
  <conditionalFormatting sqref="A2:B2">
    <cfRule type="dataBar" priority="11">
      <dataBar>
        <cfvo type="min"/>
        <cfvo type="max"/>
        <color rgb="FF638EC6"/>
      </dataBar>
      <extLst>
        <ext xmlns:x14="http://schemas.microsoft.com/office/spreadsheetml/2009/9/main" uri="{B025F937-C7B1-47D3-B67F-A62EFF666E3E}">
          <x14:id>{5F92A01A-E252-4300-956E-DAE755A574E6}</x14:id>
        </ext>
      </extLst>
    </cfRule>
    <cfRule type="colorScale" priority="12">
      <colorScale>
        <cfvo type="min"/>
        <cfvo type="percentile" val="50"/>
        <cfvo type="max"/>
        <color rgb="FFF8696B"/>
        <color rgb="FFFFEB84"/>
        <color rgb="FF63BE7B"/>
      </colorScale>
    </cfRule>
  </conditionalFormatting>
  <conditionalFormatting sqref="A32:B42">
    <cfRule type="dataBar" priority="5">
      <dataBar>
        <cfvo type="min"/>
        <cfvo type="max"/>
        <color rgb="FF638EC6"/>
      </dataBar>
      <extLst>
        <ext xmlns:x14="http://schemas.microsoft.com/office/spreadsheetml/2009/9/main" uri="{B025F937-C7B1-47D3-B67F-A62EFF666E3E}">
          <x14:id>{68FBF556-7C67-42A3-9BE8-414C9F19D6B5}</x14:id>
        </ext>
      </extLst>
    </cfRule>
    <cfRule type="colorScale" priority="6">
      <colorScale>
        <cfvo type="min"/>
        <cfvo type="percentile" val="50"/>
        <cfvo type="max"/>
        <color rgb="FFF8696B"/>
        <color rgb="FFFFEB84"/>
        <color rgb="FF63BE7B"/>
      </colorScale>
    </cfRule>
  </conditionalFormatting>
  <conditionalFormatting sqref="E2">
    <cfRule type="dataBar" priority="3">
      <dataBar>
        <cfvo type="min"/>
        <cfvo type="max"/>
        <color rgb="FF638EC6"/>
      </dataBar>
      <extLst>
        <ext xmlns:x14="http://schemas.microsoft.com/office/spreadsheetml/2009/9/main" uri="{B025F937-C7B1-47D3-B67F-A62EFF666E3E}">
          <x14:id>{13F1CF47-91BE-4305-AD15-4113479DF3B7}</x14:id>
        </ext>
      </extLst>
    </cfRule>
    <cfRule type="colorScale" priority="4">
      <colorScale>
        <cfvo type="min"/>
        <cfvo type="percentile" val="50"/>
        <cfvo type="max"/>
        <color rgb="FFF8696B"/>
        <color rgb="FFFFEB84"/>
        <color rgb="FF63BE7B"/>
      </colorScale>
    </cfRule>
  </conditionalFormatting>
  <conditionalFormatting sqref="E28:E38">
    <cfRule type="dataBar" priority="13">
      <dataBar>
        <cfvo type="min"/>
        <cfvo type="max"/>
        <color rgb="FF638EC6"/>
      </dataBar>
      <extLst>
        <ext xmlns:x14="http://schemas.microsoft.com/office/spreadsheetml/2009/9/main" uri="{B025F937-C7B1-47D3-B67F-A62EFF666E3E}">
          <x14:id>{E04D7139-0742-41B3-ADA9-86C76A979434}</x14:id>
        </ext>
      </extLst>
    </cfRule>
    <cfRule type="colorScale" priority="14">
      <colorScale>
        <cfvo type="min"/>
        <cfvo type="percentile" val="50"/>
        <cfvo type="max"/>
        <color rgb="FFF8696B"/>
        <color rgb="FFFFEB84"/>
        <color rgb="FF63BE7B"/>
      </colorScale>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5F92A01A-E252-4300-956E-DAE755A574E6}">
            <x14:dataBar minLength="0" maxLength="100" negativeBarColorSameAsPositive="1" axisPosition="none">
              <x14:cfvo type="min"/>
              <x14:cfvo type="max"/>
            </x14:dataBar>
          </x14:cfRule>
          <xm:sqref>A2:B2</xm:sqref>
        </x14:conditionalFormatting>
        <x14:conditionalFormatting xmlns:xm="http://schemas.microsoft.com/office/excel/2006/main">
          <x14:cfRule type="dataBar" id="{68FBF556-7C67-42A3-9BE8-414C9F19D6B5}">
            <x14:dataBar minLength="0" maxLength="100" negativeBarColorSameAsPositive="1" axisPosition="none">
              <x14:cfvo type="min"/>
              <x14:cfvo type="max"/>
            </x14:dataBar>
          </x14:cfRule>
          <xm:sqref>A32:B42</xm:sqref>
        </x14:conditionalFormatting>
        <x14:conditionalFormatting xmlns:xm="http://schemas.microsoft.com/office/excel/2006/main">
          <x14:cfRule type="dataBar" id="{13F1CF47-91BE-4305-AD15-4113479DF3B7}">
            <x14:dataBar minLength="0" maxLength="100" negativeBarColorSameAsPositive="1" axisPosition="none">
              <x14:cfvo type="min"/>
              <x14:cfvo type="max"/>
            </x14:dataBar>
          </x14:cfRule>
          <xm:sqref>E2</xm:sqref>
        </x14:conditionalFormatting>
        <x14:conditionalFormatting xmlns:xm="http://schemas.microsoft.com/office/excel/2006/main">
          <x14:cfRule type="dataBar" id="{E04D7139-0742-41B3-ADA9-86C76A979434}">
            <x14:dataBar minLength="0" maxLength="100" negativeBarColorSameAsPositive="1" axisPosition="none">
              <x14:cfvo type="min"/>
              <x14:cfvo type="max"/>
            </x14:dataBar>
          </x14:cfRule>
          <xm:sqref>E28:E38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J115"/>
  <sheetViews>
    <sheetView showGridLines="0" view="pageBreakPreview" topLeftCell="C1" zoomScale="145" zoomScaleNormal="100" zoomScaleSheetLayoutView="145" workbookViewId="0">
      <selection activeCell="F1" sqref="F1:G1"/>
    </sheetView>
  </sheetViews>
  <sheetFormatPr baseColWidth="10" defaultColWidth="8.85546875" defaultRowHeight="12.75" x14ac:dyDescent="0.2"/>
  <cols>
    <col min="1" max="1" width="22.28515625" bestFit="1" customWidth="1"/>
    <col min="2" max="2" width="17.7109375" bestFit="1" customWidth="1"/>
    <col min="3" max="3" width="13.42578125" style="213" bestFit="1" customWidth="1"/>
    <col min="4" max="4" width="58" customWidth="1"/>
    <col min="5" max="5" width="42.7109375" customWidth="1"/>
    <col min="6" max="6" width="18.42578125" bestFit="1" customWidth="1"/>
    <col min="7" max="8" width="11.42578125" customWidth="1"/>
    <col min="9" max="9" width="75.7109375" bestFit="1" customWidth="1"/>
    <col min="10" max="10" width="11.42578125" customWidth="1"/>
    <col min="11" max="11" width="42.7109375" customWidth="1"/>
    <col min="12" max="256" width="11.42578125" customWidth="1"/>
  </cols>
  <sheetData>
    <row r="1" spans="3:7" ht="13.5" thickBot="1" x14ac:dyDescent="0.25">
      <c r="E1" s="227" t="s">
        <v>1796</v>
      </c>
      <c r="F1" s="646">
        <v>4950</v>
      </c>
      <c r="G1" s="647"/>
    </row>
    <row r="3" spans="3:7" x14ac:dyDescent="0.2">
      <c r="C3" s="214" t="s">
        <v>1797</v>
      </c>
      <c r="D3" s="214" t="s">
        <v>1798</v>
      </c>
      <c r="E3" s="214" t="s">
        <v>1799</v>
      </c>
      <c r="F3" s="214" t="s">
        <v>1800</v>
      </c>
    </row>
    <row r="4" spans="3:7" ht="25.5" x14ac:dyDescent="0.2">
      <c r="C4" s="215">
        <v>1</v>
      </c>
      <c r="D4" s="216" t="s">
        <v>1801</v>
      </c>
      <c r="E4" s="229"/>
      <c r="F4" s="230" t="str">
        <f>IF(E4="","Selecione una opcion",VLOOKUP(E4,$I$22:$J$36,2,FALSE))</f>
        <v>Selecione una opcion</v>
      </c>
    </row>
    <row r="5" spans="3:7" x14ac:dyDescent="0.2">
      <c r="C5" s="215">
        <v>2</v>
      </c>
      <c r="D5" s="217" t="s">
        <v>1802</v>
      </c>
      <c r="E5" s="229"/>
      <c r="F5" s="230" t="str">
        <f t="shared" ref="F5:F16" si="0">IF(E5="","Selecione una opcion",VLOOKUP(E5,$I$22:$J$36,2,FALSE))</f>
        <v>Selecione una opcion</v>
      </c>
    </row>
    <row r="6" spans="3:7" x14ac:dyDescent="0.2">
      <c r="C6" s="215">
        <v>3</v>
      </c>
      <c r="D6" s="217" t="s">
        <v>1803</v>
      </c>
      <c r="E6" s="229"/>
      <c r="F6" s="230" t="str">
        <f t="shared" si="0"/>
        <v>Selecione una opcion</v>
      </c>
    </row>
    <row r="7" spans="3:7" x14ac:dyDescent="0.2">
      <c r="C7" s="215">
        <v>4</v>
      </c>
      <c r="D7" s="217" t="s">
        <v>1804</v>
      </c>
      <c r="E7" s="229"/>
      <c r="F7" s="230" t="str">
        <f t="shared" si="0"/>
        <v>Selecione una opcion</v>
      </c>
    </row>
    <row r="8" spans="3:7" ht="25.5" x14ac:dyDescent="0.2">
      <c r="C8" s="215">
        <v>5</v>
      </c>
      <c r="D8" s="216" t="s">
        <v>1805</v>
      </c>
      <c r="E8" s="229"/>
      <c r="F8" s="230" t="str">
        <f t="shared" si="0"/>
        <v>Selecione una opcion</v>
      </c>
    </row>
    <row r="9" spans="3:7" ht="25.5" x14ac:dyDescent="0.2">
      <c r="C9" s="215">
        <v>6</v>
      </c>
      <c r="D9" s="216" t="s">
        <v>1806</v>
      </c>
      <c r="E9" s="229"/>
      <c r="F9" s="230" t="str">
        <f t="shared" si="0"/>
        <v>Selecione una opcion</v>
      </c>
    </row>
    <row r="10" spans="3:7" ht="38.25" x14ac:dyDescent="0.2">
      <c r="C10" s="215">
        <v>7</v>
      </c>
      <c r="D10" s="216" t="s">
        <v>1807</v>
      </c>
      <c r="E10" s="229"/>
      <c r="F10" s="230" t="str">
        <f t="shared" si="0"/>
        <v>Selecione una opcion</v>
      </c>
    </row>
    <row r="11" spans="3:7" ht="25.5" x14ac:dyDescent="0.2">
      <c r="C11" s="215">
        <v>8</v>
      </c>
      <c r="D11" s="216" t="s">
        <v>1808</v>
      </c>
      <c r="E11" s="229"/>
      <c r="F11" s="230" t="str">
        <f t="shared" si="0"/>
        <v>Selecione una opcion</v>
      </c>
    </row>
    <row r="12" spans="3:7" ht="25.5" x14ac:dyDescent="0.2">
      <c r="C12" s="215">
        <v>9</v>
      </c>
      <c r="D12" s="216" t="s">
        <v>1809</v>
      </c>
      <c r="E12" s="229"/>
      <c r="F12" s="230" t="str">
        <f t="shared" si="0"/>
        <v>Selecione una opcion</v>
      </c>
    </row>
    <row r="13" spans="3:7" x14ac:dyDescent="0.2">
      <c r="C13" s="215">
        <v>10</v>
      </c>
      <c r="D13" s="217" t="s">
        <v>1810</v>
      </c>
      <c r="E13" s="229"/>
      <c r="F13" s="230" t="str">
        <f t="shared" si="0"/>
        <v>Selecione una opcion</v>
      </c>
    </row>
    <row r="14" spans="3:7" ht="38.25" x14ac:dyDescent="0.2">
      <c r="C14" s="215">
        <v>11</v>
      </c>
      <c r="D14" s="216" t="s">
        <v>1811</v>
      </c>
      <c r="E14" s="229"/>
      <c r="F14" s="230" t="str">
        <f t="shared" si="0"/>
        <v>Selecione una opcion</v>
      </c>
    </row>
    <row r="15" spans="3:7" ht="25.5" x14ac:dyDescent="0.2">
      <c r="C15" s="215">
        <v>12</v>
      </c>
      <c r="D15" s="216" t="s">
        <v>1812</v>
      </c>
      <c r="E15" s="229"/>
      <c r="F15" s="230" t="str">
        <f t="shared" si="0"/>
        <v>Selecione una opcion</v>
      </c>
    </row>
    <row r="16" spans="3:7" x14ac:dyDescent="0.2">
      <c r="C16" s="215">
        <v>13</v>
      </c>
      <c r="D16" s="217" t="s">
        <v>1813</v>
      </c>
      <c r="E16" s="229"/>
      <c r="F16" s="230" t="str">
        <f t="shared" si="0"/>
        <v>Selecione una opcion</v>
      </c>
    </row>
    <row r="17" spans="1:10" x14ac:dyDescent="0.2">
      <c r="C17" s="645" t="s">
        <v>1814</v>
      </c>
      <c r="D17" s="645"/>
      <c r="E17" s="645"/>
      <c r="F17" s="231">
        <f>SUM(F4:F16)</f>
        <v>0</v>
      </c>
    </row>
    <row r="18" spans="1:10" x14ac:dyDescent="0.2">
      <c r="C18" s="212" t="s">
        <v>1815</v>
      </c>
      <c r="D18" t="str">
        <f>IF(F17=0," Selecione opciones del test",IF(F17&lt;4.6,"Riesgo bajo",IF(F17&lt;8.6,"Riesgo medio",IF(F17&lt;13.1,"Riesgo alto","Valor errado"))))</f>
        <v xml:space="preserve"> Selecione opciones del test</v>
      </c>
      <c r="E18" s="317" t="s">
        <v>1816</v>
      </c>
      <c r="F18" t="str">
        <f>IF(F17=0," Selecione opciones del test",VLOOKUP(D25,A36:B44,2,FALSE))</f>
        <v xml:space="preserve"> Selecione opciones del test</v>
      </c>
    </row>
    <row r="19" spans="1:10" hidden="1" x14ac:dyDescent="0.2">
      <c r="D19" s="211" t="s">
        <v>1817</v>
      </c>
      <c r="E19" s="218" t="s">
        <v>1818</v>
      </c>
    </row>
    <row r="20" spans="1:10" hidden="1" x14ac:dyDescent="0.2">
      <c r="D20" s="211" t="s">
        <v>1819</v>
      </c>
      <c r="E20" s="218" t="s">
        <v>1820</v>
      </c>
      <c r="I20" s="643" t="s">
        <v>1821</v>
      </c>
      <c r="J20" s="644"/>
    </row>
    <row r="21" spans="1:10" hidden="1" x14ac:dyDescent="0.2">
      <c r="D21" s="211" t="s">
        <v>1822</v>
      </c>
      <c r="E21" s="218" t="s">
        <v>1823</v>
      </c>
      <c r="I21" s="211" t="s">
        <v>1799</v>
      </c>
      <c r="J21" s="211" t="s">
        <v>1824</v>
      </c>
    </row>
    <row r="22" spans="1:10" hidden="1" x14ac:dyDescent="0.2">
      <c r="D22" s="211" t="s">
        <v>1825</v>
      </c>
      <c r="E22" s="218" t="s">
        <v>1826</v>
      </c>
      <c r="H22">
        <v>1</v>
      </c>
      <c r="I22" s="211" t="s">
        <v>1827</v>
      </c>
      <c r="J22">
        <v>1</v>
      </c>
    </row>
    <row r="23" spans="1:10" hidden="1" x14ac:dyDescent="0.2">
      <c r="H23">
        <v>1</v>
      </c>
      <c r="I23" s="211" t="s">
        <v>1828</v>
      </c>
      <c r="J23">
        <v>0</v>
      </c>
    </row>
    <row r="24" spans="1:10" hidden="1" x14ac:dyDescent="0.2">
      <c r="C24" s="212" t="s">
        <v>1829</v>
      </c>
      <c r="D24" s="219">
        <f>'Formato 05A IDEA PI_PROG'!AQ233</f>
        <v>0</v>
      </c>
      <c r="E24" t="str">
        <f>IF(D24&lt;=B32,A32,IF(D24&lt;=D32,A33,IF(D24&gt;D32,A34,"")))</f>
        <v>Monto bajo</v>
      </c>
      <c r="H24">
        <v>2</v>
      </c>
      <c r="I24" s="211" t="s">
        <v>1830</v>
      </c>
      <c r="J24">
        <v>1</v>
      </c>
    </row>
    <row r="25" spans="1:10" hidden="1" x14ac:dyDescent="0.2">
      <c r="D25" t="str">
        <f>CONCATENATE(D18,",",E24)</f>
        <v xml:space="preserve"> Selecione opciones del test,Monto bajo</v>
      </c>
      <c r="H25">
        <v>2</v>
      </c>
      <c r="I25" s="211" t="s">
        <v>1831</v>
      </c>
      <c r="J25">
        <v>0</v>
      </c>
    </row>
    <row r="26" spans="1:10" hidden="1" x14ac:dyDescent="0.2">
      <c r="H26">
        <v>3</v>
      </c>
      <c r="I26" s="211" t="s">
        <v>1832</v>
      </c>
      <c r="J26">
        <v>1</v>
      </c>
    </row>
    <row r="27" spans="1:10" hidden="1" x14ac:dyDescent="0.2">
      <c r="B27" s="226" t="s">
        <v>1833</v>
      </c>
      <c r="C27" s="228">
        <f>15000*F1</f>
        <v>74250000</v>
      </c>
      <c r="D27" s="228">
        <f>407*1000*$F$1</f>
        <v>2014650000</v>
      </c>
      <c r="E27">
        <f>IF($D$24&lt;=C27,1,0)</f>
        <v>1</v>
      </c>
      <c r="F27" s="211" t="s">
        <v>1834</v>
      </c>
      <c r="H27">
        <v>3</v>
      </c>
      <c r="I27" s="211" t="s">
        <v>1835</v>
      </c>
      <c r="J27">
        <v>0.5</v>
      </c>
    </row>
    <row r="28" spans="1:10" hidden="1" x14ac:dyDescent="0.2">
      <c r="B28" s="211" t="s">
        <v>1836</v>
      </c>
      <c r="C28" s="228">
        <f>15000*F1</f>
        <v>74250000</v>
      </c>
      <c r="D28" s="228">
        <f>407*1000*$F$1</f>
        <v>2014650000</v>
      </c>
      <c r="E28">
        <v>2</v>
      </c>
      <c r="F28" s="211" t="s">
        <v>1837</v>
      </c>
      <c r="H28">
        <v>3</v>
      </c>
      <c r="I28" s="211" t="s">
        <v>1838</v>
      </c>
      <c r="J28">
        <v>0.5</v>
      </c>
    </row>
    <row r="29" spans="1:10" hidden="1" x14ac:dyDescent="0.2">
      <c r="B29" s="211" t="s">
        <v>1839</v>
      </c>
      <c r="C29" s="228">
        <f>15000*F1</f>
        <v>74250000</v>
      </c>
      <c r="D29" s="228">
        <f>407*1000*$F$1</f>
        <v>2014650000</v>
      </c>
      <c r="E29">
        <v>3</v>
      </c>
      <c r="F29" s="211" t="s">
        <v>1840</v>
      </c>
      <c r="H29">
        <v>3</v>
      </c>
      <c r="I29" s="211" t="s">
        <v>1841</v>
      </c>
      <c r="J29">
        <v>0</v>
      </c>
    </row>
    <row r="30" spans="1:10" hidden="1" x14ac:dyDescent="0.2">
      <c r="H30">
        <v>4</v>
      </c>
      <c r="I30" s="211" t="s">
        <v>1842</v>
      </c>
      <c r="J30">
        <v>1</v>
      </c>
    </row>
    <row r="31" spans="1:10" hidden="1" x14ac:dyDescent="0.2">
      <c r="H31">
        <v>4</v>
      </c>
      <c r="I31" s="211" t="s">
        <v>1843</v>
      </c>
      <c r="J31">
        <v>0</v>
      </c>
    </row>
    <row r="32" spans="1:10" hidden="1" x14ac:dyDescent="0.2">
      <c r="A32" s="211" t="s">
        <v>1844</v>
      </c>
      <c r="B32" s="648">
        <f>C27</f>
        <v>74250000</v>
      </c>
      <c r="C32" s="648"/>
      <c r="D32" s="228">
        <f>407*1000*$F$1</f>
        <v>2014650000</v>
      </c>
      <c r="H32">
        <v>5</v>
      </c>
      <c r="I32" s="211" t="s">
        <v>1845</v>
      </c>
      <c r="J32">
        <v>1</v>
      </c>
    </row>
    <row r="33" spans="1:10" hidden="1" x14ac:dyDescent="0.2">
      <c r="A33" s="211" t="s">
        <v>1846</v>
      </c>
      <c r="B33" s="643" t="s">
        <v>1847</v>
      </c>
      <c r="C33" s="643"/>
      <c r="H33">
        <v>5</v>
      </c>
      <c r="I33" s="211" t="s">
        <v>1848</v>
      </c>
      <c r="J33">
        <v>0</v>
      </c>
    </row>
    <row r="34" spans="1:10" hidden="1" x14ac:dyDescent="0.2">
      <c r="A34" s="211" t="s">
        <v>1849</v>
      </c>
      <c r="B34" s="643" t="s">
        <v>1850</v>
      </c>
      <c r="C34" s="643"/>
      <c r="H34">
        <v>6</v>
      </c>
      <c r="I34" s="211" t="s">
        <v>1851</v>
      </c>
      <c r="J34">
        <v>1</v>
      </c>
    </row>
    <row r="35" spans="1:10" hidden="1" x14ac:dyDescent="0.2">
      <c r="H35">
        <v>6</v>
      </c>
      <c r="I35" s="211" t="s">
        <v>1852</v>
      </c>
      <c r="J35">
        <v>0.5</v>
      </c>
    </row>
    <row r="36" spans="1:10" hidden="1" x14ac:dyDescent="0.2">
      <c r="A36" s="211" t="s">
        <v>1853</v>
      </c>
      <c r="B36" s="211" t="s">
        <v>1834</v>
      </c>
      <c r="H36">
        <v>6</v>
      </c>
      <c r="I36" s="211" t="s">
        <v>1854</v>
      </c>
      <c r="J36">
        <v>0</v>
      </c>
    </row>
    <row r="37" spans="1:10" hidden="1" x14ac:dyDescent="0.2">
      <c r="A37" s="211" t="s">
        <v>1855</v>
      </c>
      <c r="B37" s="211" t="s">
        <v>1837</v>
      </c>
      <c r="H37">
        <v>7</v>
      </c>
      <c r="I37" s="211" t="s">
        <v>1831</v>
      </c>
      <c r="J37">
        <v>1</v>
      </c>
    </row>
    <row r="38" spans="1:10" hidden="1" x14ac:dyDescent="0.2">
      <c r="A38" s="211" t="s">
        <v>1856</v>
      </c>
      <c r="B38" s="211" t="s">
        <v>1840</v>
      </c>
      <c r="H38">
        <v>7</v>
      </c>
      <c r="I38" s="211" t="s">
        <v>1830</v>
      </c>
      <c r="J38">
        <v>0</v>
      </c>
    </row>
    <row r="39" spans="1:10" hidden="1" x14ac:dyDescent="0.2">
      <c r="A39" s="211" t="s">
        <v>1857</v>
      </c>
      <c r="B39" s="211" t="s">
        <v>1834</v>
      </c>
      <c r="H39">
        <v>8</v>
      </c>
      <c r="I39" s="211" t="s">
        <v>1831</v>
      </c>
      <c r="J39">
        <v>1</v>
      </c>
    </row>
    <row r="40" spans="1:10" hidden="1" x14ac:dyDescent="0.2">
      <c r="A40" s="211" t="s">
        <v>1858</v>
      </c>
      <c r="B40" s="211" t="s">
        <v>1834</v>
      </c>
      <c r="H40">
        <v>8</v>
      </c>
      <c r="I40" s="211" t="s">
        <v>1830</v>
      </c>
      <c r="J40">
        <v>0</v>
      </c>
    </row>
    <row r="41" spans="1:10" hidden="1" x14ac:dyDescent="0.2">
      <c r="A41" s="211" t="s">
        <v>1859</v>
      </c>
      <c r="B41" s="211" t="s">
        <v>1837</v>
      </c>
      <c r="H41">
        <v>9</v>
      </c>
      <c r="I41" s="211" t="s">
        <v>1860</v>
      </c>
      <c r="J41">
        <v>1</v>
      </c>
    </row>
    <row r="42" spans="1:10" hidden="1" x14ac:dyDescent="0.2">
      <c r="A42" s="211" t="s">
        <v>1861</v>
      </c>
      <c r="B42" s="211" t="s">
        <v>1834</v>
      </c>
      <c r="H42">
        <v>9</v>
      </c>
      <c r="I42" s="211" t="s">
        <v>1862</v>
      </c>
      <c r="J42">
        <v>0.5</v>
      </c>
    </row>
    <row r="43" spans="1:10" hidden="1" x14ac:dyDescent="0.2">
      <c r="A43" s="211" t="s">
        <v>1863</v>
      </c>
      <c r="B43" s="211" t="s">
        <v>1834</v>
      </c>
      <c r="H43">
        <v>9</v>
      </c>
      <c r="I43" s="211" t="s">
        <v>1864</v>
      </c>
      <c r="J43">
        <v>0</v>
      </c>
    </row>
    <row r="44" spans="1:10" hidden="1" x14ac:dyDescent="0.2">
      <c r="A44" s="211" t="s">
        <v>1865</v>
      </c>
      <c r="B44" s="211" t="s">
        <v>1834</v>
      </c>
      <c r="H44">
        <v>10</v>
      </c>
      <c r="I44" s="211" t="s">
        <v>1866</v>
      </c>
      <c r="J44">
        <v>1</v>
      </c>
    </row>
    <row r="45" spans="1:10" hidden="1" x14ac:dyDescent="0.2">
      <c r="A45" s="211"/>
      <c r="H45">
        <v>10</v>
      </c>
      <c r="I45" s="211" t="s">
        <v>1867</v>
      </c>
      <c r="J45">
        <v>0</v>
      </c>
    </row>
    <row r="46" spans="1:10" hidden="1" x14ac:dyDescent="0.2">
      <c r="A46" s="211"/>
      <c r="H46">
        <v>11</v>
      </c>
      <c r="I46" s="211" t="s">
        <v>1831</v>
      </c>
      <c r="J46">
        <v>1</v>
      </c>
    </row>
    <row r="47" spans="1:10" hidden="1" x14ac:dyDescent="0.2">
      <c r="A47" s="211"/>
      <c r="H47">
        <v>11</v>
      </c>
      <c r="I47" s="211" t="s">
        <v>1830</v>
      </c>
      <c r="J47">
        <v>0</v>
      </c>
    </row>
    <row r="48" spans="1:10" hidden="1" x14ac:dyDescent="0.2">
      <c r="H48">
        <v>12</v>
      </c>
      <c r="I48" s="211" t="s">
        <v>1831</v>
      </c>
      <c r="J48">
        <v>1</v>
      </c>
    </row>
    <row r="49" spans="8:10" hidden="1" x14ac:dyDescent="0.2">
      <c r="H49">
        <v>12</v>
      </c>
      <c r="I49" s="211" t="s">
        <v>1868</v>
      </c>
      <c r="J49">
        <v>0</v>
      </c>
    </row>
    <row r="50" spans="8:10" hidden="1" x14ac:dyDescent="0.2">
      <c r="H50">
        <v>13</v>
      </c>
      <c r="I50" s="211" t="s">
        <v>1831</v>
      </c>
      <c r="J50">
        <v>1</v>
      </c>
    </row>
    <row r="51" spans="8:10" hidden="1" x14ac:dyDescent="0.2">
      <c r="H51">
        <v>13</v>
      </c>
      <c r="I51" s="211" t="s">
        <v>1868</v>
      </c>
      <c r="J51">
        <v>0</v>
      </c>
    </row>
    <row r="52" spans="8:10" hidden="1" x14ac:dyDescent="0.2"/>
    <row r="53" spans="8:10" hidden="1" x14ac:dyDescent="0.2"/>
    <row r="54" spans="8:10" hidden="1" x14ac:dyDescent="0.2"/>
    <row r="55" spans="8:10" hidden="1" x14ac:dyDescent="0.2"/>
    <row r="56" spans="8:10" hidden="1" x14ac:dyDescent="0.2"/>
    <row r="57" spans="8:10" hidden="1" x14ac:dyDescent="0.2"/>
    <row r="58" spans="8:10" hidden="1" x14ac:dyDescent="0.2"/>
    <row r="59" spans="8:10" hidden="1" x14ac:dyDescent="0.2"/>
    <row r="60" spans="8:10" hidden="1" x14ac:dyDescent="0.2"/>
    <row r="61" spans="8:10" hidden="1" x14ac:dyDescent="0.2"/>
    <row r="62" spans="8:10" hidden="1" x14ac:dyDescent="0.2"/>
    <row r="63" spans="8:10" hidden="1" x14ac:dyDescent="0.2"/>
    <row r="64" spans="8:10"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spans="3:6" x14ac:dyDescent="0.2">
      <c r="C113" s="319" t="s">
        <v>1869</v>
      </c>
      <c r="D113" s="306"/>
      <c r="E113" s="306"/>
      <c r="F113" s="306"/>
    </row>
    <row r="114" spans="3:6" x14ac:dyDescent="0.2">
      <c r="C114" s="319" t="s">
        <v>1870</v>
      </c>
      <c r="D114" s="306"/>
      <c r="E114" s="306"/>
      <c r="F114" s="306"/>
    </row>
    <row r="115" spans="3:6" x14ac:dyDescent="0.2">
      <c r="C115" s="319" t="s">
        <v>270</v>
      </c>
      <c r="D115" s="306"/>
      <c r="E115" s="306"/>
      <c r="F115" s="306"/>
    </row>
  </sheetData>
  <mergeCells count="6">
    <mergeCell ref="B34:C34"/>
    <mergeCell ref="I20:J20"/>
    <mergeCell ref="C17:E17"/>
    <mergeCell ref="F1:G1"/>
    <mergeCell ref="B32:C32"/>
    <mergeCell ref="B33:C33"/>
  </mergeCells>
  <dataValidations count="14">
    <dataValidation type="list" allowBlank="1" showInputMessage="1" showErrorMessage="1" sqref="I22" xr:uid="{00000000-0002-0000-0500-000000000000}">
      <formula1>$E$4:$E$4</formula1>
    </dataValidation>
    <dataValidation type="list" allowBlank="1" showInputMessage="1" showErrorMessage="1" sqref="E4" xr:uid="{00000000-0002-0000-0500-000001000000}">
      <formula1>$I$22:$I$23</formula1>
    </dataValidation>
    <dataValidation type="list" allowBlank="1" showInputMessage="1" showErrorMessage="1" sqref="E5" xr:uid="{00000000-0002-0000-0500-000002000000}">
      <formula1>$I$24:$I$25</formula1>
    </dataValidation>
    <dataValidation type="list" allowBlank="1" showInputMessage="1" showErrorMessage="1" sqref="E6" xr:uid="{00000000-0002-0000-0500-000003000000}">
      <formula1>$I$26:$I$29</formula1>
    </dataValidation>
    <dataValidation type="list" allowBlank="1" showInputMessage="1" showErrorMessage="1" sqref="E7" xr:uid="{00000000-0002-0000-0500-000004000000}">
      <formula1>$I$30:$I$31</formula1>
    </dataValidation>
    <dataValidation type="list" allowBlank="1" showInputMessage="1" showErrorMessage="1" sqref="E8" xr:uid="{00000000-0002-0000-0500-000005000000}">
      <formula1>$I$32:$I$33</formula1>
    </dataValidation>
    <dataValidation type="list" allowBlank="1" showInputMessage="1" showErrorMessage="1" sqref="E9" xr:uid="{00000000-0002-0000-0500-000006000000}">
      <formula1>$I$34:$I$36</formula1>
    </dataValidation>
    <dataValidation type="list" allowBlank="1" showInputMessage="1" showErrorMessage="1" sqref="E10" xr:uid="{00000000-0002-0000-0500-000007000000}">
      <formula1>$I$37:$I$38</formula1>
    </dataValidation>
    <dataValidation type="list" allowBlank="1" showInputMessage="1" showErrorMessage="1" sqref="E11" xr:uid="{00000000-0002-0000-0500-000008000000}">
      <formula1>$I$39:$I$40</formula1>
    </dataValidation>
    <dataValidation type="list" allowBlank="1" showInputMessage="1" showErrorMessage="1" sqref="E12" xr:uid="{00000000-0002-0000-0500-000009000000}">
      <formula1>$I$41:$I$43</formula1>
    </dataValidation>
    <dataValidation type="list" allowBlank="1" showInputMessage="1" showErrorMessage="1" sqref="E13" xr:uid="{00000000-0002-0000-0500-00000A000000}">
      <formula1>$I$44:$I$45</formula1>
    </dataValidation>
    <dataValidation type="list" allowBlank="1" showInputMessage="1" showErrorMessage="1" sqref="E14" xr:uid="{00000000-0002-0000-0500-00000B000000}">
      <formula1>$I$46:$I$47</formula1>
    </dataValidation>
    <dataValidation type="list" allowBlank="1" showInputMessage="1" showErrorMessage="1" sqref="E15" xr:uid="{00000000-0002-0000-0500-00000C000000}">
      <formula1>$I$48:$I$49</formula1>
    </dataValidation>
    <dataValidation type="list" allowBlank="1" showInputMessage="1" showErrorMessage="1" sqref="E16" xr:uid="{00000000-0002-0000-0500-00000D000000}">
      <formula1>$I$50:$I$51</formula1>
    </dataValidation>
  </dataValidations>
  <pageMargins left="0.70866141732283472" right="0.70866141732283472" top="0.74803149606299213" bottom="0.74803149606299213" header="0.31496062992125984" footer="0.31496062992125984"/>
  <pageSetup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N140"/>
  <sheetViews>
    <sheetView workbookViewId="0"/>
  </sheetViews>
  <sheetFormatPr baseColWidth="10" defaultColWidth="8.85546875" defaultRowHeight="12.75" x14ac:dyDescent="0.2"/>
  <cols>
    <col min="1" max="1" width="23.7109375" style="207" customWidth="1"/>
    <col min="2" max="2" width="9.140625" style="207" customWidth="1"/>
    <col min="3" max="3" width="8.7109375" style="207" customWidth="1"/>
    <col min="4" max="4" width="10" style="207" customWidth="1"/>
    <col min="5" max="5" width="14.140625" style="207" customWidth="1"/>
    <col min="6" max="6" width="20.7109375" style="207" customWidth="1"/>
    <col min="7" max="7" width="6.140625" style="207" customWidth="1"/>
    <col min="8" max="8" width="7" style="208" customWidth="1"/>
    <col min="9" max="9" width="3.7109375" style="207" customWidth="1"/>
    <col min="10" max="10" width="24.28515625" style="207" hidden="1" customWidth="1"/>
    <col min="11" max="12" width="10.42578125" style="209" hidden="1" customWidth="1"/>
    <col min="13" max="13" width="25.140625" style="207" hidden="1" customWidth="1"/>
    <col min="14" max="14" width="18.7109375" style="207" hidden="1" customWidth="1"/>
    <col min="15" max="256" width="11.42578125" customWidth="1"/>
  </cols>
  <sheetData>
    <row r="1" spans="1:14" s="49" customFormat="1" x14ac:dyDescent="0.2">
      <c r="A1" s="180"/>
      <c r="B1" s="180"/>
      <c r="C1" s="180"/>
      <c r="D1" s="180"/>
      <c r="E1" s="180"/>
      <c r="F1" s="180"/>
      <c r="G1" s="180"/>
      <c r="H1" s="181"/>
      <c r="I1" s="180"/>
      <c r="J1" s="180"/>
      <c r="K1" s="182"/>
      <c r="L1" s="182"/>
      <c r="M1" s="180"/>
      <c r="N1"/>
    </row>
    <row r="2" spans="1:14" s="49" customFormat="1" ht="15.75" x14ac:dyDescent="0.2">
      <c r="A2" s="657" t="s">
        <v>1871</v>
      </c>
      <c r="B2" s="657"/>
      <c r="C2" s="657"/>
      <c r="D2" s="657"/>
      <c r="E2" s="657"/>
      <c r="F2" s="657"/>
      <c r="G2" s="657"/>
      <c r="H2" s="657"/>
      <c r="I2" s="180"/>
      <c r="J2" s="180"/>
      <c r="K2" s="182"/>
      <c r="L2" s="182"/>
      <c r="M2" s="180"/>
      <c r="N2" s="180"/>
    </row>
    <row r="3" spans="1:14" s="185" customFormat="1" ht="27" x14ac:dyDescent="0.2">
      <c r="A3" s="183" t="s">
        <v>1872</v>
      </c>
      <c r="B3" s="183" t="s">
        <v>1873</v>
      </c>
      <c r="C3" s="183" t="s">
        <v>1874</v>
      </c>
      <c r="D3" s="183" t="s">
        <v>1875</v>
      </c>
      <c r="E3" s="183" t="s">
        <v>1876</v>
      </c>
      <c r="F3" s="183" t="s">
        <v>1877</v>
      </c>
      <c r="G3" s="658" t="s">
        <v>1878</v>
      </c>
      <c r="H3" s="659"/>
      <c r="I3" s="184"/>
      <c r="J3" s="660" t="s">
        <v>1879</v>
      </c>
      <c r="K3" s="660"/>
      <c r="L3" s="660"/>
      <c r="M3" s="660"/>
      <c r="N3" s="660"/>
    </row>
    <row r="4" spans="1:14" s="185" customFormat="1" ht="6.75" customHeight="1" x14ac:dyDescent="0.2">
      <c r="A4" s="186"/>
      <c r="B4" s="186"/>
      <c r="C4" s="186"/>
      <c r="D4" s="186"/>
      <c r="E4" s="186"/>
      <c r="F4" s="186"/>
      <c r="G4" s="186"/>
      <c r="H4" s="187"/>
      <c r="I4" s="184"/>
      <c r="J4" s="184"/>
      <c r="K4" s="188"/>
      <c r="L4" s="188"/>
      <c r="M4" s="184"/>
      <c r="N4" s="184"/>
    </row>
    <row r="5" spans="1:14" s="192" customFormat="1" ht="18" x14ac:dyDescent="0.2">
      <c r="A5" s="189" t="s">
        <v>1880</v>
      </c>
      <c r="B5" s="189"/>
      <c r="C5" s="190"/>
      <c r="D5" s="190"/>
      <c r="E5" s="190"/>
      <c r="F5" s="190"/>
      <c r="G5" s="661">
        <f>+G6+G7+G8</f>
        <v>0</v>
      </c>
      <c r="H5" s="662"/>
      <c r="I5" s="186"/>
      <c r="J5" s="191" t="s">
        <v>1881</v>
      </c>
      <c r="K5" s="191" t="s">
        <v>1882</v>
      </c>
      <c r="L5" s="191" t="s">
        <v>1883</v>
      </c>
      <c r="M5" s="191" t="s">
        <v>1884</v>
      </c>
      <c r="N5" s="191" t="s">
        <v>1885</v>
      </c>
    </row>
    <row r="6" spans="1:14" s="192" customFormat="1" ht="9" x14ac:dyDescent="0.2">
      <c r="A6" s="193" t="s">
        <v>1886</v>
      </c>
      <c r="B6" s="194" t="s">
        <v>1887</v>
      </c>
      <c r="C6" s="194" t="s">
        <v>1888</v>
      </c>
      <c r="D6" s="193">
        <v>1</v>
      </c>
      <c r="E6" s="222"/>
      <c r="F6" s="193">
        <v>2</v>
      </c>
      <c r="G6" s="653">
        <f>+D6*E6*F6</f>
        <v>0</v>
      </c>
      <c r="H6" s="653"/>
      <c r="I6" s="186"/>
      <c r="J6" s="195" t="s">
        <v>1886</v>
      </c>
      <c r="K6" s="196" t="s">
        <v>1887</v>
      </c>
      <c r="L6" s="196" t="s">
        <v>1888</v>
      </c>
      <c r="M6" s="195" t="s">
        <v>1889</v>
      </c>
      <c r="N6" s="195" t="s">
        <v>1890</v>
      </c>
    </row>
    <row r="7" spans="1:14" s="192" customFormat="1" ht="9" x14ac:dyDescent="0.2">
      <c r="A7" s="193"/>
      <c r="B7" s="194"/>
      <c r="C7" s="194"/>
      <c r="D7" s="193"/>
      <c r="E7" s="193"/>
      <c r="F7" s="193"/>
      <c r="G7" s="653">
        <f t="shared" ref="G7:G15" si="0">+D7*E7*F7</f>
        <v>0</v>
      </c>
      <c r="H7" s="653"/>
      <c r="I7" s="186"/>
      <c r="J7" s="195" t="s">
        <v>1891</v>
      </c>
      <c r="K7" s="196" t="s">
        <v>1892</v>
      </c>
      <c r="L7" s="196" t="s">
        <v>1893</v>
      </c>
      <c r="M7" s="195" t="s">
        <v>1894</v>
      </c>
      <c r="N7" s="195" t="s">
        <v>1895</v>
      </c>
    </row>
    <row r="8" spans="1:14" s="192" customFormat="1" ht="9" x14ac:dyDescent="0.2">
      <c r="A8" s="197"/>
      <c r="B8" s="194"/>
      <c r="C8" s="194"/>
      <c r="D8" s="193"/>
      <c r="E8" s="193"/>
      <c r="F8" s="193"/>
      <c r="G8" s="653">
        <f t="shared" si="0"/>
        <v>0</v>
      </c>
      <c r="H8" s="653"/>
      <c r="I8" s="186"/>
      <c r="J8" s="195" t="s">
        <v>1896</v>
      </c>
      <c r="K8" s="196" t="s">
        <v>1897</v>
      </c>
      <c r="L8" s="196" t="s">
        <v>1898</v>
      </c>
      <c r="M8" s="195" t="s">
        <v>1899</v>
      </c>
      <c r="N8" s="195" t="s">
        <v>1900</v>
      </c>
    </row>
    <row r="9" spans="1:14" s="192" customFormat="1" ht="9" x14ac:dyDescent="0.2">
      <c r="A9" s="197"/>
      <c r="B9" s="194"/>
      <c r="C9" s="194"/>
      <c r="D9" s="193"/>
      <c r="E9" s="193"/>
      <c r="F9" s="193"/>
      <c r="G9" s="653">
        <f t="shared" si="0"/>
        <v>0</v>
      </c>
      <c r="H9" s="653"/>
      <c r="I9" s="186"/>
      <c r="J9" s="195" t="s">
        <v>1901</v>
      </c>
      <c r="K9" s="196"/>
      <c r="L9" s="196" t="s">
        <v>1902</v>
      </c>
      <c r="M9" s="195" t="s">
        <v>1903</v>
      </c>
      <c r="N9" s="195" t="s">
        <v>1904</v>
      </c>
    </row>
    <row r="10" spans="1:14" s="192" customFormat="1" ht="9" x14ac:dyDescent="0.2">
      <c r="A10" s="197"/>
      <c r="B10" s="194"/>
      <c r="C10" s="194"/>
      <c r="D10" s="193"/>
      <c r="E10" s="193"/>
      <c r="F10" s="193"/>
      <c r="G10" s="653">
        <f t="shared" si="0"/>
        <v>0</v>
      </c>
      <c r="H10" s="653"/>
      <c r="I10" s="186"/>
      <c r="J10" s="195" t="s">
        <v>1905</v>
      </c>
      <c r="K10" s="196"/>
      <c r="L10" s="196" t="s">
        <v>1906</v>
      </c>
      <c r="M10" s="195" t="s">
        <v>1907</v>
      </c>
      <c r="N10" s="195" t="s">
        <v>1908</v>
      </c>
    </row>
    <row r="11" spans="1:14" s="192" customFormat="1" ht="9" x14ac:dyDescent="0.2">
      <c r="A11" s="197"/>
      <c r="B11" s="194"/>
      <c r="C11" s="194"/>
      <c r="D11" s="193"/>
      <c r="E11" s="193"/>
      <c r="F11" s="193"/>
      <c r="G11" s="653">
        <f t="shared" si="0"/>
        <v>0</v>
      </c>
      <c r="H11" s="653"/>
      <c r="I11" s="186"/>
      <c r="J11" s="195" t="s">
        <v>1909</v>
      </c>
      <c r="K11" s="196"/>
      <c r="L11" s="196"/>
      <c r="M11" s="195" t="s">
        <v>1910</v>
      </c>
      <c r="N11" s="195"/>
    </row>
    <row r="12" spans="1:14" s="192" customFormat="1" ht="9" x14ac:dyDescent="0.2">
      <c r="A12" s="197"/>
      <c r="B12" s="194"/>
      <c r="C12" s="194"/>
      <c r="D12" s="193"/>
      <c r="E12" s="193"/>
      <c r="F12" s="193"/>
      <c r="G12" s="653">
        <f t="shared" si="0"/>
        <v>0</v>
      </c>
      <c r="H12" s="653"/>
      <c r="I12" s="186"/>
      <c r="J12" s="195" t="s">
        <v>1911</v>
      </c>
      <c r="K12" s="198"/>
      <c r="L12" s="198"/>
      <c r="M12" s="198" t="s">
        <v>1912</v>
      </c>
      <c r="N12" s="198"/>
    </row>
    <row r="13" spans="1:14" s="192" customFormat="1" ht="9" x14ac:dyDescent="0.2">
      <c r="A13" s="197"/>
      <c r="B13" s="194"/>
      <c r="C13" s="194"/>
      <c r="D13" s="193"/>
      <c r="E13" s="193"/>
      <c r="F13" s="193"/>
      <c r="G13" s="653">
        <f t="shared" si="0"/>
        <v>0</v>
      </c>
      <c r="H13" s="653"/>
      <c r="I13" s="186"/>
      <c r="J13" s="195" t="s">
        <v>1913</v>
      </c>
      <c r="K13" s="198"/>
      <c r="L13" s="198"/>
      <c r="M13" s="198" t="s">
        <v>1914</v>
      </c>
      <c r="N13" s="198"/>
    </row>
    <row r="14" spans="1:14" s="192" customFormat="1" ht="9" x14ac:dyDescent="0.2">
      <c r="A14" s="197"/>
      <c r="B14" s="194"/>
      <c r="C14" s="194"/>
      <c r="D14" s="193"/>
      <c r="E14" s="193"/>
      <c r="F14" s="193"/>
      <c r="G14" s="653">
        <f t="shared" si="0"/>
        <v>0</v>
      </c>
      <c r="H14" s="653"/>
      <c r="I14" s="186"/>
      <c r="J14" s="195" t="s">
        <v>1915</v>
      </c>
      <c r="K14" s="198"/>
      <c r="L14" s="198"/>
      <c r="M14" s="198" t="s">
        <v>1916</v>
      </c>
      <c r="N14" s="198"/>
    </row>
    <row r="15" spans="1:14" s="192" customFormat="1" ht="9" x14ac:dyDescent="0.2">
      <c r="A15" s="197"/>
      <c r="B15" s="194"/>
      <c r="G15" s="653">
        <f t="shared" si="0"/>
        <v>0</v>
      </c>
      <c r="H15" s="653"/>
      <c r="I15" s="186"/>
      <c r="J15" s="195" t="s">
        <v>1917</v>
      </c>
      <c r="K15" s="196"/>
      <c r="L15" s="196"/>
      <c r="M15" s="198" t="s">
        <v>1918</v>
      </c>
      <c r="N15" s="195"/>
    </row>
    <row r="16" spans="1:14" s="192" customFormat="1" ht="9" x14ac:dyDescent="0.2">
      <c r="A16" s="189" t="s">
        <v>1919</v>
      </c>
      <c r="B16" s="189"/>
      <c r="C16" s="190"/>
      <c r="D16" s="190"/>
      <c r="E16" s="190"/>
      <c r="F16" s="190"/>
      <c r="G16" s="656">
        <f>SUM(G17:H24)</f>
        <v>0</v>
      </c>
      <c r="H16" s="656"/>
      <c r="I16" s="186"/>
      <c r="J16" s="195" t="s">
        <v>1920</v>
      </c>
      <c r="K16" s="196"/>
      <c r="L16" s="196"/>
      <c r="M16" s="198" t="s">
        <v>1921</v>
      </c>
      <c r="N16" s="195"/>
    </row>
    <row r="17" spans="1:14" s="192" customFormat="1" ht="9" x14ac:dyDescent="0.2">
      <c r="A17" s="197" t="s">
        <v>1922</v>
      </c>
      <c r="B17" s="197"/>
      <c r="C17" s="194" t="s">
        <v>1888</v>
      </c>
      <c r="D17" s="197"/>
      <c r="E17" s="197"/>
      <c r="F17" s="197"/>
      <c r="G17" s="653">
        <f>+D17*E17*F17</f>
        <v>0</v>
      </c>
      <c r="H17" s="653"/>
      <c r="I17" s="186"/>
      <c r="J17" s="195" t="s">
        <v>1923</v>
      </c>
      <c r="K17" s="196"/>
      <c r="L17" s="196"/>
      <c r="M17" s="198" t="s">
        <v>1924</v>
      </c>
      <c r="N17" s="195"/>
    </row>
    <row r="18" spans="1:14" s="192" customFormat="1" ht="9" x14ac:dyDescent="0.2">
      <c r="A18" s="197" t="s">
        <v>1925</v>
      </c>
      <c r="B18" s="197"/>
      <c r="C18" s="194"/>
      <c r="D18" s="197"/>
      <c r="E18" s="197"/>
      <c r="F18" s="197"/>
      <c r="G18" s="653">
        <f t="shared" ref="G18:G24" si="1">+D18*E18*F18</f>
        <v>0</v>
      </c>
      <c r="H18" s="653"/>
      <c r="I18" s="186"/>
      <c r="J18" s="195" t="s">
        <v>1926</v>
      </c>
      <c r="K18" s="196"/>
      <c r="L18" s="196"/>
      <c r="M18" s="195"/>
      <c r="N18" s="195"/>
    </row>
    <row r="19" spans="1:14" s="192" customFormat="1" ht="9" x14ac:dyDescent="0.2">
      <c r="A19" s="197"/>
      <c r="B19" s="197"/>
      <c r="C19" s="194"/>
      <c r="D19" s="197"/>
      <c r="E19" s="197"/>
      <c r="F19" s="197"/>
      <c r="G19" s="653">
        <f t="shared" si="1"/>
        <v>0</v>
      </c>
      <c r="H19" s="653"/>
      <c r="I19" s="186"/>
      <c r="J19" s="195" t="s">
        <v>1927</v>
      </c>
      <c r="K19" s="196"/>
      <c r="L19" s="196"/>
      <c r="M19" s="195"/>
      <c r="N19" s="195"/>
    </row>
    <row r="20" spans="1:14" s="192" customFormat="1" ht="9" x14ac:dyDescent="0.2">
      <c r="A20" s="197"/>
      <c r="B20" s="197"/>
      <c r="C20" s="194"/>
      <c r="D20" s="197"/>
      <c r="E20" s="197"/>
      <c r="F20" s="197"/>
      <c r="G20" s="653">
        <f t="shared" si="1"/>
        <v>0</v>
      </c>
      <c r="H20" s="653"/>
      <c r="I20" s="186"/>
      <c r="J20" s="195" t="s">
        <v>1928</v>
      </c>
      <c r="K20" s="196"/>
      <c r="L20" s="196"/>
      <c r="M20" s="195"/>
      <c r="N20" s="195"/>
    </row>
    <row r="21" spans="1:14" s="192" customFormat="1" ht="9" x14ac:dyDescent="0.2">
      <c r="A21" s="197"/>
      <c r="B21" s="197"/>
      <c r="C21" s="194"/>
      <c r="D21" s="197"/>
      <c r="E21" s="197"/>
      <c r="F21" s="197"/>
      <c r="G21" s="653">
        <f t="shared" si="1"/>
        <v>0</v>
      </c>
      <c r="H21" s="653"/>
      <c r="I21" s="186"/>
      <c r="J21" s="195" t="s">
        <v>1929</v>
      </c>
      <c r="K21" s="196"/>
      <c r="L21" s="196"/>
      <c r="M21" s="195"/>
      <c r="N21" s="195"/>
    </row>
    <row r="22" spans="1:14" s="192" customFormat="1" ht="9" x14ac:dyDescent="0.2">
      <c r="A22" s="197"/>
      <c r="B22" s="197"/>
      <c r="C22" s="194"/>
      <c r="D22" s="197"/>
      <c r="E22" s="197"/>
      <c r="F22" s="197"/>
      <c r="G22" s="653">
        <f t="shared" si="1"/>
        <v>0</v>
      </c>
      <c r="H22" s="653"/>
      <c r="I22" s="186"/>
      <c r="J22" s="198" t="s">
        <v>1930</v>
      </c>
      <c r="K22" s="196"/>
      <c r="L22" s="196"/>
      <c r="M22" s="195"/>
      <c r="N22" s="195"/>
    </row>
    <row r="23" spans="1:14" s="192" customFormat="1" ht="9" x14ac:dyDescent="0.2">
      <c r="A23" s="197"/>
      <c r="B23" s="197"/>
      <c r="C23" s="194"/>
      <c r="D23" s="197"/>
      <c r="E23" s="197"/>
      <c r="F23" s="197"/>
      <c r="G23" s="653">
        <f t="shared" si="1"/>
        <v>0</v>
      </c>
      <c r="H23" s="653"/>
      <c r="I23" s="186"/>
      <c r="J23" s="195" t="s">
        <v>1931</v>
      </c>
      <c r="K23" s="196"/>
      <c r="L23" s="196"/>
      <c r="M23" s="195"/>
      <c r="N23" s="195"/>
    </row>
    <row r="24" spans="1:14" s="192" customFormat="1" ht="9" x14ac:dyDescent="0.2">
      <c r="A24" s="197"/>
      <c r="B24" s="197"/>
      <c r="C24" s="194"/>
      <c r="D24" s="197"/>
      <c r="E24" s="197"/>
      <c r="F24" s="197"/>
      <c r="G24" s="653">
        <f t="shared" si="1"/>
        <v>0</v>
      </c>
      <c r="H24" s="653"/>
      <c r="I24" s="186"/>
      <c r="J24" s="195" t="s">
        <v>1932</v>
      </c>
      <c r="K24" s="196"/>
      <c r="L24" s="196"/>
      <c r="M24" s="195"/>
      <c r="N24" s="195"/>
    </row>
    <row r="25" spans="1:14" s="192" customFormat="1" ht="9" x14ac:dyDescent="0.2">
      <c r="A25" s="189" t="s">
        <v>1933</v>
      </c>
      <c r="B25" s="189"/>
      <c r="C25" s="190"/>
      <c r="D25" s="190"/>
      <c r="E25" s="190"/>
      <c r="F25" s="190"/>
      <c r="G25" s="654">
        <f>SUM(G26:H37)</f>
        <v>0</v>
      </c>
      <c r="H25" s="655"/>
      <c r="I25" s="186"/>
      <c r="J25" s="195" t="s">
        <v>1934</v>
      </c>
      <c r="K25" s="196"/>
      <c r="L25" s="196"/>
      <c r="M25" s="195"/>
      <c r="N25" s="195"/>
    </row>
    <row r="26" spans="1:14" s="192" customFormat="1" ht="9" x14ac:dyDescent="0.2">
      <c r="A26" s="193" t="s">
        <v>1894</v>
      </c>
      <c r="B26" s="193"/>
      <c r="C26" s="194" t="s">
        <v>1888</v>
      </c>
      <c r="D26" s="193"/>
      <c r="E26" s="193"/>
      <c r="F26" s="193"/>
      <c r="G26" s="653">
        <f>+D26*E26</f>
        <v>0</v>
      </c>
      <c r="H26" s="653"/>
      <c r="I26" s="186"/>
      <c r="J26" s="198" t="s">
        <v>1935</v>
      </c>
      <c r="K26" s="196"/>
      <c r="L26" s="196"/>
      <c r="M26" s="195"/>
      <c r="N26" s="195"/>
    </row>
    <row r="27" spans="1:14" s="192" customFormat="1" ht="9" x14ac:dyDescent="0.2">
      <c r="A27" s="193"/>
      <c r="B27" s="193"/>
      <c r="C27" s="194"/>
      <c r="D27" s="193"/>
      <c r="E27" s="193"/>
      <c r="F27" s="193"/>
      <c r="G27" s="653">
        <f t="shared" ref="G27:G34" si="2">+D27*E27</f>
        <v>0</v>
      </c>
      <c r="H27" s="653"/>
      <c r="I27" s="186"/>
      <c r="J27" s="198" t="s">
        <v>1936</v>
      </c>
      <c r="K27" s="196"/>
      <c r="L27" s="196"/>
      <c r="M27" s="195"/>
      <c r="N27" s="195"/>
    </row>
    <row r="28" spans="1:14" s="192" customFormat="1" ht="15" customHeight="1" x14ac:dyDescent="0.2">
      <c r="A28" s="193"/>
      <c r="B28" s="193"/>
      <c r="C28" s="194"/>
      <c r="D28" s="193"/>
      <c r="E28" s="193"/>
      <c r="F28" s="193"/>
      <c r="G28" s="653">
        <f t="shared" si="2"/>
        <v>0</v>
      </c>
      <c r="H28" s="653"/>
      <c r="I28" s="186"/>
      <c r="J28" s="198" t="s">
        <v>1937</v>
      </c>
      <c r="K28" s="196"/>
      <c r="L28" s="196"/>
      <c r="M28" s="195"/>
      <c r="N28" s="195"/>
    </row>
    <row r="29" spans="1:14" s="192" customFormat="1" ht="11.25" customHeight="1" x14ac:dyDescent="0.2">
      <c r="A29" s="193"/>
      <c r="B29" s="193"/>
      <c r="C29" s="194"/>
      <c r="D29" s="193"/>
      <c r="E29" s="193"/>
      <c r="F29" s="193"/>
      <c r="G29" s="653">
        <f t="shared" si="2"/>
        <v>0</v>
      </c>
      <c r="H29" s="653"/>
      <c r="I29" s="186"/>
      <c r="J29" s="198" t="s">
        <v>1930</v>
      </c>
      <c r="K29" s="196"/>
      <c r="L29" s="196"/>
      <c r="M29" s="195"/>
      <c r="N29" s="195"/>
    </row>
    <row r="30" spans="1:14" s="192" customFormat="1" ht="11.25" customHeight="1" x14ac:dyDescent="0.2">
      <c r="A30" s="193"/>
      <c r="B30" s="193"/>
      <c r="C30" s="194"/>
      <c r="D30" s="193"/>
      <c r="E30" s="193"/>
      <c r="F30" s="193"/>
      <c r="G30" s="653">
        <f t="shared" si="2"/>
        <v>0</v>
      </c>
      <c r="H30" s="653"/>
      <c r="I30" s="186"/>
      <c r="J30" s="198" t="s">
        <v>1938</v>
      </c>
      <c r="K30" s="196"/>
      <c r="L30" s="196"/>
      <c r="M30" s="195"/>
      <c r="N30" s="195"/>
    </row>
    <row r="31" spans="1:14" s="192" customFormat="1" ht="10.5" customHeight="1" x14ac:dyDescent="0.2">
      <c r="A31" s="193"/>
      <c r="B31" s="193"/>
      <c r="C31" s="194"/>
      <c r="D31" s="193"/>
      <c r="E31" s="193"/>
      <c r="F31" s="193"/>
      <c r="G31" s="653">
        <f t="shared" si="2"/>
        <v>0</v>
      </c>
      <c r="H31" s="653"/>
      <c r="I31" s="186"/>
      <c r="J31" s="198"/>
      <c r="K31" s="196"/>
      <c r="L31" s="196"/>
      <c r="M31" s="195"/>
      <c r="N31" s="195"/>
    </row>
    <row r="32" spans="1:14" s="192" customFormat="1" ht="9.75" customHeight="1" x14ac:dyDescent="0.2">
      <c r="A32" s="193"/>
      <c r="B32" s="193"/>
      <c r="C32" s="194"/>
      <c r="D32" s="193"/>
      <c r="E32" s="193"/>
      <c r="F32" s="193"/>
      <c r="G32" s="653">
        <f t="shared" si="2"/>
        <v>0</v>
      </c>
      <c r="H32" s="653"/>
      <c r="I32" s="186"/>
      <c r="J32" s="198"/>
      <c r="K32" s="196"/>
      <c r="L32" s="196"/>
      <c r="M32" s="195"/>
      <c r="N32" s="195"/>
    </row>
    <row r="33" spans="1:14" s="192" customFormat="1" ht="12" customHeight="1" x14ac:dyDescent="0.2">
      <c r="A33" s="193"/>
      <c r="B33" s="193"/>
      <c r="C33" s="194"/>
      <c r="D33" s="193"/>
      <c r="E33" s="193"/>
      <c r="F33" s="193"/>
      <c r="G33" s="653">
        <f t="shared" si="2"/>
        <v>0</v>
      </c>
      <c r="H33" s="653"/>
      <c r="I33" s="186"/>
      <c r="J33" s="198"/>
      <c r="K33" s="196"/>
      <c r="L33" s="196"/>
      <c r="M33" s="195"/>
      <c r="N33" s="195"/>
    </row>
    <row r="34" spans="1:14" s="192" customFormat="1" ht="11.25" customHeight="1" x14ac:dyDescent="0.2">
      <c r="A34" s="193"/>
      <c r="B34" s="193"/>
      <c r="C34" s="194"/>
      <c r="D34" s="193"/>
      <c r="E34" s="193"/>
      <c r="F34" s="193"/>
      <c r="G34" s="653">
        <f t="shared" si="2"/>
        <v>0</v>
      </c>
      <c r="H34" s="653"/>
      <c r="I34" s="186"/>
      <c r="J34" s="198"/>
      <c r="K34" s="196"/>
      <c r="L34" s="196"/>
      <c r="M34" s="195"/>
      <c r="N34" s="195"/>
    </row>
    <row r="35" spans="1:14" s="192" customFormat="1" ht="9" x14ac:dyDescent="0.2">
      <c r="A35" s="193"/>
      <c r="B35" s="193"/>
      <c r="C35" s="194"/>
      <c r="D35" s="193"/>
      <c r="E35" s="193"/>
      <c r="F35" s="193"/>
      <c r="G35" s="653">
        <f>+D35*E35</f>
        <v>0</v>
      </c>
      <c r="H35" s="653"/>
      <c r="I35" s="186"/>
      <c r="J35" s="198"/>
      <c r="K35" s="196"/>
      <c r="L35" s="196"/>
      <c r="M35" s="195"/>
      <c r="N35" s="195"/>
    </row>
    <row r="36" spans="1:14" s="192" customFormat="1" ht="9" x14ac:dyDescent="0.2">
      <c r="A36" s="193"/>
      <c r="B36" s="193"/>
      <c r="C36" s="194"/>
      <c r="D36" s="193"/>
      <c r="E36" s="193"/>
      <c r="F36" s="193"/>
      <c r="G36" s="653">
        <f>+D36*E36</f>
        <v>0</v>
      </c>
      <c r="H36" s="653"/>
      <c r="I36" s="186"/>
      <c r="J36" s="198"/>
      <c r="K36" s="196"/>
      <c r="L36" s="196"/>
      <c r="M36" s="195"/>
      <c r="N36" s="195"/>
    </row>
    <row r="37" spans="1:14" s="192" customFormat="1" ht="9" x14ac:dyDescent="0.2">
      <c r="A37" s="193"/>
      <c r="B37" s="193"/>
      <c r="C37" s="194"/>
      <c r="D37" s="193"/>
      <c r="E37" s="193"/>
      <c r="F37" s="193"/>
      <c r="G37" s="653">
        <f>+D37*E37</f>
        <v>0</v>
      </c>
      <c r="H37" s="653"/>
      <c r="I37" s="186"/>
      <c r="J37" s="195"/>
      <c r="K37" s="196"/>
      <c r="L37" s="196"/>
      <c r="M37" s="195"/>
      <c r="N37" s="195"/>
    </row>
    <row r="38" spans="1:14" s="192" customFormat="1" ht="9" x14ac:dyDescent="0.2">
      <c r="A38" s="189" t="s">
        <v>1939</v>
      </c>
      <c r="B38" s="189"/>
      <c r="C38" s="190"/>
      <c r="D38" s="190"/>
      <c r="E38" s="190"/>
      <c r="F38" s="190"/>
      <c r="G38" s="199"/>
      <c r="H38" s="223">
        <f>SUM(G39:H47)</f>
        <v>0</v>
      </c>
      <c r="I38" s="186"/>
      <c r="J38" s="195"/>
      <c r="K38" s="196"/>
      <c r="L38" s="196"/>
      <c r="M38" s="195"/>
      <c r="N38" s="195"/>
    </row>
    <row r="39" spans="1:14" s="192" customFormat="1" ht="9" x14ac:dyDescent="0.2">
      <c r="A39" s="193" t="s">
        <v>1890</v>
      </c>
      <c r="B39" s="193"/>
      <c r="C39" s="194" t="s">
        <v>1888</v>
      </c>
      <c r="D39" s="193"/>
      <c r="E39" s="193"/>
      <c r="F39" s="193"/>
      <c r="G39" s="653"/>
      <c r="H39" s="653"/>
      <c r="I39" s="186"/>
      <c r="J39" s="195"/>
      <c r="K39" s="196"/>
      <c r="L39" s="196"/>
      <c r="M39" s="195"/>
      <c r="N39" s="195"/>
    </row>
    <row r="40" spans="1:14" s="192" customFormat="1" ht="9" x14ac:dyDescent="0.2">
      <c r="A40" s="193"/>
      <c r="B40" s="193"/>
      <c r="C40" s="194"/>
      <c r="D40" s="193"/>
      <c r="E40" s="193"/>
      <c r="F40" s="193"/>
      <c r="G40" s="653"/>
      <c r="H40" s="653"/>
      <c r="I40" s="186"/>
      <c r="J40" s="195"/>
      <c r="K40" s="196"/>
      <c r="L40" s="196"/>
      <c r="M40" s="195"/>
      <c r="N40" s="195"/>
    </row>
    <row r="41" spans="1:14" s="192" customFormat="1" ht="9" x14ac:dyDescent="0.2">
      <c r="A41" s="193"/>
      <c r="B41" s="193"/>
      <c r="C41" s="194"/>
      <c r="D41" s="193"/>
      <c r="E41" s="193"/>
      <c r="F41" s="193"/>
      <c r="G41" s="653"/>
      <c r="H41" s="653"/>
      <c r="I41" s="186"/>
      <c r="J41" s="195"/>
      <c r="K41" s="196"/>
      <c r="L41" s="196"/>
      <c r="M41" s="195"/>
      <c r="N41" s="195"/>
    </row>
    <row r="42" spans="1:14" s="192" customFormat="1" ht="9" x14ac:dyDescent="0.2">
      <c r="A42" s="193"/>
      <c r="B42" s="193"/>
      <c r="C42" s="194"/>
      <c r="D42" s="193"/>
      <c r="E42" s="193"/>
      <c r="F42" s="193"/>
      <c r="G42" s="653"/>
      <c r="H42" s="653"/>
      <c r="I42" s="186"/>
      <c r="J42" s="195"/>
      <c r="K42" s="196"/>
      <c r="L42" s="196"/>
      <c r="M42" s="195"/>
      <c r="N42" s="195"/>
    </row>
    <row r="43" spans="1:14" s="192" customFormat="1" ht="9" x14ac:dyDescent="0.2">
      <c r="A43" s="193"/>
      <c r="B43" s="193"/>
      <c r="C43" s="194"/>
      <c r="D43" s="193"/>
      <c r="E43" s="193"/>
      <c r="F43" s="193"/>
      <c r="G43" s="653"/>
      <c r="H43" s="653"/>
      <c r="I43" s="186"/>
      <c r="J43" s="195"/>
      <c r="K43" s="196"/>
      <c r="L43" s="196"/>
      <c r="M43" s="195"/>
      <c r="N43" s="195"/>
    </row>
    <row r="44" spans="1:14" s="192" customFormat="1" ht="9" x14ac:dyDescent="0.2">
      <c r="A44" s="193"/>
      <c r="B44" s="193"/>
      <c r="C44" s="194"/>
      <c r="D44" s="193"/>
      <c r="E44" s="193"/>
      <c r="F44" s="193"/>
      <c r="G44" s="653"/>
      <c r="H44" s="653"/>
      <c r="I44" s="186"/>
      <c r="J44" s="195"/>
      <c r="K44" s="196"/>
      <c r="L44" s="196"/>
      <c r="M44" s="195"/>
      <c r="N44" s="195"/>
    </row>
    <row r="45" spans="1:14" s="192" customFormat="1" ht="9" x14ac:dyDescent="0.2">
      <c r="A45" s="193"/>
      <c r="B45" s="193"/>
      <c r="C45" s="194"/>
      <c r="D45" s="193"/>
      <c r="E45" s="193"/>
      <c r="F45" s="193"/>
      <c r="G45" s="653"/>
      <c r="H45" s="653"/>
      <c r="I45" s="186"/>
      <c r="J45" s="195"/>
      <c r="K45" s="196"/>
      <c r="L45" s="196"/>
      <c r="M45" s="195"/>
      <c r="N45" s="195"/>
    </row>
    <row r="46" spans="1:14" s="192" customFormat="1" ht="9" x14ac:dyDescent="0.2">
      <c r="A46" s="193"/>
      <c r="B46" s="193"/>
      <c r="C46" s="194"/>
      <c r="D46" s="193"/>
      <c r="E46" s="193"/>
      <c r="F46" s="193"/>
      <c r="G46" s="653"/>
      <c r="H46" s="653"/>
      <c r="I46" s="186"/>
      <c r="J46" s="195"/>
      <c r="K46" s="196"/>
      <c r="L46" s="196"/>
      <c r="M46" s="195"/>
      <c r="N46" s="195"/>
    </row>
    <row r="47" spans="1:14" s="192" customFormat="1" ht="9" x14ac:dyDescent="0.2">
      <c r="A47" s="193"/>
      <c r="B47" s="193"/>
      <c r="C47" s="194"/>
      <c r="D47" s="193"/>
      <c r="E47" s="193"/>
      <c r="F47" s="193"/>
      <c r="G47" s="653"/>
      <c r="H47" s="653"/>
      <c r="I47" s="186"/>
      <c r="J47" s="195"/>
      <c r="K47" s="196"/>
      <c r="L47" s="196"/>
      <c r="M47" s="195"/>
      <c r="N47" s="195"/>
    </row>
    <row r="48" spans="1:14" s="192" customFormat="1" ht="9" x14ac:dyDescent="0.2">
      <c r="A48" s="186"/>
      <c r="B48" s="186"/>
      <c r="C48" s="186"/>
      <c r="D48" s="186"/>
      <c r="E48" s="200" t="s">
        <v>1940</v>
      </c>
      <c r="F48" s="201"/>
      <c r="G48" s="649">
        <f>+G5+G25+G38</f>
        <v>0</v>
      </c>
      <c r="H48" s="650"/>
      <c r="I48" s="186"/>
      <c r="J48" s="195"/>
      <c r="K48" s="196"/>
      <c r="L48" s="196"/>
      <c r="M48" s="195"/>
      <c r="N48" s="195"/>
    </row>
    <row r="49" spans="1:14" s="192" customFormat="1" ht="9" x14ac:dyDescent="0.2">
      <c r="A49" s="186"/>
      <c r="B49" s="186"/>
      <c r="C49" s="186"/>
      <c r="D49" s="186"/>
      <c r="E49" s="202" t="s">
        <v>1941</v>
      </c>
      <c r="F49" s="203"/>
      <c r="G49" s="204">
        <v>0.03</v>
      </c>
      <c r="H49" s="224">
        <f>G49*G48</f>
        <v>0</v>
      </c>
      <c r="I49" s="186"/>
      <c r="J49" s="186" t="s">
        <v>1942</v>
      </c>
      <c r="K49" s="205"/>
      <c r="L49" s="205"/>
      <c r="M49" s="186"/>
      <c r="N49" s="186"/>
    </row>
    <row r="50" spans="1:14" s="192" customFormat="1" ht="9" x14ac:dyDescent="0.2">
      <c r="A50" s="206"/>
      <c r="B50" s="186"/>
      <c r="C50" s="186"/>
      <c r="D50" s="186"/>
      <c r="E50" s="202" t="s">
        <v>1943</v>
      </c>
      <c r="F50" s="203"/>
      <c r="G50" s="204">
        <v>0.1</v>
      </c>
      <c r="H50" s="224">
        <f>G50*G48</f>
        <v>0</v>
      </c>
      <c r="I50" s="186"/>
      <c r="J50" s="186"/>
      <c r="K50" s="205"/>
      <c r="L50" s="205"/>
      <c r="M50" s="186"/>
      <c r="N50" s="186"/>
    </row>
    <row r="51" spans="1:14" s="192" customFormat="1" ht="12.4" customHeight="1" x14ac:dyDescent="0.2">
      <c r="A51" s="186"/>
      <c r="B51" s="186"/>
      <c r="C51" s="186"/>
      <c r="D51" s="186"/>
      <c r="E51" s="200" t="s">
        <v>1944</v>
      </c>
      <c r="F51" s="201"/>
      <c r="G51" s="651">
        <f>+G48+H49+H50</f>
        <v>0</v>
      </c>
      <c r="H51" s="652"/>
      <c r="I51" s="186"/>
      <c r="J51" s="225">
        <f>G51</f>
        <v>0</v>
      </c>
      <c r="K51" s="205"/>
      <c r="L51" s="205"/>
      <c r="M51" s="186"/>
      <c r="N51" s="186"/>
    </row>
    <row r="52" spans="1:14" s="192" customFormat="1" ht="9" x14ac:dyDescent="0.2">
      <c r="A52" s="186"/>
      <c r="B52" s="186"/>
      <c r="C52" s="186"/>
      <c r="D52" s="186"/>
      <c r="E52" s="186"/>
      <c r="F52" s="186"/>
      <c r="G52" s="186"/>
      <c r="H52" s="187"/>
      <c r="I52" s="186"/>
      <c r="J52" s="186"/>
      <c r="K52" s="205"/>
      <c r="L52" s="205"/>
      <c r="M52" s="186"/>
      <c r="N52" s="186"/>
    </row>
    <row r="53" spans="1:14" s="192" customFormat="1" ht="9" x14ac:dyDescent="0.2">
      <c r="A53" s="186"/>
      <c r="B53" s="186"/>
      <c r="C53" s="186"/>
      <c r="D53" s="186"/>
      <c r="E53" s="186"/>
      <c r="F53" s="186"/>
      <c r="G53" s="186"/>
      <c r="H53" s="187"/>
      <c r="I53" s="186"/>
      <c r="J53" s="186"/>
      <c r="K53" s="205"/>
      <c r="L53" s="205"/>
      <c r="M53" s="186"/>
      <c r="N53" s="186"/>
    </row>
    <row r="54" spans="1:14" s="192" customFormat="1" ht="9" x14ac:dyDescent="0.2">
      <c r="A54" s="186"/>
      <c r="B54" s="186"/>
      <c r="C54" s="186"/>
      <c r="D54" s="186"/>
      <c r="E54" s="186"/>
      <c r="F54" s="186"/>
      <c r="G54" s="186"/>
      <c r="H54" s="187"/>
      <c r="I54" s="186"/>
      <c r="J54" s="186"/>
      <c r="K54" s="205"/>
      <c r="L54" s="205"/>
      <c r="M54" s="186"/>
      <c r="N54" s="186"/>
    </row>
    <row r="55" spans="1:14" s="192" customFormat="1" ht="9" x14ac:dyDescent="0.2">
      <c r="A55" s="186"/>
      <c r="B55" s="186"/>
      <c r="C55" s="186"/>
      <c r="D55" s="186"/>
      <c r="E55" s="186"/>
      <c r="F55" s="186"/>
      <c r="G55" s="186"/>
      <c r="H55" s="187"/>
      <c r="I55" s="186"/>
      <c r="J55" s="186"/>
      <c r="K55" s="205"/>
      <c r="L55" s="205"/>
      <c r="M55" s="186"/>
      <c r="N55" s="186"/>
    </row>
    <row r="56" spans="1:14" s="192" customFormat="1" ht="9" x14ac:dyDescent="0.2">
      <c r="A56" s="186"/>
      <c r="B56" s="186"/>
      <c r="C56" s="186"/>
      <c r="D56" s="186"/>
      <c r="E56" s="186"/>
      <c r="F56" s="186"/>
      <c r="G56" s="186"/>
      <c r="H56" s="187"/>
      <c r="I56" s="186"/>
      <c r="J56" s="186"/>
      <c r="K56" s="205"/>
      <c r="L56" s="205"/>
      <c r="M56" s="186"/>
      <c r="N56" s="186"/>
    </row>
    <row r="57" spans="1:14" s="192" customFormat="1" ht="9" x14ac:dyDescent="0.2">
      <c r="A57" s="186"/>
      <c r="B57" s="186"/>
      <c r="C57" s="186"/>
      <c r="D57" s="186"/>
      <c r="E57" s="186"/>
      <c r="F57" s="186"/>
      <c r="G57" s="186"/>
      <c r="H57" s="187"/>
      <c r="I57" s="186"/>
      <c r="J57" s="186"/>
      <c r="K57" s="205"/>
      <c r="L57" s="205"/>
      <c r="M57" s="186"/>
      <c r="N57" s="186"/>
    </row>
    <row r="58" spans="1:14" s="192" customFormat="1" ht="9" x14ac:dyDescent="0.2">
      <c r="A58" s="186"/>
      <c r="B58" s="186"/>
      <c r="C58" s="186"/>
      <c r="D58" s="186"/>
      <c r="E58" s="186"/>
      <c r="F58" s="186"/>
      <c r="G58" s="186"/>
      <c r="H58" s="187"/>
      <c r="I58" s="186"/>
      <c r="J58" s="186"/>
      <c r="K58" s="205"/>
      <c r="L58" s="205"/>
      <c r="M58" s="186"/>
      <c r="N58" s="186"/>
    </row>
    <row r="59" spans="1:14" s="192" customFormat="1" ht="9" x14ac:dyDescent="0.2">
      <c r="A59" s="186"/>
      <c r="B59" s="186"/>
      <c r="C59" s="186"/>
      <c r="D59" s="186"/>
      <c r="E59" s="186"/>
      <c r="F59" s="186"/>
      <c r="G59" s="186"/>
      <c r="H59" s="187"/>
      <c r="I59" s="186"/>
      <c r="J59" s="186"/>
      <c r="K59" s="205"/>
      <c r="L59" s="205"/>
      <c r="M59" s="186"/>
      <c r="N59" s="186"/>
    </row>
    <row r="60" spans="1:14" s="49" customFormat="1" x14ac:dyDescent="0.2">
      <c r="A60" s="180"/>
      <c r="B60" s="180"/>
      <c r="C60" s="180"/>
      <c r="D60" s="180"/>
      <c r="E60" s="180"/>
      <c r="F60" s="180"/>
      <c r="G60" s="180"/>
      <c r="H60" s="181"/>
      <c r="I60" s="180"/>
      <c r="J60" s="180"/>
      <c r="K60" s="182"/>
      <c r="L60" s="182"/>
      <c r="M60" s="180"/>
      <c r="N60" s="180"/>
    </row>
    <row r="61" spans="1:14" s="49" customFormat="1" x14ac:dyDescent="0.2">
      <c r="A61" s="180"/>
      <c r="B61" s="180"/>
      <c r="C61" s="180"/>
      <c r="D61" s="180"/>
      <c r="E61" s="180"/>
      <c r="F61" s="180"/>
      <c r="G61" s="180"/>
      <c r="H61" s="181"/>
      <c r="I61" s="180"/>
      <c r="J61" s="180"/>
      <c r="K61" s="182"/>
      <c r="L61" s="182"/>
      <c r="M61" s="180"/>
      <c r="N61" s="180"/>
    </row>
    <row r="62" spans="1:14" s="49" customFormat="1" x14ac:dyDescent="0.2">
      <c r="A62" s="180"/>
      <c r="B62" s="180"/>
      <c r="C62" s="180"/>
      <c r="D62" s="180"/>
      <c r="E62" s="180"/>
      <c r="F62" s="180"/>
      <c r="G62" s="180"/>
      <c r="H62" s="181"/>
      <c r="I62" s="180"/>
      <c r="J62" s="180"/>
      <c r="K62" s="182"/>
      <c r="L62" s="182"/>
      <c r="M62" s="180"/>
      <c r="N62" s="180"/>
    </row>
    <row r="63" spans="1:14" s="49" customFormat="1" x14ac:dyDescent="0.2">
      <c r="A63" s="180"/>
      <c r="B63" s="180"/>
      <c r="C63" s="180"/>
      <c r="D63" s="180"/>
      <c r="E63" s="180"/>
      <c r="F63" s="180"/>
      <c r="G63" s="180"/>
      <c r="H63" s="181"/>
      <c r="I63" s="180"/>
      <c r="J63" s="180"/>
      <c r="K63" s="182"/>
      <c r="L63" s="182"/>
      <c r="M63" s="180"/>
      <c r="N63" s="180"/>
    </row>
    <row r="64" spans="1:14" s="49" customFormat="1" x14ac:dyDescent="0.2">
      <c r="A64" s="180"/>
      <c r="B64" s="180"/>
      <c r="C64" s="180"/>
      <c r="D64" s="180"/>
      <c r="E64" s="180"/>
      <c r="F64" s="180"/>
      <c r="G64" s="180"/>
      <c r="H64" s="181"/>
      <c r="I64" s="180"/>
      <c r="J64" s="180"/>
      <c r="K64" s="182"/>
      <c r="L64" s="182"/>
      <c r="M64" s="180"/>
      <c r="N64" s="180"/>
    </row>
    <row r="65" spans="1:14" s="49" customFormat="1" x14ac:dyDescent="0.2">
      <c r="A65" s="180"/>
      <c r="B65" s="180"/>
      <c r="C65" s="180"/>
      <c r="D65" s="180"/>
      <c r="E65" s="180"/>
      <c r="F65" s="180"/>
      <c r="G65" s="180"/>
      <c r="H65" s="181"/>
      <c r="I65" s="180"/>
      <c r="J65" s="180"/>
      <c r="K65" s="182"/>
      <c r="L65" s="182"/>
      <c r="M65" s="180"/>
      <c r="N65" s="180"/>
    </row>
    <row r="66" spans="1:14" s="49" customFormat="1" x14ac:dyDescent="0.2">
      <c r="A66" s="180"/>
      <c r="B66" s="180"/>
      <c r="C66" s="180"/>
      <c r="D66" s="180"/>
      <c r="E66" s="180"/>
      <c r="F66" s="180"/>
      <c r="G66" s="180"/>
      <c r="H66" s="181"/>
      <c r="I66" s="180"/>
      <c r="J66" s="180"/>
      <c r="K66" s="182"/>
      <c r="L66" s="182"/>
      <c r="M66" s="180"/>
      <c r="N66" s="180"/>
    </row>
    <row r="67" spans="1:14" s="49" customFormat="1" x14ac:dyDescent="0.2">
      <c r="A67" s="180"/>
      <c r="B67" s="180"/>
      <c r="C67" s="180"/>
      <c r="D67" s="180"/>
      <c r="E67" s="180"/>
      <c r="F67" s="180"/>
      <c r="G67" s="180"/>
      <c r="H67" s="181"/>
      <c r="I67" s="180"/>
      <c r="J67" s="180"/>
      <c r="K67" s="182"/>
      <c r="L67" s="182"/>
      <c r="M67" s="180"/>
      <c r="N67" s="180"/>
    </row>
    <row r="68" spans="1:14" s="49" customFormat="1" x14ac:dyDescent="0.2">
      <c r="A68" s="180"/>
      <c r="B68" s="180"/>
      <c r="C68" s="180"/>
      <c r="D68" s="180"/>
      <c r="E68" s="180"/>
      <c r="F68" s="180"/>
      <c r="G68" s="180"/>
      <c r="H68" s="181"/>
      <c r="I68" s="180"/>
      <c r="J68" s="180"/>
      <c r="K68" s="182"/>
      <c r="L68" s="182"/>
      <c r="M68" s="180"/>
      <c r="N68" s="180"/>
    </row>
    <row r="69" spans="1:14" s="49" customFormat="1" x14ac:dyDescent="0.2">
      <c r="A69" s="180"/>
      <c r="B69" s="180"/>
      <c r="C69" s="180"/>
      <c r="D69" s="180"/>
      <c r="E69" s="180"/>
      <c r="F69" s="180"/>
      <c r="G69" s="180"/>
      <c r="H69" s="181"/>
      <c r="I69" s="180"/>
      <c r="J69" s="180"/>
      <c r="K69" s="182"/>
      <c r="L69" s="182"/>
      <c r="M69" s="180"/>
      <c r="N69" s="180"/>
    </row>
    <row r="70" spans="1:14" s="49" customFormat="1" x14ac:dyDescent="0.2">
      <c r="A70" s="180"/>
      <c r="B70" s="180"/>
      <c r="C70" s="180"/>
      <c r="D70" s="180"/>
      <c r="E70" s="180"/>
      <c r="F70" s="180"/>
      <c r="G70" s="180"/>
      <c r="H70" s="181"/>
      <c r="I70" s="180"/>
      <c r="J70" s="180"/>
      <c r="K70" s="182"/>
      <c r="L70" s="182"/>
      <c r="M70" s="180"/>
      <c r="N70" s="180"/>
    </row>
    <row r="71" spans="1:14" s="49" customFormat="1" x14ac:dyDescent="0.2">
      <c r="A71" s="180"/>
      <c r="B71" s="180"/>
      <c r="C71" s="180"/>
      <c r="D71" s="180"/>
      <c r="E71" s="180"/>
      <c r="F71" s="180"/>
      <c r="G71" s="180"/>
      <c r="H71" s="181"/>
      <c r="I71" s="180"/>
      <c r="J71" s="180"/>
      <c r="K71" s="182"/>
      <c r="L71" s="182"/>
      <c r="M71" s="180"/>
      <c r="N71" s="180"/>
    </row>
    <row r="72" spans="1:14" s="49" customFormat="1" x14ac:dyDescent="0.2">
      <c r="A72" s="180"/>
      <c r="B72" s="180"/>
      <c r="C72" s="180"/>
      <c r="D72" s="180"/>
      <c r="E72" s="180"/>
      <c r="F72" s="180"/>
      <c r="G72" s="180"/>
      <c r="H72" s="181"/>
      <c r="I72" s="180"/>
      <c r="J72" s="180"/>
      <c r="K72" s="182"/>
      <c r="L72" s="182"/>
      <c r="M72" s="180"/>
      <c r="N72" s="180"/>
    </row>
    <row r="73" spans="1:14" s="49" customFormat="1" x14ac:dyDescent="0.2">
      <c r="A73" s="180"/>
      <c r="B73" s="180"/>
      <c r="C73" s="180"/>
      <c r="D73" s="180"/>
      <c r="E73" s="180"/>
      <c r="F73" s="180"/>
      <c r="G73" s="180"/>
      <c r="H73" s="181"/>
      <c r="I73" s="180"/>
      <c r="J73" s="180"/>
      <c r="K73" s="182"/>
      <c r="L73" s="182"/>
      <c r="M73" s="180"/>
      <c r="N73" s="180"/>
    </row>
    <row r="74" spans="1:14" s="49" customFormat="1" x14ac:dyDescent="0.2">
      <c r="A74" s="180"/>
      <c r="B74" s="180"/>
      <c r="C74" s="180"/>
      <c r="D74" s="180"/>
      <c r="E74" s="180"/>
      <c r="F74" s="180"/>
      <c r="G74" s="180"/>
      <c r="H74" s="181"/>
      <c r="I74" s="180"/>
      <c r="J74" s="180"/>
      <c r="K74" s="182"/>
      <c r="L74" s="182"/>
      <c r="M74" s="180"/>
      <c r="N74" s="180"/>
    </row>
    <row r="75" spans="1:14" s="49" customFormat="1" x14ac:dyDescent="0.2">
      <c r="A75" s="180"/>
      <c r="B75" s="180"/>
      <c r="C75" s="180"/>
      <c r="D75" s="180"/>
      <c r="E75" s="180"/>
      <c r="F75" s="180"/>
      <c r="G75" s="180"/>
      <c r="H75" s="181"/>
      <c r="I75" s="180"/>
      <c r="J75" s="180"/>
      <c r="K75" s="182"/>
      <c r="L75" s="182"/>
      <c r="M75" s="180"/>
      <c r="N75" s="180"/>
    </row>
    <row r="76" spans="1:14" s="49" customFormat="1" x14ac:dyDescent="0.2">
      <c r="A76" s="180"/>
      <c r="B76" s="180"/>
      <c r="C76" s="180"/>
      <c r="D76" s="180"/>
      <c r="E76" s="180"/>
      <c r="F76" s="180"/>
      <c r="G76" s="180"/>
      <c r="H76" s="181"/>
      <c r="I76" s="180"/>
      <c r="J76" s="180"/>
      <c r="K76" s="182"/>
      <c r="L76" s="182"/>
      <c r="M76" s="180"/>
      <c r="N76" s="180"/>
    </row>
    <row r="77" spans="1:14" s="49" customFormat="1" x14ac:dyDescent="0.2">
      <c r="A77" s="180"/>
      <c r="B77" s="180"/>
      <c r="C77" s="180"/>
      <c r="D77" s="180"/>
      <c r="E77" s="180"/>
      <c r="F77" s="180"/>
      <c r="G77" s="180"/>
      <c r="H77" s="181"/>
      <c r="I77" s="180"/>
      <c r="J77" s="180"/>
      <c r="K77" s="182"/>
      <c r="L77" s="182"/>
      <c r="M77" s="180"/>
      <c r="N77" s="180"/>
    </row>
    <row r="78" spans="1:14" s="49" customFormat="1" x14ac:dyDescent="0.2">
      <c r="A78" s="180"/>
      <c r="B78" s="180"/>
      <c r="C78" s="180"/>
      <c r="D78" s="180"/>
      <c r="E78" s="180"/>
      <c r="F78" s="180"/>
      <c r="G78" s="180"/>
      <c r="H78" s="181"/>
      <c r="I78" s="180"/>
      <c r="J78" s="180"/>
      <c r="K78" s="182"/>
      <c r="L78" s="182"/>
      <c r="M78" s="180"/>
      <c r="N78" s="180"/>
    </row>
    <row r="79" spans="1:14" s="49" customFormat="1" x14ac:dyDescent="0.2">
      <c r="A79" s="180"/>
      <c r="B79" s="180"/>
      <c r="C79" s="180"/>
      <c r="D79" s="180"/>
      <c r="E79" s="180"/>
      <c r="F79" s="180"/>
      <c r="G79" s="180"/>
      <c r="H79" s="181"/>
      <c r="I79" s="180"/>
      <c r="J79" s="180"/>
      <c r="K79" s="182"/>
      <c r="L79" s="182"/>
      <c r="M79" s="180"/>
      <c r="N79" s="180"/>
    </row>
    <row r="80" spans="1:14" s="49" customFormat="1" x14ac:dyDescent="0.2">
      <c r="A80" s="180"/>
      <c r="B80" s="180"/>
      <c r="C80" s="180"/>
      <c r="D80" s="180"/>
      <c r="E80" s="180"/>
      <c r="F80" s="180"/>
      <c r="G80" s="180"/>
      <c r="H80" s="181"/>
      <c r="I80" s="180"/>
      <c r="J80" s="180"/>
      <c r="K80" s="182"/>
      <c r="L80" s="182"/>
      <c r="M80" s="180"/>
      <c r="N80" s="180"/>
    </row>
    <row r="81" spans="1:14" s="49" customFormat="1" x14ac:dyDescent="0.2">
      <c r="A81" s="180"/>
      <c r="B81" s="180"/>
      <c r="C81" s="180"/>
      <c r="D81" s="180"/>
      <c r="E81" s="180"/>
      <c r="F81" s="180"/>
      <c r="G81" s="180"/>
      <c r="H81" s="181"/>
      <c r="I81" s="180"/>
      <c r="J81" s="180"/>
      <c r="K81" s="182"/>
      <c r="L81" s="182"/>
      <c r="M81" s="180"/>
      <c r="N81" s="180"/>
    </row>
    <row r="82" spans="1:14" s="49" customFormat="1" x14ac:dyDescent="0.2">
      <c r="A82" s="180"/>
      <c r="B82" s="180"/>
      <c r="C82" s="180"/>
      <c r="D82" s="180"/>
      <c r="E82" s="180"/>
      <c r="F82" s="180"/>
      <c r="G82" s="180"/>
      <c r="H82" s="181"/>
      <c r="I82" s="180"/>
      <c r="J82" s="180"/>
      <c r="K82" s="182"/>
      <c r="L82" s="182"/>
      <c r="M82" s="180"/>
      <c r="N82" s="180"/>
    </row>
    <row r="83" spans="1:14" s="49" customFormat="1" x14ac:dyDescent="0.2">
      <c r="A83" s="180"/>
      <c r="B83" s="180"/>
      <c r="C83" s="180"/>
      <c r="D83" s="180"/>
      <c r="E83" s="180"/>
      <c r="F83" s="180"/>
      <c r="G83" s="180"/>
      <c r="H83" s="181"/>
      <c r="I83" s="180"/>
      <c r="J83" s="180"/>
      <c r="K83" s="182"/>
      <c r="L83" s="182"/>
      <c r="M83" s="180"/>
      <c r="N83" s="180"/>
    </row>
    <row r="84" spans="1:14" s="49" customFormat="1" x14ac:dyDescent="0.2">
      <c r="A84" s="180"/>
      <c r="B84" s="180"/>
      <c r="C84" s="180"/>
      <c r="D84" s="180"/>
      <c r="E84" s="180"/>
      <c r="F84" s="180"/>
      <c r="G84" s="180"/>
      <c r="H84" s="181"/>
      <c r="I84" s="180"/>
      <c r="J84" s="180"/>
      <c r="K84" s="182"/>
      <c r="L84" s="182"/>
      <c r="M84" s="180"/>
      <c r="N84" s="180"/>
    </row>
    <row r="85" spans="1:14" s="49" customFormat="1" x14ac:dyDescent="0.2">
      <c r="A85" s="180"/>
      <c r="B85" s="180"/>
      <c r="C85" s="180"/>
      <c r="D85" s="180"/>
      <c r="E85" s="180"/>
      <c r="F85" s="180"/>
      <c r="G85" s="180"/>
      <c r="H85" s="181"/>
      <c r="I85" s="180"/>
      <c r="J85" s="180"/>
      <c r="K85" s="182"/>
      <c r="L85" s="182"/>
      <c r="M85" s="180"/>
      <c r="N85" s="180"/>
    </row>
    <row r="86" spans="1:14" s="49" customFormat="1" x14ac:dyDescent="0.2">
      <c r="A86" s="180"/>
      <c r="B86" s="180"/>
      <c r="C86" s="180"/>
      <c r="D86" s="180"/>
      <c r="E86" s="180"/>
      <c r="F86" s="180"/>
      <c r="G86" s="180"/>
      <c r="H86" s="181"/>
      <c r="I86" s="180"/>
      <c r="J86" s="180"/>
      <c r="K86" s="182"/>
      <c r="L86" s="182"/>
      <c r="M86" s="180"/>
      <c r="N86" s="180"/>
    </row>
    <row r="87" spans="1:14" s="49" customFormat="1" x14ac:dyDescent="0.2">
      <c r="A87" s="180"/>
      <c r="B87" s="180"/>
      <c r="C87" s="180"/>
      <c r="D87" s="180"/>
      <c r="E87" s="180"/>
      <c r="F87" s="180"/>
      <c r="G87" s="180"/>
      <c r="H87" s="181"/>
      <c r="I87" s="180"/>
      <c r="J87" s="180"/>
      <c r="K87" s="182"/>
      <c r="L87" s="182"/>
      <c r="M87" s="180"/>
      <c r="N87" s="180"/>
    </row>
    <row r="88" spans="1:14" s="49" customFormat="1" x14ac:dyDescent="0.2">
      <c r="A88" s="180"/>
      <c r="B88" s="180"/>
      <c r="C88" s="180"/>
      <c r="D88" s="180"/>
      <c r="E88" s="180"/>
      <c r="F88" s="180"/>
      <c r="G88" s="180"/>
      <c r="H88" s="181"/>
      <c r="I88" s="180"/>
      <c r="J88" s="180"/>
      <c r="K88" s="182"/>
      <c r="L88" s="182"/>
      <c r="M88" s="180"/>
      <c r="N88" s="180"/>
    </row>
    <row r="89" spans="1:14" s="49" customFormat="1" x14ac:dyDescent="0.2">
      <c r="A89" s="180"/>
      <c r="B89" s="180"/>
      <c r="C89" s="180"/>
      <c r="D89" s="180"/>
      <c r="E89" s="180"/>
      <c r="F89" s="180"/>
      <c r="G89" s="180"/>
      <c r="H89" s="181"/>
      <c r="I89" s="180"/>
      <c r="J89" s="180"/>
      <c r="K89" s="182"/>
      <c r="L89" s="182"/>
      <c r="M89" s="180"/>
      <c r="N89" s="180"/>
    </row>
    <row r="90" spans="1:14" s="49" customFormat="1" x14ac:dyDescent="0.2">
      <c r="A90" s="180"/>
      <c r="B90" s="180"/>
      <c r="C90" s="180"/>
      <c r="D90" s="180"/>
      <c r="E90" s="180"/>
      <c r="F90" s="180"/>
      <c r="G90" s="180"/>
      <c r="H90" s="181"/>
      <c r="I90" s="180"/>
      <c r="J90" s="180"/>
      <c r="K90" s="182"/>
      <c r="L90" s="182"/>
      <c r="M90" s="180"/>
      <c r="N90" s="180"/>
    </row>
    <row r="91" spans="1:14" s="49" customFormat="1" x14ac:dyDescent="0.2">
      <c r="A91" s="180"/>
      <c r="B91" s="180"/>
      <c r="C91" s="180"/>
      <c r="D91" s="180"/>
      <c r="E91" s="180"/>
      <c r="F91" s="180"/>
      <c r="G91" s="180"/>
      <c r="H91" s="181"/>
      <c r="I91" s="180"/>
      <c r="J91" s="180"/>
      <c r="K91" s="182"/>
      <c r="L91" s="182"/>
      <c r="M91" s="180"/>
      <c r="N91" s="180"/>
    </row>
    <row r="92" spans="1:14" s="49" customFormat="1" x14ac:dyDescent="0.2">
      <c r="A92" s="180"/>
      <c r="B92" s="180"/>
      <c r="C92" s="180"/>
      <c r="D92" s="180"/>
      <c r="E92" s="180"/>
      <c r="F92" s="180"/>
      <c r="G92" s="180"/>
      <c r="H92" s="181"/>
      <c r="I92" s="180"/>
      <c r="J92" s="180"/>
      <c r="K92" s="182"/>
      <c r="L92" s="182"/>
      <c r="M92" s="180"/>
      <c r="N92" s="180"/>
    </row>
    <row r="93" spans="1:14" s="49" customFormat="1" x14ac:dyDescent="0.2">
      <c r="A93" s="180"/>
      <c r="B93" s="180"/>
      <c r="C93" s="180"/>
      <c r="D93" s="180"/>
      <c r="E93" s="180"/>
      <c r="F93" s="180"/>
      <c r="G93" s="180"/>
      <c r="H93" s="181"/>
      <c r="I93" s="180"/>
      <c r="J93" s="180"/>
      <c r="K93" s="182"/>
      <c r="L93" s="182"/>
      <c r="M93" s="180"/>
      <c r="N93" s="180"/>
    </row>
    <row r="94" spans="1:14" s="49" customFormat="1" x14ac:dyDescent="0.2">
      <c r="A94" s="180"/>
      <c r="B94" s="180"/>
      <c r="C94" s="180"/>
      <c r="D94" s="180"/>
      <c r="E94" s="180"/>
      <c r="F94" s="180"/>
      <c r="G94" s="180"/>
      <c r="H94" s="181"/>
      <c r="I94" s="180"/>
      <c r="J94" s="180"/>
      <c r="K94" s="182"/>
      <c r="L94" s="182"/>
      <c r="M94" s="180"/>
      <c r="N94" s="180"/>
    </row>
    <row r="95" spans="1:14" s="49" customFormat="1" x14ac:dyDescent="0.2">
      <c r="A95" s="180"/>
      <c r="B95" s="180"/>
      <c r="C95" s="180"/>
      <c r="D95" s="180"/>
      <c r="E95" s="180"/>
      <c r="F95" s="180"/>
      <c r="G95" s="180"/>
      <c r="H95" s="181"/>
      <c r="I95" s="180"/>
      <c r="J95" s="180"/>
      <c r="K95" s="182"/>
      <c r="L95" s="182"/>
      <c r="M95" s="180"/>
      <c r="N95" s="180"/>
    </row>
    <row r="96" spans="1:14" s="49" customFormat="1" x14ac:dyDescent="0.2">
      <c r="A96" s="180"/>
      <c r="B96" s="180"/>
      <c r="C96" s="180"/>
      <c r="D96" s="180"/>
      <c r="E96" s="180"/>
      <c r="F96" s="180"/>
      <c r="G96" s="180"/>
      <c r="H96" s="181"/>
      <c r="I96" s="180"/>
      <c r="J96" s="180"/>
      <c r="K96" s="182"/>
      <c r="L96" s="182"/>
      <c r="M96" s="180"/>
      <c r="N96" s="180"/>
    </row>
    <row r="97" spans="1:14" s="49" customFormat="1" x14ac:dyDescent="0.2">
      <c r="A97" s="180"/>
      <c r="B97" s="180"/>
      <c r="C97" s="180"/>
      <c r="D97" s="180"/>
      <c r="E97" s="180"/>
      <c r="F97" s="180"/>
      <c r="G97" s="180"/>
      <c r="H97" s="181"/>
      <c r="I97" s="180"/>
      <c r="J97" s="180"/>
      <c r="K97" s="182"/>
      <c r="L97" s="182"/>
      <c r="M97" s="180"/>
      <c r="N97" s="180"/>
    </row>
    <row r="98" spans="1:14" s="49" customFormat="1" x14ac:dyDescent="0.2">
      <c r="A98" s="180"/>
      <c r="B98" s="180"/>
      <c r="C98" s="180"/>
      <c r="D98" s="180"/>
      <c r="E98" s="180"/>
      <c r="F98" s="180"/>
      <c r="G98" s="180"/>
      <c r="H98" s="181"/>
      <c r="I98" s="180"/>
      <c r="J98" s="180"/>
      <c r="K98" s="182"/>
      <c r="L98" s="182"/>
      <c r="M98" s="180"/>
      <c r="N98" s="180"/>
    </row>
    <row r="99" spans="1:14" s="49" customFormat="1" x14ac:dyDescent="0.2">
      <c r="A99" s="180"/>
      <c r="B99" s="180"/>
      <c r="C99" s="180"/>
      <c r="D99" s="180"/>
      <c r="E99" s="180"/>
      <c r="F99" s="180"/>
      <c r="G99" s="180"/>
      <c r="H99" s="181"/>
      <c r="I99" s="180"/>
      <c r="J99" s="180"/>
      <c r="K99" s="182"/>
      <c r="L99" s="182"/>
      <c r="M99" s="180"/>
      <c r="N99" s="180"/>
    </row>
    <row r="100" spans="1:14" s="49" customFormat="1" x14ac:dyDescent="0.2">
      <c r="A100" s="180"/>
      <c r="B100" s="180"/>
      <c r="C100" s="180"/>
      <c r="D100" s="180"/>
      <c r="E100" s="180"/>
      <c r="F100" s="180"/>
      <c r="G100" s="180"/>
      <c r="H100" s="181"/>
      <c r="I100" s="180"/>
      <c r="J100" s="180"/>
      <c r="K100" s="182"/>
      <c r="L100" s="182"/>
      <c r="M100" s="180"/>
      <c r="N100" s="180"/>
    </row>
    <row r="101" spans="1:14" s="49" customFormat="1" x14ac:dyDescent="0.2">
      <c r="A101" s="180"/>
      <c r="B101" s="180"/>
      <c r="C101" s="180"/>
      <c r="D101" s="180"/>
      <c r="E101" s="180"/>
      <c r="F101" s="180"/>
      <c r="G101" s="180"/>
      <c r="H101" s="181"/>
      <c r="I101" s="180"/>
      <c r="J101" s="180"/>
      <c r="K101" s="182"/>
      <c r="L101" s="182"/>
      <c r="M101" s="180"/>
      <c r="N101" s="180"/>
    </row>
    <row r="102" spans="1:14" s="49" customFormat="1" x14ac:dyDescent="0.2">
      <c r="A102" s="180"/>
      <c r="B102" s="180"/>
      <c r="C102" s="180"/>
      <c r="D102" s="180"/>
      <c r="E102" s="180"/>
      <c r="F102" s="180"/>
      <c r="G102" s="180"/>
      <c r="H102" s="181"/>
      <c r="I102" s="180"/>
      <c r="J102" s="180"/>
      <c r="K102" s="182"/>
      <c r="L102" s="182"/>
      <c r="M102" s="180"/>
      <c r="N102" s="180"/>
    </row>
    <row r="103" spans="1:14" s="49" customFormat="1" x14ac:dyDescent="0.2">
      <c r="A103" s="180"/>
      <c r="B103" s="180"/>
      <c r="C103" s="180"/>
      <c r="D103" s="180"/>
      <c r="E103" s="180"/>
      <c r="F103" s="180"/>
      <c r="G103" s="180"/>
      <c r="H103" s="181"/>
      <c r="I103" s="180"/>
      <c r="J103" s="180"/>
      <c r="K103" s="182"/>
      <c r="L103" s="182"/>
      <c r="M103" s="180"/>
      <c r="N103" s="180"/>
    </row>
    <row r="104" spans="1:14" s="49" customFormat="1" x14ac:dyDescent="0.2">
      <c r="A104" s="180"/>
      <c r="B104" s="180"/>
      <c r="C104" s="180"/>
      <c r="D104" s="180"/>
      <c r="E104" s="180"/>
      <c r="F104" s="180"/>
      <c r="G104" s="180"/>
      <c r="H104" s="181"/>
      <c r="I104" s="180"/>
      <c r="J104" s="180"/>
      <c r="K104" s="182"/>
      <c r="L104" s="182"/>
      <c r="M104" s="180"/>
      <c r="N104" s="180"/>
    </row>
    <row r="105" spans="1:14" s="49" customFormat="1" x14ac:dyDescent="0.2">
      <c r="A105" s="180"/>
      <c r="B105" s="180"/>
      <c r="C105" s="180"/>
      <c r="D105" s="180"/>
      <c r="E105" s="180"/>
      <c r="F105" s="180"/>
      <c r="G105" s="180"/>
      <c r="H105" s="181"/>
      <c r="I105" s="180"/>
      <c r="J105" s="180"/>
      <c r="K105" s="182"/>
      <c r="L105" s="182"/>
      <c r="M105" s="180"/>
      <c r="N105" s="180"/>
    </row>
    <row r="106" spans="1:14" s="49" customFormat="1" x14ac:dyDescent="0.2">
      <c r="A106" s="180"/>
      <c r="B106" s="180"/>
      <c r="C106" s="180"/>
      <c r="D106" s="180"/>
      <c r="E106" s="180"/>
      <c r="F106" s="180"/>
      <c r="G106" s="180"/>
      <c r="H106" s="181"/>
      <c r="I106" s="180"/>
      <c r="J106" s="180"/>
      <c r="K106" s="182"/>
      <c r="L106" s="182"/>
      <c r="M106" s="180"/>
      <c r="N106" s="180"/>
    </row>
    <row r="107" spans="1:14" s="49" customFormat="1" x14ac:dyDescent="0.2">
      <c r="A107" s="180"/>
      <c r="B107" s="180"/>
      <c r="C107" s="180"/>
      <c r="D107" s="180"/>
      <c r="E107" s="180"/>
      <c r="F107" s="180"/>
      <c r="G107" s="180"/>
      <c r="H107" s="181"/>
      <c r="I107" s="180"/>
      <c r="J107" s="180"/>
      <c r="K107" s="182"/>
      <c r="L107" s="182"/>
      <c r="M107" s="180"/>
      <c r="N107" s="180"/>
    </row>
    <row r="108" spans="1:14" s="49" customFormat="1" x14ac:dyDescent="0.2">
      <c r="A108" s="180"/>
      <c r="B108" s="180"/>
      <c r="C108" s="180"/>
      <c r="D108" s="180"/>
      <c r="E108" s="180"/>
      <c r="F108" s="180"/>
      <c r="G108" s="180"/>
      <c r="H108" s="181"/>
      <c r="I108" s="180"/>
      <c r="J108" s="180"/>
      <c r="K108" s="182"/>
      <c r="L108" s="182"/>
      <c r="M108" s="180"/>
      <c r="N108" s="180"/>
    </row>
    <row r="109" spans="1:14" s="49" customFormat="1" x14ac:dyDescent="0.2">
      <c r="A109" s="180"/>
      <c r="B109" s="180"/>
      <c r="C109" s="180"/>
      <c r="D109" s="180"/>
      <c r="E109" s="180"/>
      <c r="F109" s="180"/>
      <c r="G109" s="180"/>
      <c r="H109" s="181"/>
      <c r="I109" s="180"/>
      <c r="J109" s="180"/>
      <c r="K109" s="182"/>
      <c r="L109" s="182"/>
      <c r="M109" s="180"/>
      <c r="N109" s="180"/>
    </row>
    <row r="110" spans="1:14" s="49" customFormat="1" x14ac:dyDescent="0.2">
      <c r="A110" s="180"/>
      <c r="B110" s="180"/>
      <c r="C110" s="180"/>
      <c r="D110" s="180"/>
      <c r="E110" s="180"/>
      <c r="F110" s="180"/>
      <c r="G110" s="180"/>
      <c r="H110" s="181"/>
      <c r="I110" s="180"/>
      <c r="J110" s="180"/>
      <c r="K110" s="182"/>
      <c r="L110" s="182"/>
      <c r="M110" s="180"/>
      <c r="N110" s="180"/>
    </row>
    <row r="111" spans="1:14" s="49" customFormat="1" x14ac:dyDescent="0.2">
      <c r="A111" s="180"/>
      <c r="B111" s="180"/>
      <c r="C111" s="180"/>
      <c r="D111" s="180"/>
      <c r="E111" s="180"/>
      <c r="F111" s="180"/>
      <c r="G111" s="180"/>
      <c r="H111" s="181"/>
      <c r="I111" s="180"/>
      <c r="J111" s="180"/>
      <c r="K111" s="182"/>
      <c r="L111" s="182"/>
      <c r="M111" s="180"/>
      <c r="N111" s="180"/>
    </row>
    <row r="112" spans="1:14" s="49" customFormat="1" x14ac:dyDescent="0.2">
      <c r="A112" s="180"/>
      <c r="B112" s="180"/>
      <c r="C112" s="180"/>
      <c r="D112" s="180"/>
      <c r="E112" s="180"/>
      <c r="F112" s="180"/>
      <c r="G112" s="180"/>
      <c r="H112" s="181"/>
      <c r="I112" s="180"/>
      <c r="J112" s="180"/>
      <c r="K112" s="182"/>
      <c r="L112" s="182"/>
      <c r="M112" s="180"/>
      <c r="N112" s="180"/>
    </row>
    <row r="113" spans="1:14" s="49" customFormat="1" x14ac:dyDescent="0.2">
      <c r="A113" s="180"/>
      <c r="B113" s="180"/>
      <c r="C113" s="180"/>
      <c r="D113" s="180"/>
      <c r="E113" s="180"/>
      <c r="F113" s="180"/>
      <c r="G113" s="180"/>
      <c r="H113" s="181"/>
      <c r="I113" s="180"/>
      <c r="J113" s="180"/>
      <c r="K113" s="182"/>
      <c r="L113" s="182"/>
      <c r="M113" s="180"/>
      <c r="N113" s="180"/>
    </row>
    <row r="114" spans="1:14" s="49" customFormat="1" x14ac:dyDescent="0.2">
      <c r="A114" s="180"/>
      <c r="B114" s="180"/>
      <c r="C114" s="180"/>
      <c r="D114" s="180"/>
      <c r="E114" s="180"/>
      <c r="F114" s="180"/>
      <c r="G114" s="180"/>
      <c r="H114" s="181"/>
      <c r="I114" s="180"/>
      <c r="J114" s="180"/>
      <c r="K114" s="182"/>
      <c r="L114" s="182"/>
      <c r="M114" s="180"/>
      <c r="N114" s="180"/>
    </row>
    <row r="115" spans="1:14" s="49" customFormat="1" x14ac:dyDescent="0.2">
      <c r="A115" s="180"/>
      <c r="B115" s="180"/>
      <c r="C115" s="180"/>
      <c r="D115" s="180"/>
      <c r="E115" s="180"/>
      <c r="F115" s="180"/>
      <c r="G115" s="180"/>
      <c r="H115" s="181"/>
      <c r="I115" s="180"/>
      <c r="J115" s="180"/>
      <c r="K115" s="182"/>
      <c r="L115" s="182"/>
      <c r="M115" s="180"/>
      <c r="N115" s="180"/>
    </row>
    <row r="116" spans="1:14" s="49" customFormat="1" x14ac:dyDescent="0.2">
      <c r="A116" s="180"/>
      <c r="B116" s="180"/>
      <c r="C116" s="180"/>
      <c r="D116" s="180"/>
      <c r="E116" s="180"/>
      <c r="F116" s="180"/>
      <c r="G116" s="180"/>
      <c r="H116" s="181"/>
      <c r="I116" s="180"/>
      <c r="J116" s="180"/>
      <c r="K116" s="182"/>
      <c r="L116" s="182"/>
      <c r="M116" s="180"/>
      <c r="N116" s="180"/>
    </row>
    <row r="117" spans="1:14" s="49" customFormat="1" x14ac:dyDescent="0.2">
      <c r="A117" s="180"/>
      <c r="B117" s="180"/>
      <c r="C117" s="180"/>
      <c r="D117" s="180"/>
      <c r="E117" s="180"/>
      <c r="F117" s="180"/>
      <c r="G117" s="180"/>
      <c r="H117" s="181"/>
      <c r="I117" s="180"/>
      <c r="J117" s="180"/>
      <c r="K117" s="182"/>
      <c r="L117" s="182"/>
      <c r="M117" s="180"/>
      <c r="N117" s="180"/>
    </row>
    <row r="118" spans="1:14" s="49" customFormat="1" x14ac:dyDescent="0.2">
      <c r="A118" s="180"/>
      <c r="B118" s="180"/>
      <c r="C118" s="180"/>
      <c r="D118" s="180"/>
      <c r="E118" s="180"/>
      <c r="F118" s="180"/>
      <c r="G118" s="180"/>
      <c r="H118" s="181"/>
      <c r="I118" s="180"/>
      <c r="J118" s="180"/>
      <c r="K118" s="182"/>
      <c r="L118" s="182"/>
      <c r="M118" s="180"/>
      <c r="N118" s="180"/>
    </row>
    <row r="119" spans="1:14" s="49" customFormat="1" x14ac:dyDescent="0.2">
      <c r="A119" s="180"/>
      <c r="B119" s="180"/>
      <c r="C119" s="180"/>
      <c r="D119" s="180"/>
      <c r="E119" s="180"/>
      <c r="F119" s="180"/>
      <c r="G119" s="180"/>
      <c r="H119" s="181"/>
      <c r="I119" s="180"/>
      <c r="J119" s="180"/>
      <c r="K119" s="182"/>
      <c r="L119" s="182"/>
      <c r="M119" s="180"/>
      <c r="N119" s="180"/>
    </row>
    <row r="120" spans="1:14" s="49" customFormat="1" x14ac:dyDescent="0.2">
      <c r="A120" s="180"/>
      <c r="B120" s="180"/>
      <c r="C120" s="180"/>
      <c r="D120" s="180"/>
      <c r="E120" s="180"/>
      <c r="F120" s="180"/>
      <c r="G120" s="180"/>
      <c r="H120" s="181"/>
      <c r="I120" s="180"/>
      <c r="J120" s="180"/>
      <c r="K120" s="182"/>
      <c r="L120" s="182"/>
      <c r="M120" s="180"/>
      <c r="N120" s="180"/>
    </row>
    <row r="121" spans="1:14" s="49" customFormat="1" x14ac:dyDescent="0.2">
      <c r="A121" s="180"/>
      <c r="B121" s="180"/>
      <c r="C121" s="180"/>
      <c r="D121" s="180"/>
      <c r="E121" s="180"/>
      <c r="F121" s="180"/>
      <c r="G121" s="180"/>
      <c r="H121" s="181"/>
      <c r="I121" s="180"/>
      <c r="J121" s="180"/>
      <c r="K121" s="182"/>
      <c r="L121" s="182"/>
      <c r="M121" s="180"/>
      <c r="N121" s="180"/>
    </row>
    <row r="122" spans="1:14" s="49" customFormat="1" x14ac:dyDescent="0.2">
      <c r="A122" s="180"/>
      <c r="B122" s="180"/>
      <c r="C122" s="180"/>
      <c r="D122" s="180"/>
      <c r="E122" s="180"/>
      <c r="F122" s="180"/>
      <c r="G122" s="180"/>
      <c r="H122" s="181"/>
      <c r="I122" s="180"/>
      <c r="J122" s="180"/>
      <c r="K122" s="182"/>
      <c r="L122" s="182"/>
      <c r="M122" s="180"/>
      <c r="N122" s="180"/>
    </row>
    <row r="123" spans="1:14" s="49" customFormat="1" x14ac:dyDescent="0.2">
      <c r="A123" s="180"/>
      <c r="B123" s="180"/>
      <c r="C123" s="180"/>
      <c r="D123" s="180"/>
      <c r="E123" s="180"/>
      <c r="F123" s="180"/>
      <c r="G123" s="180"/>
      <c r="H123" s="181"/>
      <c r="I123" s="180"/>
      <c r="J123" s="180"/>
      <c r="K123" s="182"/>
      <c r="L123" s="182"/>
      <c r="M123" s="180"/>
      <c r="N123" s="180"/>
    </row>
    <row r="124" spans="1:14" s="49" customFormat="1" x14ac:dyDescent="0.2">
      <c r="A124" s="180"/>
      <c r="B124" s="180"/>
      <c r="C124" s="180"/>
      <c r="D124" s="180"/>
      <c r="E124" s="180"/>
      <c r="F124" s="180"/>
      <c r="G124" s="180"/>
      <c r="H124" s="181"/>
      <c r="I124" s="180"/>
      <c r="J124" s="180"/>
      <c r="K124" s="182"/>
      <c r="L124" s="182"/>
      <c r="M124" s="180"/>
      <c r="N124" s="180"/>
    </row>
    <row r="125" spans="1:14" s="49" customFormat="1" x14ac:dyDescent="0.2">
      <c r="A125" s="180"/>
      <c r="B125" s="180"/>
      <c r="C125" s="180"/>
      <c r="D125" s="180"/>
      <c r="E125" s="180"/>
      <c r="F125" s="180"/>
      <c r="G125" s="180"/>
      <c r="H125" s="181"/>
      <c r="I125" s="180"/>
      <c r="J125" s="180"/>
      <c r="K125" s="182"/>
      <c r="L125" s="182"/>
      <c r="M125" s="180"/>
      <c r="N125" s="180"/>
    </row>
    <row r="126" spans="1:14" s="49" customFormat="1" x14ac:dyDescent="0.2">
      <c r="A126" s="180"/>
      <c r="B126" s="180"/>
      <c r="C126" s="180"/>
      <c r="D126" s="180"/>
      <c r="E126" s="180"/>
      <c r="F126" s="180"/>
      <c r="G126" s="180"/>
      <c r="H126" s="181"/>
      <c r="I126" s="180"/>
      <c r="J126" s="180"/>
      <c r="K126" s="182"/>
      <c r="L126" s="182"/>
      <c r="M126" s="180"/>
      <c r="N126" s="180"/>
    </row>
    <row r="127" spans="1:14" s="49" customFormat="1" x14ac:dyDescent="0.2">
      <c r="A127" s="180"/>
      <c r="B127" s="180"/>
      <c r="C127" s="180"/>
      <c r="D127" s="180"/>
      <c r="E127" s="180"/>
      <c r="F127" s="180"/>
      <c r="G127" s="180"/>
      <c r="H127" s="181"/>
      <c r="I127" s="180"/>
      <c r="J127" s="180"/>
      <c r="K127" s="182"/>
      <c r="L127" s="182"/>
      <c r="M127" s="180"/>
      <c r="N127" s="180"/>
    </row>
    <row r="128" spans="1:14" s="49" customFormat="1" x14ac:dyDescent="0.2">
      <c r="A128" s="180"/>
      <c r="B128" s="180"/>
      <c r="C128" s="180"/>
      <c r="D128" s="180"/>
      <c r="E128" s="180"/>
      <c r="F128" s="180"/>
      <c r="G128" s="180"/>
      <c r="H128" s="181"/>
      <c r="I128" s="180"/>
      <c r="J128" s="180"/>
      <c r="K128" s="182"/>
      <c r="L128" s="182"/>
      <c r="M128" s="180"/>
      <c r="N128" s="180"/>
    </row>
    <row r="129" spans="1:14" s="49" customFormat="1" x14ac:dyDescent="0.2">
      <c r="A129" s="180"/>
      <c r="B129" s="180"/>
      <c r="C129" s="180"/>
      <c r="D129" s="180"/>
      <c r="E129" s="180"/>
      <c r="F129" s="180"/>
      <c r="G129" s="180"/>
      <c r="H129" s="181"/>
      <c r="I129" s="180"/>
      <c r="J129" s="180"/>
      <c r="K129" s="182"/>
      <c r="L129" s="182"/>
      <c r="M129" s="180"/>
      <c r="N129" s="180"/>
    </row>
    <row r="130" spans="1:14" s="49" customFormat="1" x14ac:dyDescent="0.2">
      <c r="A130" s="180"/>
      <c r="B130" s="180"/>
      <c r="C130" s="180"/>
      <c r="D130" s="180"/>
      <c r="E130" s="180"/>
      <c r="F130" s="180"/>
      <c r="G130" s="180"/>
      <c r="H130" s="181"/>
      <c r="I130" s="180"/>
      <c r="J130" s="180"/>
      <c r="K130" s="182"/>
      <c r="L130" s="182"/>
      <c r="M130" s="180"/>
      <c r="N130" s="180"/>
    </row>
    <row r="131" spans="1:14" s="49" customFormat="1" x14ac:dyDescent="0.2">
      <c r="A131" s="180"/>
      <c r="B131" s="180"/>
      <c r="C131" s="180"/>
      <c r="D131" s="180"/>
      <c r="E131" s="180"/>
      <c r="F131" s="180"/>
      <c r="G131" s="180"/>
      <c r="H131" s="181"/>
      <c r="I131" s="180"/>
      <c r="J131" s="180"/>
      <c r="K131" s="182"/>
      <c r="L131" s="182"/>
      <c r="M131" s="180"/>
      <c r="N131" s="180"/>
    </row>
    <row r="132" spans="1:14" s="49" customFormat="1" x14ac:dyDescent="0.2">
      <c r="A132" s="180"/>
      <c r="B132" s="180"/>
      <c r="C132" s="180"/>
      <c r="D132" s="180"/>
      <c r="E132" s="180"/>
      <c r="F132" s="180"/>
      <c r="G132" s="180"/>
      <c r="H132" s="181"/>
      <c r="I132" s="180"/>
      <c r="J132" s="180"/>
      <c r="K132" s="182"/>
      <c r="L132" s="182"/>
      <c r="M132" s="180"/>
      <c r="N132" s="180"/>
    </row>
    <row r="133" spans="1:14" s="49" customFormat="1" x14ac:dyDescent="0.2">
      <c r="A133" s="180"/>
      <c r="B133" s="180"/>
      <c r="C133" s="180"/>
      <c r="D133" s="180"/>
      <c r="E133" s="180"/>
      <c r="F133" s="180"/>
      <c r="G133" s="180"/>
      <c r="H133" s="181"/>
      <c r="I133" s="180"/>
      <c r="J133" s="180"/>
      <c r="K133" s="182"/>
      <c r="L133" s="182"/>
      <c r="M133" s="180"/>
      <c r="N133" s="180"/>
    </row>
    <row r="134" spans="1:14" s="49" customFormat="1" x14ac:dyDescent="0.2">
      <c r="A134" s="180"/>
      <c r="B134" s="180"/>
      <c r="C134" s="180"/>
      <c r="D134" s="180"/>
      <c r="E134" s="180"/>
      <c r="F134" s="180"/>
      <c r="G134" s="180"/>
      <c r="H134" s="181"/>
      <c r="I134" s="180"/>
      <c r="J134" s="180"/>
      <c r="K134" s="182"/>
      <c r="L134" s="182"/>
      <c r="M134" s="180"/>
      <c r="N134" s="180"/>
    </row>
    <row r="135" spans="1:14" s="49" customFormat="1" x14ac:dyDescent="0.2">
      <c r="A135" s="180"/>
      <c r="B135" s="180"/>
      <c r="C135" s="180"/>
      <c r="D135" s="180"/>
      <c r="E135" s="180"/>
      <c r="F135" s="180"/>
      <c r="G135" s="180"/>
      <c r="H135" s="181"/>
      <c r="I135" s="180"/>
      <c r="J135" s="180"/>
      <c r="K135" s="182"/>
      <c r="L135" s="182"/>
      <c r="M135" s="180"/>
      <c r="N135" s="180"/>
    </row>
    <row r="136" spans="1:14" s="49" customFormat="1" x14ac:dyDescent="0.2">
      <c r="A136" s="180"/>
      <c r="B136" s="180"/>
      <c r="C136" s="180"/>
      <c r="D136" s="180"/>
      <c r="E136" s="180"/>
      <c r="F136" s="180"/>
      <c r="G136" s="180"/>
      <c r="H136" s="181"/>
      <c r="I136" s="180"/>
      <c r="J136" s="180"/>
      <c r="K136" s="182"/>
      <c r="L136" s="182"/>
      <c r="M136" s="180"/>
      <c r="N136" s="180"/>
    </row>
    <row r="137" spans="1:14" s="49" customFormat="1" x14ac:dyDescent="0.2">
      <c r="A137" s="180"/>
      <c r="B137" s="180"/>
      <c r="C137" s="180"/>
      <c r="D137" s="180"/>
      <c r="E137" s="180"/>
      <c r="F137" s="180"/>
      <c r="G137" s="180"/>
      <c r="H137" s="181"/>
      <c r="I137" s="180"/>
      <c r="J137" s="180"/>
      <c r="K137" s="182"/>
      <c r="L137" s="182"/>
      <c r="M137" s="180"/>
      <c r="N137" s="180"/>
    </row>
    <row r="138" spans="1:14" s="49" customFormat="1" x14ac:dyDescent="0.2">
      <c r="A138" s="180"/>
      <c r="B138" s="180"/>
      <c r="C138" s="180"/>
      <c r="D138" s="180"/>
      <c r="E138" s="180"/>
      <c r="F138" s="180"/>
      <c r="G138" s="180"/>
      <c r="H138" s="181"/>
      <c r="I138" s="180"/>
      <c r="J138" s="180"/>
      <c r="K138" s="182"/>
      <c r="L138" s="182"/>
      <c r="M138" s="180"/>
      <c r="N138" s="180"/>
    </row>
    <row r="139" spans="1:14" s="49" customFormat="1" x14ac:dyDescent="0.2">
      <c r="A139" s="180"/>
      <c r="B139" s="180"/>
      <c r="C139" s="180"/>
      <c r="D139" s="180"/>
      <c r="E139" s="180"/>
      <c r="F139" s="180"/>
      <c r="G139" s="180"/>
      <c r="H139" s="181"/>
      <c r="I139" s="180"/>
      <c r="J139" s="180"/>
      <c r="K139" s="182"/>
      <c r="L139" s="182"/>
      <c r="M139" s="180"/>
      <c r="N139" s="180"/>
    </row>
    <row r="140" spans="1:14" s="49" customFormat="1" x14ac:dyDescent="0.2">
      <c r="A140" s="180"/>
      <c r="B140" s="180"/>
      <c r="C140" s="180"/>
      <c r="D140" s="180"/>
      <c r="E140" s="180"/>
      <c r="F140" s="180"/>
      <c r="G140" s="180"/>
      <c r="H140" s="181"/>
      <c r="I140" s="180"/>
      <c r="J140" s="180"/>
      <c r="K140" s="182"/>
      <c r="L140" s="182"/>
      <c r="M140" s="180"/>
      <c r="N140" s="180"/>
    </row>
  </sheetData>
  <mergeCells count="47">
    <mergeCell ref="G13:H13"/>
    <mergeCell ref="A2:H2"/>
    <mergeCell ref="G3:H3"/>
    <mergeCell ref="J3:N3"/>
    <mergeCell ref="G5:H5"/>
    <mergeCell ref="G6:H6"/>
    <mergeCell ref="G7:H7"/>
    <mergeCell ref="G8:H8"/>
    <mergeCell ref="G9:H9"/>
    <mergeCell ref="G10:H10"/>
    <mergeCell ref="G11:H11"/>
    <mergeCell ref="G12:H12"/>
    <mergeCell ref="G25:H25"/>
    <mergeCell ref="G14:H14"/>
    <mergeCell ref="G15:H15"/>
    <mergeCell ref="G16:H16"/>
    <mergeCell ref="G17:H17"/>
    <mergeCell ref="G18:H18"/>
    <mergeCell ref="G19:H19"/>
    <mergeCell ref="G20:H20"/>
    <mergeCell ref="G21:H21"/>
    <mergeCell ref="G22:H22"/>
    <mergeCell ref="G23:H23"/>
    <mergeCell ref="G24:H24"/>
    <mergeCell ref="G32:H32"/>
    <mergeCell ref="G33:H33"/>
    <mergeCell ref="G34:H34"/>
    <mergeCell ref="G26:H26"/>
    <mergeCell ref="G27:H27"/>
    <mergeCell ref="G28:H28"/>
    <mergeCell ref="G29:H29"/>
    <mergeCell ref="G30:H30"/>
    <mergeCell ref="G31:H31"/>
    <mergeCell ref="G35:H35"/>
    <mergeCell ref="G36:H36"/>
    <mergeCell ref="G37:H37"/>
    <mergeCell ref="G39:H39"/>
    <mergeCell ref="G41:H41"/>
    <mergeCell ref="G40:H40"/>
    <mergeCell ref="G48:H48"/>
    <mergeCell ref="G51:H51"/>
    <mergeCell ref="G42:H42"/>
    <mergeCell ref="G43:H43"/>
    <mergeCell ref="G44:H44"/>
    <mergeCell ref="G45:H45"/>
    <mergeCell ref="G46:H46"/>
    <mergeCell ref="G47:H47"/>
  </mergeCells>
  <dataValidations count="5">
    <dataValidation type="list" allowBlank="1" showInputMessage="1" showErrorMessage="1" sqref="A39:A47" xr:uid="{00000000-0002-0000-0600-000000000000}">
      <formula1>$N$6:$N$48</formula1>
    </dataValidation>
    <dataValidation type="list" allowBlank="1" showInputMessage="1" showErrorMessage="1" sqref="A26:A37" xr:uid="{00000000-0002-0000-0600-000001000000}">
      <formula1>$M$6:$M$48</formula1>
    </dataValidation>
    <dataValidation type="list" allowBlank="1" showInputMessage="1" showErrorMessage="1" sqref="A6:A15" xr:uid="{00000000-0002-0000-0600-000002000000}">
      <formula1>$J$6:$J$48</formula1>
    </dataValidation>
    <dataValidation type="list" allowBlank="1" showInputMessage="1" showErrorMessage="1" sqref="C6:C14 C17:C24 C26:C37 C39:C47" xr:uid="{00000000-0002-0000-0600-000003000000}">
      <formula1>$L$6:$L$48</formula1>
    </dataValidation>
    <dataValidation type="list" allowBlank="1" showInputMessage="1" showErrorMessage="1" sqref="B6:B15" xr:uid="{00000000-0002-0000-0600-000004000000}">
      <formula1>$K$6:$K$48</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dimension ref="A1:J132"/>
  <sheetViews>
    <sheetView topLeftCell="A52" zoomScale="90" zoomScaleNormal="90" workbookViewId="0">
      <selection activeCell="F12" sqref="F12"/>
    </sheetView>
  </sheetViews>
  <sheetFormatPr baseColWidth="10" defaultColWidth="8.7109375" defaultRowHeight="12.75" x14ac:dyDescent="0.2"/>
  <cols>
    <col min="1" max="2" width="8.7109375" customWidth="1"/>
    <col min="3" max="3" width="22.5703125" customWidth="1"/>
    <col min="4" max="4" width="8.7109375" customWidth="1"/>
    <col min="5" max="5" width="53.5703125" bestFit="1" customWidth="1"/>
    <col min="6" max="6" width="43.7109375" customWidth="1"/>
    <col min="7" max="7" width="59.42578125" customWidth="1"/>
    <col min="8" max="8" width="22" customWidth="1"/>
    <col min="9" max="9" width="59.42578125" customWidth="1"/>
    <col min="10" max="14" width="33" customWidth="1"/>
  </cols>
  <sheetData>
    <row r="1" spans="1:10" x14ac:dyDescent="0.2">
      <c r="A1" s="253" t="s">
        <v>1945</v>
      </c>
      <c r="B1" s="253" t="s">
        <v>1946</v>
      </c>
      <c r="C1" s="253" t="s">
        <v>1947</v>
      </c>
      <c r="D1" s="253" t="s">
        <v>1948</v>
      </c>
      <c r="E1" s="253" t="s">
        <v>347</v>
      </c>
      <c r="F1" s="253" t="s">
        <v>1949</v>
      </c>
      <c r="G1" s="253" t="s">
        <v>1950</v>
      </c>
      <c r="H1" s="253"/>
      <c r="I1" s="253" t="s">
        <v>1951</v>
      </c>
      <c r="J1" s="253" t="s">
        <v>1952</v>
      </c>
    </row>
    <row r="2" spans="1:10" x14ac:dyDescent="0.2">
      <c r="A2" s="254">
        <v>1</v>
      </c>
      <c r="B2" s="254">
        <v>1</v>
      </c>
      <c r="C2" s="255" t="s">
        <v>369</v>
      </c>
      <c r="D2" s="255" t="s">
        <v>721</v>
      </c>
      <c r="E2" s="255" t="s">
        <v>44</v>
      </c>
      <c r="F2" s="255" t="s">
        <v>1953</v>
      </c>
      <c r="G2" s="255" t="s">
        <v>1146</v>
      </c>
      <c r="H2" s="255"/>
      <c r="I2" s="255" t="s">
        <v>1954</v>
      </c>
      <c r="J2" s="255" t="s">
        <v>1146</v>
      </c>
    </row>
    <row r="3" spans="1:10" x14ac:dyDescent="0.2">
      <c r="A3" s="254">
        <v>2</v>
      </c>
      <c r="B3" s="254">
        <v>2</v>
      </c>
      <c r="C3" s="255" t="s">
        <v>397</v>
      </c>
      <c r="D3" s="255" t="s">
        <v>723</v>
      </c>
      <c r="E3" s="255" t="s">
        <v>613</v>
      </c>
      <c r="F3" s="255" t="s">
        <v>1955</v>
      </c>
      <c r="G3" s="255" t="s">
        <v>1956</v>
      </c>
      <c r="H3" s="255"/>
      <c r="I3" s="255" t="s">
        <v>1954</v>
      </c>
      <c r="J3" s="255" t="s">
        <v>1956</v>
      </c>
    </row>
    <row r="4" spans="1:10" x14ac:dyDescent="0.2">
      <c r="A4" s="254">
        <v>3</v>
      </c>
      <c r="B4" s="254">
        <v>2</v>
      </c>
      <c r="C4" s="255" t="s">
        <v>397</v>
      </c>
      <c r="D4" s="255" t="s">
        <v>736</v>
      </c>
      <c r="E4" s="255" t="s">
        <v>613</v>
      </c>
      <c r="F4" s="255" t="s">
        <v>1957</v>
      </c>
      <c r="G4" s="255" t="s">
        <v>1958</v>
      </c>
      <c r="H4" s="255"/>
      <c r="I4" s="255" t="s">
        <v>1954</v>
      </c>
      <c r="J4" s="255" t="s">
        <v>1958</v>
      </c>
    </row>
    <row r="5" spans="1:10" x14ac:dyDescent="0.2">
      <c r="A5" s="254">
        <v>4</v>
      </c>
      <c r="B5" s="254">
        <v>3</v>
      </c>
      <c r="C5" s="255" t="s">
        <v>375</v>
      </c>
      <c r="D5" s="255" t="s">
        <v>415</v>
      </c>
      <c r="E5" s="255" t="s">
        <v>1959</v>
      </c>
      <c r="F5" s="255" t="s">
        <v>1960</v>
      </c>
      <c r="G5" s="255" t="s">
        <v>1961</v>
      </c>
      <c r="H5" s="255"/>
      <c r="I5" s="255" t="s">
        <v>1954</v>
      </c>
      <c r="J5" s="255" t="s">
        <v>1961</v>
      </c>
    </row>
    <row r="6" spans="1:10" x14ac:dyDescent="0.2">
      <c r="A6" s="254">
        <v>5</v>
      </c>
      <c r="B6" s="254">
        <v>3</v>
      </c>
      <c r="C6" s="255" t="s">
        <v>375</v>
      </c>
      <c r="D6" s="255" t="s">
        <v>430</v>
      </c>
      <c r="E6" s="255" t="s">
        <v>1959</v>
      </c>
      <c r="F6" s="255" t="s">
        <v>433</v>
      </c>
      <c r="G6" s="255" t="s">
        <v>1962</v>
      </c>
      <c r="H6" s="255"/>
      <c r="I6" s="255" t="s">
        <v>1954</v>
      </c>
      <c r="J6" s="255" t="s">
        <v>1962</v>
      </c>
    </row>
    <row r="7" spans="1:10" x14ac:dyDescent="0.2">
      <c r="A7" s="254">
        <v>6</v>
      </c>
      <c r="B7" s="254">
        <v>3</v>
      </c>
      <c r="C7" s="255" t="s">
        <v>375</v>
      </c>
      <c r="D7" s="255" t="s">
        <v>458</v>
      </c>
      <c r="E7" s="255" t="s">
        <v>1959</v>
      </c>
      <c r="F7" s="255" t="s">
        <v>1963</v>
      </c>
      <c r="G7" s="255" t="s">
        <v>1964</v>
      </c>
      <c r="H7" s="255"/>
      <c r="I7" s="211" t="s">
        <v>1965</v>
      </c>
      <c r="J7" s="255" t="s">
        <v>1964</v>
      </c>
    </row>
    <row r="8" spans="1:10" x14ac:dyDescent="0.2">
      <c r="A8" s="254">
        <v>7</v>
      </c>
      <c r="B8" s="254">
        <v>3</v>
      </c>
      <c r="C8" s="255" t="s">
        <v>375</v>
      </c>
      <c r="D8" s="255" t="s">
        <v>532</v>
      </c>
      <c r="E8" s="255" t="s">
        <v>1959</v>
      </c>
      <c r="F8" s="255" t="s">
        <v>1966</v>
      </c>
      <c r="G8" s="255" t="s">
        <v>1967</v>
      </c>
      <c r="H8" s="255"/>
      <c r="I8" s="211" t="s">
        <v>1965</v>
      </c>
      <c r="J8" s="255" t="s">
        <v>1967</v>
      </c>
    </row>
    <row r="9" spans="1:10" x14ac:dyDescent="0.2">
      <c r="A9" s="254">
        <v>8</v>
      </c>
      <c r="B9" s="254">
        <v>3</v>
      </c>
      <c r="C9" s="255" t="s">
        <v>375</v>
      </c>
      <c r="D9" s="255" t="s">
        <v>561</v>
      </c>
      <c r="E9" s="255" t="s">
        <v>1959</v>
      </c>
      <c r="F9" s="255" t="s">
        <v>1968</v>
      </c>
      <c r="G9" s="255" t="s">
        <v>1969</v>
      </c>
      <c r="H9" s="255"/>
      <c r="I9" s="211" t="s">
        <v>1965</v>
      </c>
      <c r="J9" s="255" t="s">
        <v>1969</v>
      </c>
    </row>
    <row r="10" spans="1:10" x14ac:dyDescent="0.2">
      <c r="A10" s="254">
        <v>9</v>
      </c>
      <c r="B10" s="254">
        <v>3</v>
      </c>
      <c r="C10" s="255" t="s">
        <v>375</v>
      </c>
      <c r="D10" s="255" t="s">
        <v>564</v>
      </c>
      <c r="E10" s="255" t="s">
        <v>1959</v>
      </c>
      <c r="F10" s="255" t="s">
        <v>1970</v>
      </c>
      <c r="G10" s="255" t="s">
        <v>1971</v>
      </c>
      <c r="H10" s="255"/>
      <c r="I10" s="211" t="s">
        <v>1965</v>
      </c>
      <c r="J10" s="255" t="s">
        <v>1971</v>
      </c>
    </row>
    <row r="11" spans="1:10" x14ac:dyDescent="0.2">
      <c r="A11" s="254">
        <v>10</v>
      </c>
      <c r="B11" s="254">
        <v>3</v>
      </c>
      <c r="C11" s="255" t="s">
        <v>375</v>
      </c>
      <c r="D11" s="255" t="s">
        <v>650</v>
      </c>
      <c r="E11" s="255" t="s">
        <v>1959</v>
      </c>
      <c r="F11" s="255" t="s">
        <v>1972</v>
      </c>
      <c r="G11" s="255" t="s">
        <v>1973</v>
      </c>
      <c r="H11" s="255"/>
      <c r="I11" s="211" t="s">
        <v>1553</v>
      </c>
      <c r="J11" s="255" t="s">
        <v>1973</v>
      </c>
    </row>
    <row r="12" spans="1:10" x14ac:dyDescent="0.2">
      <c r="A12" s="254">
        <v>11</v>
      </c>
      <c r="B12" s="254">
        <v>3</v>
      </c>
      <c r="C12" s="255" t="s">
        <v>375</v>
      </c>
      <c r="D12" s="255" t="s">
        <v>657</v>
      </c>
      <c r="E12" s="255" t="s">
        <v>1959</v>
      </c>
      <c r="F12" s="255" t="s">
        <v>1974</v>
      </c>
      <c r="G12" s="255" t="s">
        <v>1975</v>
      </c>
      <c r="H12" s="255"/>
      <c r="I12" s="211" t="s">
        <v>1976</v>
      </c>
      <c r="J12" s="255" t="s">
        <v>1975</v>
      </c>
    </row>
    <row r="13" spans="1:10" x14ac:dyDescent="0.2">
      <c r="A13" s="254">
        <v>12</v>
      </c>
      <c r="B13" s="254">
        <v>3</v>
      </c>
      <c r="C13" s="255" t="s">
        <v>375</v>
      </c>
      <c r="D13" s="255" t="s">
        <v>662</v>
      </c>
      <c r="E13" s="255" t="s">
        <v>1959</v>
      </c>
      <c r="F13" s="255" t="s">
        <v>1977</v>
      </c>
      <c r="G13" s="255" t="s">
        <v>1978</v>
      </c>
      <c r="H13" s="255"/>
      <c r="I13" s="211" t="s">
        <v>1953</v>
      </c>
      <c r="J13" s="255" t="s">
        <v>1978</v>
      </c>
    </row>
    <row r="14" spans="1:10" x14ac:dyDescent="0.2">
      <c r="A14" s="254">
        <v>13</v>
      </c>
      <c r="B14" s="254">
        <v>4</v>
      </c>
      <c r="C14" s="255" t="s">
        <v>400</v>
      </c>
      <c r="D14" s="255" t="s">
        <v>738</v>
      </c>
      <c r="E14" s="255" t="s">
        <v>1979</v>
      </c>
      <c r="F14" s="255" t="s">
        <v>739</v>
      </c>
      <c r="G14" s="255" t="s">
        <v>1980</v>
      </c>
      <c r="H14" s="255"/>
      <c r="I14" s="211" t="s">
        <v>1955</v>
      </c>
      <c r="J14" s="255" t="s">
        <v>1980</v>
      </c>
    </row>
    <row r="15" spans="1:10" x14ac:dyDescent="0.2">
      <c r="A15" s="254">
        <v>14</v>
      </c>
      <c r="B15" s="254">
        <v>5</v>
      </c>
      <c r="C15" s="255" t="s">
        <v>362</v>
      </c>
      <c r="D15" s="255" t="s">
        <v>753</v>
      </c>
      <c r="E15" s="255" t="s">
        <v>1981</v>
      </c>
      <c r="F15" s="255" t="s">
        <v>1982</v>
      </c>
      <c r="G15" s="255" t="s">
        <v>1983</v>
      </c>
      <c r="H15" s="255"/>
      <c r="I15" s="211" t="s">
        <v>1957</v>
      </c>
      <c r="J15" s="255" t="s">
        <v>1983</v>
      </c>
    </row>
    <row r="16" spans="1:10" x14ac:dyDescent="0.2">
      <c r="A16" s="254">
        <v>15</v>
      </c>
      <c r="B16" s="254">
        <v>5</v>
      </c>
      <c r="C16" s="255" t="s">
        <v>362</v>
      </c>
      <c r="D16" s="255" t="s">
        <v>798</v>
      </c>
      <c r="E16" s="255" t="s">
        <v>1981</v>
      </c>
      <c r="F16" s="255" t="s">
        <v>1984</v>
      </c>
      <c r="G16" s="255" t="s">
        <v>1985</v>
      </c>
      <c r="H16" s="255"/>
      <c r="I16" s="211" t="s">
        <v>1960</v>
      </c>
      <c r="J16" s="255" t="s">
        <v>1985</v>
      </c>
    </row>
    <row r="17" spans="1:10" x14ac:dyDescent="0.2">
      <c r="A17" s="254">
        <v>16</v>
      </c>
      <c r="B17" s="254">
        <v>5</v>
      </c>
      <c r="C17" s="255" t="s">
        <v>362</v>
      </c>
      <c r="D17" s="255" t="s">
        <v>364</v>
      </c>
      <c r="E17" s="255" t="s">
        <v>1981</v>
      </c>
      <c r="F17" s="255" t="s">
        <v>1986</v>
      </c>
      <c r="G17" s="255" t="s">
        <v>1987</v>
      </c>
      <c r="H17" s="255"/>
      <c r="I17" s="211" t="s">
        <v>1960</v>
      </c>
      <c r="J17" s="255" t="s">
        <v>1987</v>
      </c>
    </row>
    <row r="18" spans="1:10" x14ac:dyDescent="0.2">
      <c r="A18" s="254">
        <v>17</v>
      </c>
      <c r="B18" s="254">
        <v>6</v>
      </c>
      <c r="C18" s="255" t="s">
        <v>406</v>
      </c>
      <c r="D18" s="255" t="s">
        <v>811</v>
      </c>
      <c r="E18" s="255" t="s">
        <v>407</v>
      </c>
      <c r="F18" s="255" t="s">
        <v>1988</v>
      </c>
      <c r="G18" s="255" t="s">
        <v>1989</v>
      </c>
      <c r="H18" s="255"/>
      <c r="I18" s="211" t="s">
        <v>433</v>
      </c>
      <c r="J18" s="255" t="s">
        <v>1989</v>
      </c>
    </row>
    <row r="19" spans="1:10" x14ac:dyDescent="0.2">
      <c r="A19" s="254">
        <v>18</v>
      </c>
      <c r="B19" s="254">
        <v>6</v>
      </c>
      <c r="C19" s="255" t="s">
        <v>406</v>
      </c>
      <c r="D19" s="255" t="s">
        <v>838</v>
      </c>
      <c r="E19" s="255" t="s">
        <v>407</v>
      </c>
      <c r="F19" s="255" t="s">
        <v>1990</v>
      </c>
      <c r="G19" s="255" t="s">
        <v>1991</v>
      </c>
      <c r="H19" s="255"/>
      <c r="I19" s="211" t="s">
        <v>1963</v>
      </c>
      <c r="J19" s="255" t="s">
        <v>1991</v>
      </c>
    </row>
    <row r="20" spans="1:10" x14ac:dyDescent="0.2">
      <c r="A20" s="254">
        <v>19</v>
      </c>
      <c r="B20" s="254">
        <v>6</v>
      </c>
      <c r="C20" s="255" t="s">
        <v>406</v>
      </c>
      <c r="D20" s="255" t="s">
        <v>849</v>
      </c>
      <c r="E20" s="255" t="s">
        <v>407</v>
      </c>
      <c r="F20" s="255" t="s">
        <v>1992</v>
      </c>
      <c r="G20" s="255" t="s">
        <v>1993</v>
      </c>
      <c r="H20" s="255"/>
      <c r="I20" s="211" t="s">
        <v>1963</v>
      </c>
      <c r="J20" s="255" t="s">
        <v>1993</v>
      </c>
    </row>
    <row r="21" spans="1:10" x14ac:dyDescent="0.2">
      <c r="A21" s="254">
        <v>20</v>
      </c>
      <c r="B21" s="254">
        <v>7</v>
      </c>
      <c r="C21" s="255" t="s">
        <v>445</v>
      </c>
      <c r="D21" s="255" t="s">
        <v>856</v>
      </c>
      <c r="E21" s="255" t="s">
        <v>409</v>
      </c>
      <c r="F21" s="255" t="s">
        <v>857</v>
      </c>
      <c r="G21" s="255" t="s">
        <v>1994</v>
      </c>
      <c r="H21" s="255"/>
      <c r="I21" s="211" t="s">
        <v>1963</v>
      </c>
      <c r="J21" s="255" t="s">
        <v>1994</v>
      </c>
    </row>
    <row r="22" spans="1:10" x14ac:dyDescent="0.2">
      <c r="A22" s="254">
        <v>21</v>
      </c>
      <c r="B22" s="254">
        <v>8</v>
      </c>
      <c r="C22" s="255" t="s">
        <v>382</v>
      </c>
      <c r="D22" s="255" t="s">
        <v>691</v>
      </c>
      <c r="E22" s="255" t="s">
        <v>383</v>
      </c>
      <c r="F22" s="255" t="s">
        <v>692</v>
      </c>
      <c r="G22" s="255" t="s">
        <v>1995</v>
      </c>
      <c r="H22" s="255"/>
      <c r="I22" s="211" t="s">
        <v>1963</v>
      </c>
      <c r="J22" s="255" t="s">
        <v>1995</v>
      </c>
    </row>
    <row r="23" spans="1:10" x14ac:dyDescent="0.2">
      <c r="A23" s="254">
        <v>22</v>
      </c>
      <c r="B23" s="254">
        <v>9</v>
      </c>
      <c r="C23" s="255" t="s">
        <v>390</v>
      </c>
      <c r="D23" s="255" t="s">
        <v>708</v>
      </c>
      <c r="E23" s="255" t="s">
        <v>391</v>
      </c>
      <c r="F23" s="255" t="s">
        <v>709</v>
      </c>
      <c r="G23" s="255" t="s">
        <v>1996</v>
      </c>
      <c r="H23" s="255"/>
      <c r="I23" s="211" t="s">
        <v>1963</v>
      </c>
      <c r="J23" s="255" t="s">
        <v>1996</v>
      </c>
    </row>
    <row r="24" spans="1:10" x14ac:dyDescent="0.2">
      <c r="A24" s="254">
        <v>23</v>
      </c>
      <c r="B24" s="254">
        <v>10</v>
      </c>
      <c r="C24" s="255" t="s">
        <v>450</v>
      </c>
      <c r="D24" s="255" t="s">
        <v>873</v>
      </c>
      <c r="E24" s="255" t="s">
        <v>446</v>
      </c>
      <c r="F24" s="255" t="s">
        <v>1997</v>
      </c>
      <c r="G24" s="255" t="s">
        <v>1998</v>
      </c>
      <c r="H24" s="255"/>
      <c r="I24" s="211" t="s">
        <v>1963</v>
      </c>
      <c r="J24" s="255" t="s">
        <v>1998</v>
      </c>
    </row>
    <row r="25" spans="1:10" x14ac:dyDescent="0.2">
      <c r="A25" s="254">
        <v>24</v>
      </c>
      <c r="B25" s="254">
        <v>10</v>
      </c>
      <c r="C25" s="255" t="s">
        <v>450</v>
      </c>
      <c r="D25" s="255" t="s">
        <v>887</v>
      </c>
      <c r="E25" s="255" t="s">
        <v>446</v>
      </c>
      <c r="F25" s="255" t="s">
        <v>1999</v>
      </c>
      <c r="G25" s="255" t="s">
        <v>484</v>
      </c>
      <c r="H25" s="255"/>
      <c r="I25" s="211" t="s">
        <v>1966</v>
      </c>
      <c r="J25" s="255" t="s">
        <v>484</v>
      </c>
    </row>
    <row r="26" spans="1:10" x14ac:dyDescent="0.2">
      <c r="A26" s="254">
        <v>25</v>
      </c>
      <c r="B26" s="254">
        <v>10</v>
      </c>
      <c r="C26" s="255" t="s">
        <v>450</v>
      </c>
      <c r="D26" s="255" t="s">
        <v>893</v>
      </c>
      <c r="E26" s="255" t="s">
        <v>446</v>
      </c>
      <c r="F26" s="255" t="s">
        <v>2000</v>
      </c>
      <c r="G26" s="255" t="s">
        <v>493</v>
      </c>
      <c r="H26" s="255"/>
      <c r="I26" s="211" t="s">
        <v>1968</v>
      </c>
      <c r="J26" s="255" t="s">
        <v>493</v>
      </c>
    </row>
    <row r="27" spans="1:10" x14ac:dyDescent="0.2">
      <c r="A27" s="254">
        <v>26</v>
      </c>
      <c r="B27" s="254">
        <v>11</v>
      </c>
      <c r="C27" s="255" t="s">
        <v>905</v>
      </c>
      <c r="D27" s="255" t="s">
        <v>906</v>
      </c>
      <c r="E27" s="255" t="s">
        <v>451</v>
      </c>
      <c r="F27" s="255" t="s">
        <v>907</v>
      </c>
      <c r="G27" s="255" t="s">
        <v>2001</v>
      </c>
      <c r="H27" s="255"/>
      <c r="I27" s="211" t="s">
        <v>1970</v>
      </c>
      <c r="J27" s="255" t="s">
        <v>2001</v>
      </c>
    </row>
    <row r="28" spans="1:10" x14ac:dyDescent="0.2">
      <c r="A28" s="254">
        <v>27</v>
      </c>
      <c r="B28" s="254">
        <v>11</v>
      </c>
      <c r="C28" s="255" t="s">
        <v>905</v>
      </c>
      <c r="D28" s="255" t="s">
        <v>928</v>
      </c>
      <c r="E28" s="255" t="s">
        <v>451</v>
      </c>
      <c r="F28" s="255" t="s">
        <v>2002</v>
      </c>
      <c r="G28" s="255" t="s">
        <v>2003</v>
      </c>
      <c r="H28" s="255"/>
      <c r="I28" s="211" t="s">
        <v>1970</v>
      </c>
      <c r="J28" s="255" t="s">
        <v>2003</v>
      </c>
    </row>
    <row r="29" spans="1:10" x14ac:dyDescent="0.2">
      <c r="A29" s="254">
        <v>28</v>
      </c>
      <c r="B29" s="254">
        <v>12</v>
      </c>
      <c r="C29" s="255" t="s">
        <v>861</v>
      </c>
      <c r="D29" s="255" t="s">
        <v>931</v>
      </c>
      <c r="E29" s="255" t="s">
        <v>476</v>
      </c>
      <c r="F29" s="255" t="s">
        <v>2004</v>
      </c>
      <c r="G29" s="255" t="s">
        <v>2005</v>
      </c>
      <c r="H29" s="255"/>
      <c r="I29" s="211" t="s">
        <v>1970</v>
      </c>
      <c r="J29" s="255" t="s">
        <v>2005</v>
      </c>
    </row>
    <row r="30" spans="1:10" x14ac:dyDescent="0.2">
      <c r="A30" s="254">
        <v>29</v>
      </c>
      <c r="B30" s="254">
        <v>12</v>
      </c>
      <c r="C30" s="255" t="s">
        <v>861</v>
      </c>
      <c r="D30" s="255" t="s">
        <v>968</v>
      </c>
      <c r="E30" s="255" t="s">
        <v>476</v>
      </c>
      <c r="F30" s="255" t="s">
        <v>970</v>
      </c>
      <c r="G30" s="255" t="s">
        <v>2006</v>
      </c>
      <c r="H30" s="255"/>
      <c r="I30" s="286" t="s">
        <v>1970</v>
      </c>
      <c r="J30" s="255" t="s">
        <v>2007</v>
      </c>
    </row>
    <row r="31" spans="1:10" x14ac:dyDescent="0.2">
      <c r="A31" s="254">
        <v>30</v>
      </c>
      <c r="B31" s="254">
        <v>13</v>
      </c>
      <c r="C31" s="255" t="s">
        <v>635</v>
      </c>
      <c r="D31" s="255" t="s">
        <v>983</v>
      </c>
      <c r="E31" s="255" t="s">
        <v>457</v>
      </c>
      <c r="F31" s="255" t="s">
        <v>984</v>
      </c>
      <c r="G31" s="255" t="s">
        <v>2008</v>
      </c>
      <c r="H31" s="255"/>
      <c r="I31" s="286" t="s">
        <v>1970</v>
      </c>
      <c r="J31" s="255" t="s">
        <v>2009</v>
      </c>
    </row>
    <row r="32" spans="1:10" x14ac:dyDescent="0.2">
      <c r="A32" s="254">
        <v>31</v>
      </c>
      <c r="B32" s="254">
        <v>14</v>
      </c>
      <c r="C32" s="255" t="s">
        <v>987</v>
      </c>
      <c r="D32" s="255" t="s">
        <v>988</v>
      </c>
      <c r="E32" s="255" t="s">
        <v>468</v>
      </c>
      <c r="F32" s="255" t="s">
        <v>989</v>
      </c>
      <c r="G32" s="255" t="s">
        <v>2010</v>
      </c>
      <c r="H32" s="255"/>
      <c r="I32" s="211" t="s">
        <v>1972</v>
      </c>
      <c r="J32" s="255" t="s">
        <v>2006</v>
      </c>
    </row>
    <row r="33" spans="1:10" x14ac:dyDescent="0.2">
      <c r="A33" s="254">
        <v>32</v>
      </c>
      <c r="B33" s="254">
        <v>15</v>
      </c>
      <c r="C33" s="255" t="s">
        <v>456</v>
      </c>
      <c r="D33" s="255" t="s">
        <v>997</v>
      </c>
      <c r="E33" s="255" t="s">
        <v>483</v>
      </c>
      <c r="F33" s="255" t="s">
        <v>2011</v>
      </c>
      <c r="G33" s="255" t="s">
        <v>2012</v>
      </c>
      <c r="H33" s="255"/>
      <c r="I33" s="211" t="s">
        <v>1974</v>
      </c>
      <c r="J33" s="255" t="s">
        <v>2008</v>
      </c>
    </row>
    <row r="34" spans="1:10" x14ac:dyDescent="0.2">
      <c r="A34" s="254">
        <v>33</v>
      </c>
      <c r="B34" s="254">
        <v>15</v>
      </c>
      <c r="C34" s="255" t="s">
        <v>456</v>
      </c>
      <c r="D34" s="255" t="s">
        <v>1020</v>
      </c>
      <c r="E34" s="255" t="s">
        <v>483</v>
      </c>
      <c r="F34" s="255" t="s">
        <v>2013</v>
      </c>
      <c r="G34" s="255" t="s">
        <v>2014</v>
      </c>
      <c r="H34" s="255"/>
      <c r="I34" s="211" t="s">
        <v>1974</v>
      </c>
      <c r="J34" s="255" t="s">
        <v>2010</v>
      </c>
    </row>
    <row r="35" spans="1:10" x14ac:dyDescent="0.2">
      <c r="A35" s="254">
        <v>34</v>
      </c>
      <c r="B35" s="254">
        <v>15</v>
      </c>
      <c r="C35" s="255" t="s">
        <v>456</v>
      </c>
      <c r="D35" s="255" t="s">
        <v>1057</v>
      </c>
      <c r="E35" s="255" t="s">
        <v>483</v>
      </c>
      <c r="F35" s="255" t="s">
        <v>2015</v>
      </c>
      <c r="G35" s="255" t="s">
        <v>2016</v>
      </c>
      <c r="H35" s="255"/>
      <c r="I35" s="211" t="s">
        <v>1977</v>
      </c>
      <c r="J35" s="255" t="s">
        <v>2012</v>
      </c>
    </row>
    <row r="36" spans="1:10" x14ac:dyDescent="0.2">
      <c r="A36" s="254">
        <v>35</v>
      </c>
      <c r="B36" s="254">
        <v>15</v>
      </c>
      <c r="C36" s="255" t="s">
        <v>456</v>
      </c>
      <c r="D36" s="255" t="s">
        <v>1065</v>
      </c>
      <c r="E36" s="255" t="s">
        <v>483</v>
      </c>
      <c r="F36" s="255" t="s">
        <v>2017</v>
      </c>
      <c r="G36" s="255" t="s">
        <v>2018</v>
      </c>
      <c r="H36" s="255"/>
      <c r="I36" s="211" t="s">
        <v>1977</v>
      </c>
      <c r="J36" s="255" t="s">
        <v>2014</v>
      </c>
    </row>
    <row r="37" spans="1:10" x14ac:dyDescent="0.2">
      <c r="A37" s="254">
        <v>36</v>
      </c>
      <c r="B37" s="254">
        <v>15</v>
      </c>
      <c r="C37" s="255" t="s">
        <v>456</v>
      </c>
      <c r="D37" s="255" t="s">
        <v>1090</v>
      </c>
      <c r="E37" s="255" t="s">
        <v>483</v>
      </c>
      <c r="F37" s="255" t="s">
        <v>2019</v>
      </c>
      <c r="G37" s="255" t="s">
        <v>2020</v>
      </c>
      <c r="H37" s="255"/>
      <c r="I37" s="211" t="s">
        <v>1977</v>
      </c>
      <c r="J37" s="255" t="s">
        <v>2016</v>
      </c>
    </row>
    <row r="38" spans="1:10" x14ac:dyDescent="0.2">
      <c r="A38" s="254">
        <v>37</v>
      </c>
      <c r="B38" s="254">
        <v>16</v>
      </c>
      <c r="C38" s="255" t="s">
        <v>467</v>
      </c>
      <c r="D38" s="255" t="s">
        <v>1112</v>
      </c>
      <c r="E38" s="255" t="s">
        <v>488</v>
      </c>
      <c r="F38" s="255" t="s">
        <v>2021</v>
      </c>
      <c r="G38" s="255" t="s">
        <v>2022</v>
      </c>
      <c r="H38" s="255"/>
      <c r="I38" s="211" t="s">
        <v>1977</v>
      </c>
      <c r="J38" s="255" t="s">
        <v>2018</v>
      </c>
    </row>
    <row r="39" spans="1:10" x14ac:dyDescent="0.2">
      <c r="A39" s="254">
        <v>38</v>
      </c>
      <c r="B39" s="254">
        <v>16</v>
      </c>
      <c r="C39" s="255" t="s">
        <v>467</v>
      </c>
      <c r="D39" s="255" t="s">
        <v>1116</v>
      </c>
      <c r="E39" s="255" t="s">
        <v>488</v>
      </c>
      <c r="F39" s="255" t="s">
        <v>2023</v>
      </c>
      <c r="G39" s="255" t="s">
        <v>2024</v>
      </c>
      <c r="H39" s="255"/>
      <c r="I39" s="211" t="s">
        <v>1977</v>
      </c>
      <c r="J39" s="255" t="s">
        <v>2020</v>
      </c>
    </row>
    <row r="40" spans="1:10" x14ac:dyDescent="0.2">
      <c r="A40" s="254">
        <v>39</v>
      </c>
      <c r="B40" s="254">
        <v>18</v>
      </c>
      <c r="C40" s="255" t="s">
        <v>487</v>
      </c>
      <c r="D40" s="255" t="s">
        <v>1215</v>
      </c>
      <c r="E40" s="255" t="s">
        <v>98</v>
      </c>
      <c r="F40" s="255" t="s">
        <v>99</v>
      </c>
      <c r="G40" s="255" t="s">
        <v>2025</v>
      </c>
      <c r="H40" s="255"/>
      <c r="I40" s="211" t="s">
        <v>739</v>
      </c>
      <c r="J40" s="255" t="s">
        <v>2022</v>
      </c>
    </row>
    <row r="41" spans="1:10" x14ac:dyDescent="0.2">
      <c r="A41" s="254">
        <v>40</v>
      </c>
      <c r="B41" s="254">
        <v>19</v>
      </c>
      <c r="C41" s="255" t="s">
        <v>491</v>
      </c>
      <c r="D41" s="255" t="s">
        <v>1243</v>
      </c>
      <c r="E41" s="255" t="s">
        <v>500</v>
      </c>
      <c r="F41" s="255" t="s">
        <v>2026</v>
      </c>
      <c r="G41" s="255" t="s">
        <v>2027</v>
      </c>
      <c r="H41" s="255"/>
      <c r="I41" s="211" t="s">
        <v>739</v>
      </c>
      <c r="J41" s="255" t="s">
        <v>2024</v>
      </c>
    </row>
    <row r="42" spans="1:10" x14ac:dyDescent="0.2">
      <c r="A42" s="254">
        <v>41</v>
      </c>
      <c r="B42" s="254">
        <v>19</v>
      </c>
      <c r="C42" s="255" t="s">
        <v>491</v>
      </c>
      <c r="D42" s="255" t="s">
        <v>1259</v>
      </c>
      <c r="E42" s="255" t="s">
        <v>500</v>
      </c>
      <c r="F42" s="255" t="s">
        <v>2028</v>
      </c>
      <c r="G42" s="255" t="s">
        <v>2029</v>
      </c>
      <c r="H42" s="255"/>
      <c r="I42" s="211" t="s">
        <v>1982</v>
      </c>
      <c r="J42" s="255" t="s">
        <v>2025</v>
      </c>
    </row>
    <row r="43" spans="1:10" x14ac:dyDescent="0.2">
      <c r="A43" s="254">
        <v>42</v>
      </c>
      <c r="B43" s="254">
        <v>20</v>
      </c>
      <c r="C43" s="255" t="s">
        <v>495</v>
      </c>
      <c r="D43" s="255" t="s">
        <v>1263</v>
      </c>
      <c r="E43" s="255" t="s">
        <v>507</v>
      </c>
      <c r="F43" s="255" t="s">
        <v>2030</v>
      </c>
      <c r="G43" s="255" t="s">
        <v>2031</v>
      </c>
      <c r="H43" s="255"/>
      <c r="I43" s="211" t="s">
        <v>1982</v>
      </c>
      <c r="J43" s="255" t="s">
        <v>2027</v>
      </c>
    </row>
    <row r="44" spans="1:10" x14ac:dyDescent="0.2">
      <c r="A44" s="254">
        <v>43</v>
      </c>
      <c r="B44" s="254">
        <v>20</v>
      </c>
      <c r="C44" s="255" t="s">
        <v>495</v>
      </c>
      <c r="D44" s="255" t="s">
        <v>1282</v>
      </c>
      <c r="E44" s="255" t="s">
        <v>507</v>
      </c>
      <c r="F44" s="255" t="s">
        <v>2032</v>
      </c>
      <c r="G44" s="255" t="s">
        <v>2033</v>
      </c>
      <c r="H44" s="255"/>
      <c r="I44" s="211" t="s">
        <v>1982</v>
      </c>
      <c r="J44" s="255" t="s">
        <v>2029</v>
      </c>
    </row>
    <row r="45" spans="1:10" x14ac:dyDescent="0.2">
      <c r="A45" s="254">
        <v>44</v>
      </c>
      <c r="B45" s="254">
        <v>21</v>
      </c>
      <c r="C45" s="255" t="s">
        <v>499</v>
      </c>
      <c r="D45" s="255" t="s">
        <v>1305</v>
      </c>
      <c r="E45" s="255" t="s">
        <v>2034</v>
      </c>
      <c r="F45" s="255" t="s">
        <v>2035</v>
      </c>
      <c r="G45" s="255" t="s">
        <v>2036</v>
      </c>
      <c r="H45" s="255"/>
      <c r="I45" s="211" t="s">
        <v>1982</v>
      </c>
      <c r="J45" s="255" t="s">
        <v>2031</v>
      </c>
    </row>
    <row r="46" spans="1:10" x14ac:dyDescent="0.2">
      <c r="A46" s="254">
        <v>45</v>
      </c>
      <c r="B46" s="254">
        <v>21</v>
      </c>
      <c r="C46" s="255" t="s">
        <v>499</v>
      </c>
      <c r="D46" s="255" t="s">
        <v>1348</v>
      </c>
      <c r="E46" s="255" t="s">
        <v>2034</v>
      </c>
      <c r="F46" s="255" t="s">
        <v>2037</v>
      </c>
      <c r="G46" s="255" t="s">
        <v>2038</v>
      </c>
      <c r="H46" s="255"/>
      <c r="I46" s="211" t="s">
        <v>1984</v>
      </c>
      <c r="J46" s="255" t="s">
        <v>2033</v>
      </c>
    </row>
    <row r="47" spans="1:10" x14ac:dyDescent="0.2">
      <c r="A47" s="254">
        <v>46</v>
      </c>
      <c r="B47" s="254">
        <v>22</v>
      </c>
      <c r="C47" s="255" t="s">
        <v>506</v>
      </c>
      <c r="D47" s="255" t="s">
        <v>1370</v>
      </c>
      <c r="E47" s="255" t="s">
        <v>414</v>
      </c>
      <c r="F47" s="255" t="s">
        <v>2039</v>
      </c>
      <c r="G47" s="255" t="s">
        <v>2040</v>
      </c>
      <c r="H47" s="255"/>
      <c r="I47" s="211" t="s">
        <v>1984</v>
      </c>
      <c r="J47" s="255" t="s">
        <v>2036</v>
      </c>
    </row>
    <row r="48" spans="1:10" x14ac:dyDescent="0.2">
      <c r="A48" s="254">
        <v>47</v>
      </c>
      <c r="B48" s="254">
        <v>22</v>
      </c>
      <c r="C48" s="255" t="s">
        <v>506</v>
      </c>
      <c r="D48" s="255" t="s">
        <v>1415</v>
      </c>
      <c r="E48" s="255" t="s">
        <v>414</v>
      </c>
      <c r="F48" s="255" t="s">
        <v>2041</v>
      </c>
      <c r="G48" s="255" t="s">
        <v>2042</v>
      </c>
      <c r="H48" s="255"/>
      <c r="I48" s="211" t="s">
        <v>1984</v>
      </c>
      <c r="J48" s="255" t="s">
        <v>2038</v>
      </c>
    </row>
    <row r="49" spans="1:10" x14ac:dyDescent="0.2">
      <c r="A49" s="254">
        <v>48</v>
      </c>
      <c r="B49" s="254">
        <v>22</v>
      </c>
      <c r="C49" s="255" t="s">
        <v>506</v>
      </c>
      <c r="D49" s="255" t="s">
        <v>1466</v>
      </c>
      <c r="E49" s="255" t="s">
        <v>414</v>
      </c>
      <c r="F49" s="255" t="s">
        <v>2043</v>
      </c>
      <c r="G49" s="255" t="s">
        <v>2044</v>
      </c>
      <c r="H49" s="255"/>
      <c r="I49" s="211" t="s">
        <v>1986</v>
      </c>
      <c r="J49" s="255" t="s">
        <v>2040</v>
      </c>
    </row>
    <row r="50" spans="1:10" x14ac:dyDescent="0.2">
      <c r="A50" s="254">
        <v>49</v>
      </c>
      <c r="B50" s="254">
        <v>22</v>
      </c>
      <c r="C50" s="255" t="s">
        <v>506</v>
      </c>
      <c r="D50" s="255" t="s">
        <v>1473</v>
      </c>
      <c r="E50" s="255" t="s">
        <v>414</v>
      </c>
      <c r="F50" s="255" t="s">
        <v>2045</v>
      </c>
      <c r="G50" s="255" t="s">
        <v>830</v>
      </c>
      <c r="H50" s="255"/>
      <c r="I50" s="211" t="s">
        <v>1986</v>
      </c>
      <c r="J50" s="255" t="s">
        <v>2042</v>
      </c>
    </row>
    <row r="51" spans="1:10" x14ac:dyDescent="0.2">
      <c r="A51" s="254">
        <v>50</v>
      </c>
      <c r="B51" s="254">
        <v>23</v>
      </c>
      <c r="C51" s="255" t="s">
        <v>510</v>
      </c>
      <c r="D51" s="255" t="s">
        <v>1476</v>
      </c>
      <c r="E51" s="255" t="s">
        <v>2046</v>
      </c>
      <c r="F51" s="255" t="s">
        <v>2047</v>
      </c>
      <c r="G51" s="255" t="s">
        <v>2048</v>
      </c>
      <c r="H51" s="255"/>
      <c r="I51" s="211" t="s">
        <v>1986</v>
      </c>
      <c r="J51" s="255" t="s">
        <v>2044</v>
      </c>
    </row>
    <row r="52" spans="1:10" x14ac:dyDescent="0.2">
      <c r="A52" s="254">
        <v>51</v>
      </c>
      <c r="B52" s="254">
        <v>24</v>
      </c>
      <c r="C52" s="255" t="s">
        <v>1543</v>
      </c>
      <c r="D52" s="255" t="s">
        <v>1544</v>
      </c>
      <c r="E52" s="255" t="s">
        <v>1548</v>
      </c>
      <c r="F52" s="255" t="s">
        <v>1545</v>
      </c>
      <c r="G52" s="255" t="s">
        <v>2049</v>
      </c>
      <c r="H52" s="255"/>
      <c r="I52" s="211" t="s">
        <v>1988</v>
      </c>
      <c r="J52" s="255" t="s">
        <v>830</v>
      </c>
    </row>
    <row r="53" spans="1:10" x14ac:dyDescent="0.2">
      <c r="A53" s="254">
        <v>52</v>
      </c>
      <c r="B53" s="254">
        <v>17</v>
      </c>
      <c r="C53" s="255" t="s">
        <v>482</v>
      </c>
      <c r="D53" s="255" t="s">
        <v>1143</v>
      </c>
      <c r="E53" s="255" t="s">
        <v>492</v>
      </c>
      <c r="F53" s="255" t="s">
        <v>1954</v>
      </c>
      <c r="G53" s="255" t="s">
        <v>2050</v>
      </c>
      <c r="H53" s="255"/>
      <c r="I53" s="211" t="s">
        <v>1990</v>
      </c>
      <c r="J53" s="255" t="s">
        <v>2048</v>
      </c>
    </row>
    <row r="54" spans="1:10" x14ac:dyDescent="0.2">
      <c r="A54" s="254">
        <v>53</v>
      </c>
      <c r="B54" s="254">
        <v>17</v>
      </c>
      <c r="C54" s="255" t="s">
        <v>482</v>
      </c>
      <c r="D54" s="255" t="s">
        <v>1182</v>
      </c>
      <c r="E54" s="255" t="s">
        <v>492</v>
      </c>
      <c r="F54" s="255" t="s">
        <v>1965</v>
      </c>
      <c r="G54" s="255" t="s">
        <v>2051</v>
      </c>
      <c r="H54" s="255"/>
      <c r="I54" s="211" t="s">
        <v>1992</v>
      </c>
      <c r="J54" s="255" t="s">
        <v>2049</v>
      </c>
    </row>
    <row r="55" spans="1:10" x14ac:dyDescent="0.2">
      <c r="A55" s="254">
        <v>56</v>
      </c>
      <c r="B55" s="254">
        <v>17</v>
      </c>
      <c r="C55" s="255" t="s">
        <v>482</v>
      </c>
      <c r="D55" s="255" t="s">
        <v>2052</v>
      </c>
      <c r="E55" s="255" t="s">
        <v>492</v>
      </c>
      <c r="F55" s="255" t="s">
        <v>2053</v>
      </c>
      <c r="G55" s="255" t="s">
        <v>2054</v>
      </c>
      <c r="H55" s="255"/>
      <c r="I55" s="211" t="s">
        <v>857</v>
      </c>
      <c r="J55" s="255" t="s">
        <v>2050</v>
      </c>
    </row>
    <row r="56" spans="1:10" x14ac:dyDescent="0.2">
      <c r="A56" s="254">
        <v>54</v>
      </c>
      <c r="B56" s="254">
        <v>25</v>
      </c>
      <c r="C56" s="255" t="s">
        <v>1551</v>
      </c>
      <c r="D56" s="255" t="s">
        <v>1552</v>
      </c>
      <c r="E56" s="255" t="s">
        <v>2055</v>
      </c>
      <c r="F56" s="255" t="s">
        <v>1553</v>
      </c>
      <c r="G56" s="255" t="s">
        <v>2056</v>
      </c>
      <c r="H56" s="255"/>
      <c r="I56" s="211" t="s">
        <v>857</v>
      </c>
      <c r="J56" s="255" t="s">
        <v>2051</v>
      </c>
    </row>
    <row r="57" spans="1:10" x14ac:dyDescent="0.2">
      <c r="A57" s="254">
        <v>55</v>
      </c>
      <c r="B57" s="254">
        <v>26</v>
      </c>
      <c r="C57" s="255" t="s">
        <v>2057</v>
      </c>
      <c r="D57" s="255" t="s">
        <v>2058</v>
      </c>
      <c r="E57" s="255" t="s">
        <v>1975</v>
      </c>
      <c r="F57" s="255" t="s">
        <v>1976</v>
      </c>
      <c r="G57" s="255" t="s">
        <v>2059</v>
      </c>
      <c r="H57" s="255"/>
      <c r="I57" s="211" t="s">
        <v>692</v>
      </c>
      <c r="J57" s="255" t="s">
        <v>2054</v>
      </c>
    </row>
    <row r="58" spans="1:10" x14ac:dyDescent="0.2">
      <c r="G58" s="255" t="s">
        <v>2060</v>
      </c>
      <c r="H58" s="255"/>
      <c r="I58" s="211" t="s">
        <v>692</v>
      </c>
      <c r="J58" s="255" t="s">
        <v>2056</v>
      </c>
    </row>
    <row r="59" spans="1:10" x14ac:dyDescent="0.2">
      <c r="G59" s="255" t="s">
        <v>2061</v>
      </c>
      <c r="H59" s="255"/>
      <c r="I59" s="211" t="s">
        <v>709</v>
      </c>
      <c r="J59" s="255" t="s">
        <v>2059</v>
      </c>
    </row>
    <row r="60" spans="1:10" x14ac:dyDescent="0.2">
      <c r="G60" s="255" t="s">
        <v>2062</v>
      </c>
      <c r="H60" s="255"/>
      <c r="I60" s="211" t="s">
        <v>1997</v>
      </c>
      <c r="J60" s="255" t="s">
        <v>2060</v>
      </c>
    </row>
    <row r="61" spans="1:10" x14ac:dyDescent="0.2">
      <c r="E61" s="255" t="s">
        <v>2063</v>
      </c>
      <c r="G61" s="255" t="s">
        <v>2064</v>
      </c>
      <c r="H61" s="255"/>
      <c r="I61" s="211" t="s">
        <v>1997</v>
      </c>
      <c r="J61" s="255" t="s">
        <v>2061</v>
      </c>
    </row>
    <row r="62" spans="1:10" x14ac:dyDescent="0.2">
      <c r="E62" s="255" t="s">
        <v>44</v>
      </c>
      <c r="G62" s="255" t="s">
        <v>897</v>
      </c>
      <c r="H62" s="255"/>
      <c r="I62" s="211" t="s">
        <v>1999</v>
      </c>
      <c r="J62" s="255" t="s">
        <v>2062</v>
      </c>
    </row>
    <row r="63" spans="1:10" x14ac:dyDescent="0.2">
      <c r="E63" s="255" t="s">
        <v>398</v>
      </c>
      <c r="G63" s="255" t="s">
        <v>903</v>
      </c>
      <c r="H63" s="255"/>
      <c r="I63" s="211" t="s">
        <v>1999</v>
      </c>
      <c r="J63" s="255" t="s">
        <v>2064</v>
      </c>
    </row>
    <row r="64" spans="1:10" x14ac:dyDescent="0.2">
      <c r="E64" s="255" t="s">
        <v>2065</v>
      </c>
      <c r="G64" s="255" t="s">
        <v>2066</v>
      </c>
      <c r="H64" s="255"/>
      <c r="I64" s="211" t="s">
        <v>2000</v>
      </c>
      <c r="J64" s="255" t="s">
        <v>897</v>
      </c>
    </row>
    <row r="65" spans="5:10" x14ac:dyDescent="0.2">
      <c r="E65" s="255" t="s">
        <v>401</v>
      </c>
      <c r="G65" s="255" t="s">
        <v>2067</v>
      </c>
      <c r="H65" s="255"/>
      <c r="I65" s="211" t="s">
        <v>2000</v>
      </c>
      <c r="J65" s="255" t="s">
        <v>903</v>
      </c>
    </row>
    <row r="66" spans="5:10" x14ac:dyDescent="0.2">
      <c r="E66" s="255" t="s">
        <v>363</v>
      </c>
      <c r="G66" s="255" t="s">
        <v>2068</v>
      </c>
      <c r="H66" s="255"/>
      <c r="I66" s="211" t="s">
        <v>907</v>
      </c>
      <c r="J66" s="255" t="s">
        <v>2066</v>
      </c>
    </row>
    <row r="67" spans="5:10" x14ac:dyDescent="0.2">
      <c r="E67" s="255" t="s">
        <v>407</v>
      </c>
      <c r="G67" s="255" t="s">
        <v>2069</v>
      </c>
      <c r="H67" s="255"/>
      <c r="I67" s="211" t="s">
        <v>907</v>
      </c>
      <c r="J67" s="255" t="s">
        <v>2067</v>
      </c>
    </row>
    <row r="68" spans="5:10" x14ac:dyDescent="0.2">
      <c r="E68" s="255" t="s">
        <v>409</v>
      </c>
      <c r="G68" s="255" t="s">
        <v>2070</v>
      </c>
      <c r="H68" s="255"/>
      <c r="I68" s="211" t="s">
        <v>2002</v>
      </c>
      <c r="J68" s="255" t="s">
        <v>2068</v>
      </c>
    </row>
    <row r="69" spans="5:10" x14ac:dyDescent="0.2">
      <c r="E69" s="255" t="s">
        <v>383</v>
      </c>
      <c r="G69" s="255" t="s">
        <v>954</v>
      </c>
      <c r="H69" s="255"/>
      <c r="I69" s="211" t="s">
        <v>2004</v>
      </c>
      <c r="J69" s="255" t="s">
        <v>2069</v>
      </c>
    </row>
    <row r="70" spans="5:10" x14ac:dyDescent="0.2">
      <c r="E70" s="255" t="s">
        <v>391</v>
      </c>
      <c r="G70" s="255" t="s">
        <v>939</v>
      </c>
      <c r="H70" s="255"/>
      <c r="I70" s="211" t="s">
        <v>2004</v>
      </c>
      <c r="J70" s="255" t="s">
        <v>2070</v>
      </c>
    </row>
    <row r="71" spans="5:10" x14ac:dyDescent="0.2">
      <c r="E71" s="255" t="s">
        <v>446</v>
      </c>
      <c r="G71" s="255" t="s">
        <v>2071</v>
      </c>
      <c r="H71" s="255"/>
      <c r="I71" s="211" t="s">
        <v>2004</v>
      </c>
      <c r="J71" s="255" t="s">
        <v>954</v>
      </c>
    </row>
    <row r="72" spans="5:10" x14ac:dyDescent="0.2">
      <c r="E72" s="255" t="s">
        <v>451</v>
      </c>
      <c r="G72" s="255" t="s">
        <v>2072</v>
      </c>
      <c r="H72" s="255"/>
      <c r="I72" s="211" t="s">
        <v>970</v>
      </c>
      <c r="J72" s="255" t="s">
        <v>939</v>
      </c>
    </row>
    <row r="73" spans="5:10" x14ac:dyDescent="0.2">
      <c r="E73" s="255" t="s">
        <v>476</v>
      </c>
      <c r="G73" s="255" t="s">
        <v>2073</v>
      </c>
      <c r="H73" s="255"/>
      <c r="I73" s="211" t="s">
        <v>984</v>
      </c>
      <c r="J73" s="255" t="s">
        <v>2071</v>
      </c>
    </row>
    <row r="74" spans="5:10" x14ac:dyDescent="0.2">
      <c r="E74" s="255" t="s">
        <v>457</v>
      </c>
      <c r="G74" s="255" t="s">
        <v>2074</v>
      </c>
      <c r="H74" s="255"/>
      <c r="I74" s="211" t="s">
        <v>989</v>
      </c>
      <c r="J74" s="255" t="s">
        <v>2072</v>
      </c>
    </row>
    <row r="75" spans="5:10" x14ac:dyDescent="0.2">
      <c r="E75" s="255" t="s">
        <v>468</v>
      </c>
      <c r="G75" s="255" t="s">
        <v>2075</v>
      </c>
      <c r="H75" s="255"/>
      <c r="I75" s="211" t="s">
        <v>2011</v>
      </c>
      <c r="J75" s="255" t="s">
        <v>2073</v>
      </c>
    </row>
    <row r="76" spans="5:10" x14ac:dyDescent="0.2">
      <c r="E76" s="255" t="s">
        <v>483</v>
      </c>
      <c r="G76" s="255" t="s">
        <v>2076</v>
      </c>
      <c r="H76" s="255"/>
      <c r="I76" s="211" t="s">
        <v>2011</v>
      </c>
      <c r="J76" s="255" t="s">
        <v>2074</v>
      </c>
    </row>
    <row r="77" spans="5:10" x14ac:dyDescent="0.2">
      <c r="E77" s="255" t="s">
        <v>488</v>
      </c>
      <c r="G77" s="255" t="s">
        <v>2077</v>
      </c>
      <c r="H77" s="255"/>
      <c r="I77" s="211" t="s">
        <v>2011</v>
      </c>
      <c r="J77" s="255" t="s">
        <v>2075</v>
      </c>
    </row>
    <row r="78" spans="5:10" x14ac:dyDescent="0.2">
      <c r="E78" s="255" t="s">
        <v>492</v>
      </c>
      <c r="G78" s="255" t="s">
        <v>2078</v>
      </c>
      <c r="H78" s="255"/>
      <c r="I78" s="211" t="s">
        <v>2013</v>
      </c>
      <c r="J78" s="255" t="s">
        <v>2076</v>
      </c>
    </row>
    <row r="79" spans="5:10" x14ac:dyDescent="0.2">
      <c r="E79" s="255" t="s">
        <v>98</v>
      </c>
      <c r="G79" s="255" t="s">
        <v>1041</v>
      </c>
      <c r="H79" s="255"/>
      <c r="I79" s="211" t="s">
        <v>2013</v>
      </c>
      <c r="J79" s="255" t="s">
        <v>2077</v>
      </c>
    </row>
    <row r="80" spans="5:10" x14ac:dyDescent="0.2">
      <c r="E80" s="255" t="s">
        <v>1242</v>
      </c>
      <c r="G80" s="255" t="s">
        <v>2079</v>
      </c>
      <c r="H80" s="255"/>
      <c r="I80" s="211" t="s">
        <v>2013</v>
      </c>
      <c r="J80" s="255" t="s">
        <v>2078</v>
      </c>
    </row>
    <row r="81" spans="5:10" x14ac:dyDescent="0.2">
      <c r="E81" s="255" t="s">
        <v>507</v>
      </c>
      <c r="G81" s="255" t="s">
        <v>2080</v>
      </c>
      <c r="H81" s="255"/>
      <c r="I81" s="211" t="s">
        <v>2013</v>
      </c>
      <c r="J81" s="255" t="s">
        <v>1041</v>
      </c>
    </row>
    <row r="82" spans="5:10" x14ac:dyDescent="0.2">
      <c r="E82" s="255" t="s">
        <v>511</v>
      </c>
      <c r="G82" s="255" t="s">
        <v>1059</v>
      </c>
      <c r="H82" s="255"/>
      <c r="I82" s="211" t="s">
        <v>2013</v>
      </c>
      <c r="J82" s="255" t="s">
        <v>2079</v>
      </c>
    </row>
    <row r="83" spans="5:10" x14ac:dyDescent="0.2">
      <c r="E83" s="255" t="s">
        <v>414</v>
      </c>
      <c r="G83" s="255" t="s">
        <v>2081</v>
      </c>
      <c r="H83" s="255"/>
      <c r="I83" s="211" t="s">
        <v>2013</v>
      </c>
      <c r="J83" s="255" t="s">
        <v>2080</v>
      </c>
    </row>
    <row r="84" spans="5:10" x14ac:dyDescent="0.2">
      <c r="E84" s="255" t="s">
        <v>425</v>
      </c>
      <c r="G84" s="255" t="s">
        <v>2082</v>
      </c>
      <c r="H84" s="255"/>
      <c r="I84" s="211" t="s">
        <v>2015</v>
      </c>
      <c r="J84" s="255" t="s">
        <v>1059</v>
      </c>
    </row>
    <row r="85" spans="5:10" x14ac:dyDescent="0.2">
      <c r="E85" s="255" t="s">
        <v>429</v>
      </c>
      <c r="G85" s="255" t="s">
        <v>2083</v>
      </c>
      <c r="H85" s="255"/>
      <c r="I85" s="211" t="s">
        <v>2017</v>
      </c>
      <c r="J85" s="255" t="s">
        <v>2081</v>
      </c>
    </row>
    <row r="86" spans="5:10" x14ac:dyDescent="0.2">
      <c r="E86" s="255" t="s">
        <v>440</v>
      </c>
      <c r="G86" s="255" t="s">
        <v>100</v>
      </c>
      <c r="H86" s="255"/>
      <c r="I86" s="211" t="s">
        <v>2017</v>
      </c>
      <c r="J86" s="255" t="s">
        <v>2082</v>
      </c>
    </row>
    <row r="87" spans="5:10" x14ac:dyDescent="0.2">
      <c r="E87" s="255" t="s">
        <v>1975</v>
      </c>
      <c r="G87" s="255" t="s">
        <v>2084</v>
      </c>
      <c r="H87" s="255"/>
      <c r="I87" s="211" t="s">
        <v>2017</v>
      </c>
      <c r="J87" s="255" t="s">
        <v>2083</v>
      </c>
    </row>
    <row r="88" spans="5:10" x14ac:dyDescent="0.2">
      <c r="G88" s="255" t="s">
        <v>2085</v>
      </c>
      <c r="H88" s="255"/>
      <c r="I88" s="211" t="s">
        <v>2019</v>
      </c>
      <c r="J88" s="255" t="s">
        <v>100</v>
      </c>
    </row>
    <row r="89" spans="5:10" x14ac:dyDescent="0.2">
      <c r="G89" s="255" t="s">
        <v>2086</v>
      </c>
      <c r="H89" s="255"/>
      <c r="I89" s="211" t="s">
        <v>2019</v>
      </c>
      <c r="J89" s="255" t="s">
        <v>2084</v>
      </c>
    </row>
    <row r="90" spans="5:10" x14ac:dyDescent="0.2">
      <c r="G90" s="255" t="s">
        <v>2087</v>
      </c>
      <c r="H90" s="255"/>
      <c r="I90" s="211" t="s">
        <v>2019</v>
      </c>
      <c r="J90" s="255" t="s">
        <v>2085</v>
      </c>
    </row>
    <row r="91" spans="5:10" x14ac:dyDescent="0.2">
      <c r="G91" s="255" t="s">
        <v>2088</v>
      </c>
      <c r="H91" s="255"/>
      <c r="I91" s="211" t="s">
        <v>2021</v>
      </c>
      <c r="J91" s="255" t="s">
        <v>2086</v>
      </c>
    </row>
    <row r="92" spans="5:10" x14ac:dyDescent="0.2">
      <c r="G92" s="255" t="s">
        <v>2089</v>
      </c>
      <c r="H92" s="255"/>
      <c r="I92" s="211" t="s">
        <v>2023</v>
      </c>
      <c r="J92" s="255" t="s">
        <v>2087</v>
      </c>
    </row>
    <row r="93" spans="5:10" x14ac:dyDescent="0.2">
      <c r="G93" s="255" t="s">
        <v>2090</v>
      </c>
      <c r="H93" s="255"/>
      <c r="I93" s="211" t="s">
        <v>2023</v>
      </c>
      <c r="J93" s="255" t="s">
        <v>2088</v>
      </c>
    </row>
    <row r="94" spans="5:10" x14ac:dyDescent="0.2">
      <c r="G94" s="255" t="s">
        <v>2091</v>
      </c>
      <c r="H94" s="255"/>
      <c r="I94" s="211" t="s">
        <v>2092</v>
      </c>
      <c r="J94" s="255" t="s">
        <v>2089</v>
      </c>
    </row>
    <row r="95" spans="5:10" x14ac:dyDescent="0.2">
      <c r="G95" s="255" t="s">
        <v>2093</v>
      </c>
      <c r="H95" s="255"/>
      <c r="I95" s="211" t="s">
        <v>2092</v>
      </c>
      <c r="J95" s="255" t="s">
        <v>2090</v>
      </c>
    </row>
    <row r="96" spans="5:10" x14ac:dyDescent="0.2">
      <c r="G96" s="255" t="s">
        <v>2094</v>
      </c>
      <c r="H96" s="255"/>
      <c r="I96" s="211" t="s">
        <v>2092</v>
      </c>
      <c r="J96" s="255" t="s">
        <v>2091</v>
      </c>
    </row>
    <row r="97" spans="7:10" x14ac:dyDescent="0.2">
      <c r="G97" s="255" t="s">
        <v>2095</v>
      </c>
      <c r="H97" s="255"/>
      <c r="I97" s="211" t="s">
        <v>2092</v>
      </c>
      <c r="J97" s="255" t="s">
        <v>2093</v>
      </c>
    </row>
    <row r="98" spans="7:10" x14ac:dyDescent="0.2">
      <c r="G98" s="255" t="s">
        <v>2096</v>
      </c>
      <c r="H98" s="255"/>
      <c r="I98" s="211" t="s">
        <v>2092</v>
      </c>
      <c r="J98" s="255" t="s">
        <v>2094</v>
      </c>
    </row>
    <row r="99" spans="7:10" x14ac:dyDescent="0.2">
      <c r="G99" s="255" t="s">
        <v>2097</v>
      </c>
      <c r="H99" s="255"/>
      <c r="I99" s="211" t="s">
        <v>2092</v>
      </c>
      <c r="J99" s="255" t="s">
        <v>2095</v>
      </c>
    </row>
    <row r="100" spans="7:10" x14ac:dyDescent="0.2">
      <c r="G100" s="255" t="s">
        <v>2098</v>
      </c>
      <c r="H100" s="255"/>
      <c r="I100" s="211" t="s">
        <v>2092</v>
      </c>
      <c r="J100" s="255" t="s">
        <v>2096</v>
      </c>
    </row>
    <row r="101" spans="7:10" x14ac:dyDescent="0.2">
      <c r="G101" s="255" t="s">
        <v>2099</v>
      </c>
      <c r="H101" s="255"/>
      <c r="I101" s="211" t="s">
        <v>2092</v>
      </c>
      <c r="J101" s="255" t="s">
        <v>2097</v>
      </c>
    </row>
    <row r="102" spans="7:10" x14ac:dyDescent="0.2">
      <c r="G102" s="255" t="s">
        <v>2100</v>
      </c>
      <c r="H102" s="255"/>
      <c r="I102" s="211" t="s">
        <v>99</v>
      </c>
      <c r="J102" s="255" t="s">
        <v>2098</v>
      </c>
    </row>
    <row r="103" spans="7:10" x14ac:dyDescent="0.2">
      <c r="G103" s="255" t="s">
        <v>1251</v>
      </c>
      <c r="H103" s="255"/>
      <c r="I103" s="211" t="s">
        <v>99</v>
      </c>
      <c r="J103" s="255" t="s">
        <v>2099</v>
      </c>
    </row>
    <row r="104" spans="7:10" x14ac:dyDescent="0.2">
      <c r="G104" s="255" t="s">
        <v>1262</v>
      </c>
      <c r="H104" s="255"/>
      <c r="I104" s="211" t="s">
        <v>2026</v>
      </c>
      <c r="J104" s="255" t="s">
        <v>2100</v>
      </c>
    </row>
    <row r="105" spans="7:10" x14ac:dyDescent="0.2">
      <c r="G105" s="255" t="s">
        <v>2101</v>
      </c>
      <c r="H105" s="255"/>
      <c r="I105" s="211" t="s">
        <v>2028</v>
      </c>
      <c r="J105" s="255" t="s">
        <v>1251</v>
      </c>
    </row>
    <row r="106" spans="7:10" x14ac:dyDescent="0.2">
      <c r="G106" s="255" t="s">
        <v>2102</v>
      </c>
      <c r="H106" s="255"/>
      <c r="I106" s="211" t="s">
        <v>2028</v>
      </c>
      <c r="J106" s="255" t="s">
        <v>1262</v>
      </c>
    </row>
    <row r="107" spans="7:10" x14ac:dyDescent="0.2">
      <c r="G107" s="255" t="s">
        <v>2103</v>
      </c>
      <c r="H107" s="255"/>
      <c r="I107" s="211" t="s">
        <v>2030</v>
      </c>
      <c r="J107" s="255" t="s">
        <v>2101</v>
      </c>
    </row>
    <row r="108" spans="7:10" x14ac:dyDescent="0.2">
      <c r="G108" s="255" t="s">
        <v>2104</v>
      </c>
      <c r="H108" s="255"/>
      <c r="I108" s="211" t="s">
        <v>2030</v>
      </c>
      <c r="J108" s="255" t="s">
        <v>2102</v>
      </c>
    </row>
    <row r="109" spans="7:10" x14ac:dyDescent="0.2">
      <c r="G109" s="255" t="s">
        <v>2105</v>
      </c>
      <c r="H109" s="255"/>
      <c r="I109" s="211" t="s">
        <v>2030</v>
      </c>
      <c r="J109" s="255" t="s">
        <v>2106</v>
      </c>
    </row>
    <row r="110" spans="7:10" x14ac:dyDescent="0.2">
      <c r="G110" s="255"/>
      <c r="H110" s="255"/>
      <c r="I110" s="211" t="s">
        <v>2032</v>
      </c>
      <c r="J110" s="255" t="s">
        <v>2103</v>
      </c>
    </row>
    <row r="111" spans="7:10" x14ac:dyDescent="0.2">
      <c r="G111" s="255" t="s">
        <v>2107</v>
      </c>
      <c r="H111" s="255"/>
      <c r="I111" s="211" t="s">
        <v>2032</v>
      </c>
      <c r="J111" s="255" t="s">
        <v>2104</v>
      </c>
    </row>
    <row r="112" spans="7:10" x14ac:dyDescent="0.2">
      <c r="G112" s="255" t="s">
        <v>2108</v>
      </c>
      <c r="H112" s="255"/>
      <c r="I112" s="211" t="s">
        <v>2032</v>
      </c>
      <c r="J112" s="255" t="s">
        <v>2105</v>
      </c>
    </row>
    <row r="113" spans="7:10" x14ac:dyDescent="0.2">
      <c r="G113" s="255" t="s">
        <v>2109</v>
      </c>
      <c r="H113" s="255"/>
      <c r="I113" s="211" t="s">
        <v>2035</v>
      </c>
      <c r="J113" s="255" t="s">
        <v>2107</v>
      </c>
    </row>
    <row r="114" spans="7:10" x14ac:dyDescent="0.2">
      <c r="G114" s="255" t="s">
        <v>2110</v>
      </c>
      <c r="H114" s="255"/>
      <c r="I114" s="211" t="s">
        <v>2035</v>
      </c>
      <c r="J114" s="255" t="s">
        <v>2108</v>
      </c>
    </row>
    <row r="115" spans="7:10" x14ac:dyDescent="0.2">
      <c r="G115" s="255" t="s">
        <v>1376</v>
      </c>
      <c r="H115" s="255"/>
      <c r="I115" s="211" t="s">
        <v>2037</v>
      </c>
      <c r="J115" s="255" t="s">
        <v>2109</v>
      </c>
    </row>
    <row r="116" spans="7:10" x14ac:dyDescent="0.2">
      <c r="G116" s="255" t="s">
        <v>1387</v>
      </c>
      <c r="H116" s="255"/>
      <c r="I116" s="211" t="s">
        <v>2037</v>
      </c>
      <c r="J116" s="255" t="s">
        <v>2110</v>
      </c>
    </row>
    <row r="117" spans="7:10" x14ac:dyDescent="0.2">
      <c r="G117" s="255" t="s">
        <v>1395</v>
      </c>
      <c r="H117" s="255"/>
      <c r="I117" s="211" t="s">
        <v>2039</v>
      </c>
      <c r="J117" s="255" t="s">
        <v>1376</v>
      </c>
    </row>
    <row r="118" spans="7:10" x14ac:dyDescent="0.2">
      <c r="G118" s="255" t="s">
        <v>2111</v>
      </c>
      <c r="H118" s="255"/>
      <c r="I118" s="211" t="s">
        <v>2039</v>
      </c>
      <c r="J118" s="255" t="s">
        <v>1387</v>
      </c>
    </row>
    <row r="119" spans="7:10" x14ac:dyDescent="0.2">
      <c r="G119" s="255" t="s">
        <v>2112</v>
      </c>
      <c r="H119" s="255"/>
      <c r="I119" s="211" t="s">
        <v>2039</v>
      </c>
      <c r="J119" s="255" t="s">
        <v>1395</v>
      </c>
    </row>
    <row r="120" spans="7:10" x14ac:dyDescent="0.2">
      <c r="G120" s="255" t="s">
        <v>2113</v>
      </c>
      <c r="H120" s="255"/>
      <c r="I120" s="211" t="s">
        <v>2039</v>
      </c>
      <c r="J120" s="255" t="s">
        <v>2111</v>
      </c>
    </row>
    <row r="121" spans="7:10" x14ac:dyDescent="0.2">
      <c r="G121" s="255" t="s">
        <v>1445</v>
      </c>
      <c r="H121" s="255"/>
      <c r="I121" s="211" t="s">
        <v>2039</v>
      </c>
      <c r="J121" s="255" t="s">
        <v>2112</v>
      </c>
    </row>
    <row r="122" spans="7:10" x14ac:dyDescent="0.2">
      <c r="G122" s="255" t="s">
        <v>2114</v>
      </c>
      <c r="H122" s="255"/>
      <c r="I122" s="211" t="s">
        <v>2041</v>
      </c>
      <c r="J122" s="255" t="s">
        <v>2113</v>
      </c>
    </row>
    <row r="123" spans="7:10" x14ac:dyDescent="0.2">
      <c r="G123" s="255" t="s">
        <v>2115</v>
      </c>
      <c r="H123" s="255"/>
      <c r="I123" s="211" t="s">
        <v>2041</v>
      </c>
      <c r="J123" s="255" t="s">
        <v>1445</v>
      </c>
    </row>
    <row r="124" spans="7:10" x14ac:dyDescent="0.2">
      <c r="G124" s="255" t="s">
        <v>2116</v>
      </c>
      <c r="H124" s="255"/>
      <c r="I124" s="211" t="s">
        <v>2041</v>
      </c>
      <c r="J124" s="255" t="s">
        <v>2114</v>
      </c>
    </row>
    <row r="125" spans="7:10" x14ac:dyDescent="0.2">
      <c r="G125" s="255" t="s">
        <v>2117</v>
      </c>
      <c r="H125" s="255"/>
      <c r="I125" s="211" t="s">
        <v>2041</v>
      </c>
      <c r="J125" s="255" t="s">
        <v>2115</v>
      </c>
    </row>
    <row r="126" spans="7:10" x14ac:dyDescent="0.2">
      <c r="G126" s="255" t="s">
        <v>2118</v>
      </c>
      <c r="H126" s="255"/>
      <c r="I126" s="211" t="s">
        <v>2043</v>
      </c>
      <c r="J126" s="255" t="s">
        <v>2116</v>
      </c>
    </row>
    <row r="127" spans="7:10" x14ac:dyDescent="0.2">
      <c r="G127" s="255" t="s">
        <v>2119</v>
      </c>
      <c r="H127" s="255"/>
      <c r="I127" s="211" t="s">
        <v>2045</v>
      </c>
      <c r="J127" s="255" t="s">
        <v>2117</v>
      </c>
    </row>
    <row r="128" spans="7:10" x14ac:dyDescent="0.2">
      <c r="G128" s="255" t="s">
        <v>2120</v>
      </c>
      <c r="H128" s="255"/>
      <c r="I128" s="211" t="s">
        <v>2047</v>
      </c>
      <c r="J128" s="255" t="s">
        <v>2118</v>
      </c>
    </row>
    <row r="129" spans="7:10" x14ac:dyDescent="0.2">
      <c r="G129" s="255" t="s">
        <v>2121</v>
      </c>
      <c r="H129" s="255"/>
      <c r="I129" s="211" t="s">
        <v>2047</v>
      </c>
      <c r="J129" s="255" t="s">
        <v>2119</v>
      </c>
    </row>
    <row r="130" spans="7:10" x14ac:dyDescent="0.2">
      <c r="G130" s="255" t="s">
        <v>2106</v>
      </c>
      <c r="H130" s="255"/>
      <c r="I130" s="211" t="s">
        <v>1545</v>
      </c>
      <c r="J130" s="255" t="s">
        <v>2120</v>
      </c>
    </row>
    <row r="131" spans="7:10" x14ac:dyDescent="0.2">
      <c r="G131" s="255" t="s">
        <v>2007</v>
      </c>
      <c r="H131" s="255"/>
      <c r="I131" s="211" t="s">
        <v>1545</v>
      </c>
      <c r="J131" s="255" t="s">
        <v>2121</v>
      </c>
    </row>
    <row r="132" spans="7:10" x14ac:dyDescent="0.2">
      <c r="G132" s="255" t="s">
        <v>2009</v>
      </c>
      <c r="H132" s="255"/>
      <c r="I132" s="286"/>
      <c r="J132" s="25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dimension ref="A2:X49"/>
  <sheetViews>
    <sheetView topLeftCell="A31" workbookViewId="0">
      <selection activeCell="D34" sqref="D34"/>
    </sheetView>
  </sheetViews>
  <sheetFormatPr baseColWidth="10" defaultColWidth="8.85546875" defaultRowHeight="12.75" x14ac:dyDescent="0.2"/>
  <cols>
    <col min="1" max="1" width="7" customWidth="1"/>
    <col min="2" max="2" width="23.28515625" customWidth="1"/>
    <col min="3" max="3" width="5.5703125" bestFit="1" customWidth="1"/>
    <col min="4" max="4" width="11.42578125" customWidth="1"/>
    <col min="5" max="5" width="5.140625" bestFit="1" customWidth="1"/>
    <col min="6" max="6" width="16.7109375" customWidth="1"/>
    <col min="7" max="7" width="6.5703125" bestFit="1" customWidth="1"/>
    <col min="8" max="8" width="25.7109375" customWidth="1"/>
    <col min="9" max="9" width="6.42578125" bestFit="1" customWidth="1"/>
    <col min="10" max="10" width="36.5703125" customWidth="1"/>
    <col min="11" max="11" width="6.28515625" bestFit="1" customWidth="1"/>
    <col min="12" max="12" width="7.7109375" customWidth="1"/>
    <col min="13" max="18" width="6.7109375" style="213" customWidth="1"/>
    <col min="19" max="19" width="39.42578125" bestFit="1" customWidth="1"/>
    <col min="20" max="20" width="6.28515625" bestFit="1" customWidth="1"/>
    <col min="21" max="21" width="55.42578125" customWidth="1"/>
    <col min="22" max="22" width="6.7109375" bestFit="1" customWidth="1"/>
    <col min="23" max="23" width="37" style="232" bestFit="1" customWidth="1"/>
    <col min="24" max="256" width="11.42578125" customWidth="1"/>
  </cols>
  <sheetData>
    <row r="2" spans="1:23" ht="15" x14ac:dyDescent="0.2">
      <c r="A2" s="667" t="s">
        <v>2122</v>
      </c>
      <c r="B2" s="667"/>
      <c r="C2" s="667"/>
      <c r="D2" s="667"/>
      <c r="E2" s="667"/>
      <c r="F2" s="667"/>
      <c r="G2" s="667"/>
      <c r="H2" s="667"/>
      <c r="I2" s="667"/>
      <c r="J2" s="667"/>
      <c r="K2" s="667"/>
      <c r="L2" s="667"/>
      <c r="M2" s="667"/>
      <c r="N2" s="667"/>
      <c r="O2" s="667"/>
      <c r="P2" s="667"/>
      <c r="Q2" s="667"/>
      <c r="R2" s="667"/>
      <c r="S2" s="667"/>
      <c r="T2" s="667"/>
      <c r="U2" s="667"/>
      <c r="V2" s="667"/>
      <c r="W2" s="667"/>
    </row>
    <row r="4" spans="1:23" ht="63.75" x14ac:dyDescent="0.2">
      <c r="A4" s="233" t="s">
        <v>2123</v>
      </c>
      <c r="B4" s="233" t="s">
        <v>2124</v>
      </c>
      <c r="C4" s="234" t="s">
        <v>2125</v>
      </c>
      <c r="D4" s="234" t="s">
        <v>347</v>
      </c>
      <c r="E4" s="234" t="s">
        <v>2126</v>
      </c>
      <c r="F4" s="234" t="s">
        <v>348</v>
      </c>
      <c r="G4" s="234" t="s">
        <v>2127</v>
      </c>
      <c r="H4" s="234" t="s">
        <v>349</v>
      </c>
      <c r="I4" s="235" t="s">
        <v>2128</v>
      </c>
      <c r="J4" s="235" t="s">
        <v>169</v>
      </c>
      <c r="K4" s="234" t="s">
        <v>2129</v>
      </c>
      <c r="L4" s="234" t="s">
        <v>350</v>
      </c>
      <c r="M4" s="236" t="s">
        <v>357</v>
      </c>
      <c r="N4" s="236" t="s">
        <v>358</v>
      </c>
      <c r="O4" s="236" t="s">
        <v>2130</v>
      </c>
      <c r="P4" s="236" t="s">
        <v>2131</v>
      </c>
      <c r="Q4" s="236" t="s">
        <v>2132</v>
      </c>
      <c r="R4" s="237" t="s">
        <v>2133</v>
      </c>
      <c r="S4" s="237" t="s">
        <v>2124</v>
      </c>
      <c r="T4" s="238" t="s">
        <v>2134</v>
      </c>
      <c r="U4" s="238" t="s">
        <v>2135</v>
      </c>
      <c r="V4" s="238" t="s">
        <v>2136</v>
      </c>
      <c r="W4" s="239" t="s">
        <v>2137</v>
      </c>
    </row>
    <row r="5" spans="1:23" ht="14.65" customHeight="1" x14ac:dyDescent="0.2">
      <c r="A5" s="663">
        <v>1</v>
      </c>
      <c r="B5" s="663" t="s">
        <v>2138</v>
      </c>
      <c r="C5" s="240" t="s">
        <v>450</v>
      </c>
      <c r="D5" s="241" t="s">
        <v>446</v>
      </c>
      <c r="E5" s="240" t="s">
        <v>893</v>
      </c>
      <c r="F5" s="241" t="s">
        <v>888</v>
      </c>
      <c r="G5" s="240" t="s">
        <v>894</v>
      </c>
      <c r="H5" s="241" t="s">
        <v>897</v>
      </c>
      <c r="I5" s="240">
        <v>349</v>
      </c>
      <c r="J5" s="241" t="s">
        <v>896</v>
      </c>
      <c r="K5" s="240" t="s">
        <v>635</v>
      </c>
      <c r="L5" s="241" t="s">
        <v>371</v>
      </c>
      <c r="M5" s="242" t="s">
        <v>371</v>
      </c>
      <c r="N5" s="242" t="s">
        <v>10</v>
      </c>
      <c r="O5" s="242" t="s">
        <v>10</v>
      </c>
      <c r="P5" s="240" t="s">
        <v>10</v>
      </c>
      <c r="Q5" s="240" t="s">
        <v>11</v>
      </c>
      <c r="R5" s="240">
        <v>285</v>
      </c>
      <c r="S5" s="241" t="s">
        <v>897</v>
      </c>
      <c r="T5" s="240">
        <v>442</v>
      </c>
      <c r="U5" s="243" t="s">
        <v>898</v>
      </c>
      <c r="V5" s="240">
        <v>17</v>
      </c>
      <c r="W5" s="244" t="s">
        <v>649</v>
      </c>
    </row>
    <row r="6" spans="1:23" x14ac:dyDescent="0.2">
      <c r="A6" s="666"/>
      <c r="B6" s="666"/>
      <c r="C6" s="240" t="s">
        <v>450</v>
      </c>
      <c r="D6" s="241" t="s">
        <v>446</v>
      </c>
      <c r="E6" s="240" t="s">
        <v>893</v>
      </c>
      <c r="F6" s="241" t="s">
        <v>888</v>
      </c>
      <c r="G6" s="240" t="s">
        <v>894</v>
      </c>
      <c r="H6" s="241" t="s">
        <v>897</v>
      </c>
      <c r="I6" s="240">
        <v>349</v>
      </c>
      <c r="J6" s="241" t="s">
        <v>896</v>
      </c>
      <c r="K6" s="240" t="s">
        <v>635</v>
      </c>
      <c r="L6" s="241" t="s">
        <v>371</v>
      </c>
      <c r="M6" s="242" t="s">
        <v>371</v>
      </c>
      <c r="N6" s="242" t="s">
        <v>10</v>
      </c>
      <c r="O6" s="242" t="s">
        <v>10</v>
      </c>
      <c r="P6" s="240" t="s">
        <v>10</v>
      </c>
      <c r="Q6" s="240" t="s">
        <v>11</v>
      </c>
      <c r="R6" s="240">
        <v>285</v>
      </c>
      <c r="S6" s="241" t="s">
        <v>897</v>
      </c>
      <c r="T6" s="240">
        <v>476</v>
      </c>
      <c r="U6" s="243" t="s">
        <v>900</v>
      </c>
      <c r="V6" s="240">
        <v>281</v>
      </c>
      <c r="W6" s="244" t="s">
        <v>901</v>
      </c>
    </row>
    <row r="7" spans="1:23" ht="13.5" x14ac:dyDescent="0.25">
      <c r="A7" s="666"/>
      <c r="B7" s="666"/>
      <c r="C7" s="240" t="s">
        <v>861</v>
      </c>
      <c r="D7" s="241" t="s">
        <v>476</v>
      </c>
      <c r="E7" s="240" t="s">
        <v>931</v>
      </c>
      <c r="F7" s="241" t="s">
        <v>2139</v>
      </c>
      <c r="G7" s="240" t="s">
        <v>933</v>
      </c>
      <c r="H7" s="241" t="s">
        <v>2069</v>
      </c>
      <c r="I7" s="240">
        <v>376</v>
      </c>
      <c r="J7" s="241" t="s">
        <v>935</v>
      </c>
      <c r="K7" s="240" t="s">
        <v>467</v>
      </c>
      <c r="L7" s="241" t="s">
        <v>624</v>
      </c>
      <c r="M7" s="242" t="s">
        <v>11</v>
      </c>
      <c r="N7" s="242" t="s">
        <v>11</v>
      </c>
      <c r="O7" s="242" t="s">
        <v>11</v>
      </c>
      <c r="P7" s="240" t="s">
        <v>11</v>
      </c>
      <c r="Q7" s="240" t="s">
        <v>10</v>
      </c>
      <c r="R7" s="240">
        <v>291</v>
      </c>
      <c r="S7" s="241" t="s">
        <v>936</v>
      </c>
      <c r="T7" s="240">
        <v>376</v>
      </c>
      <c r="U7" s="245" t="s">
        <v>937</v>
      </c>
      <c r="V7" s="240">
        <v>83</v>
      </c>
      <c r="W7" s="244" t="s">
        <v>938</v>
      </c>
    </row>
    <row r="8" spans="1:23" x14ac:dyDescent="0.2">
      <c r="A8" s="666"/>
      <c r="B8" s="666"/>
      <c r="C8" s="240" t="s">
        <v>861</v>
      </c>
      <c r="D8" s="241" t="s">
        <v>476</v>
      </c>
      <c r="E8" s="240" t="s">
        <v>931</v>
      </c>
      <c r="F8" s="241" t="s">
        <v>2139</v>
      </c>
      <c r="G8" s="240" t="s">
        <v>933</v>
      </c>
      <c r="H8" s="241" t="s">
        <v>2069</v>
      </c>
      <c r="I8" s="240">
        <v>376</v>
      </c>
      <c r="J8" s="241" t="s">
        <v>935</v>
      </c>
      <c r="K8" s="240" t="s">
        <v>467</v>
      </c>
      <c r="L8" s="241" t="s">
        <v>624</v>
      </c>
      <c r="M8" s="242" t="s">
        <v>11</v>
      </c>
      <c r="N8" s="242" t="s">
        <v>11</v>
      </c>
      <c r="O8" s="242" t="s">
        <v>11</v>
      </c>
      <c r="P8" s="240" t="s">
        <v>11</v>
      </c>
      <c r="Q8" s="240" t="s">
        <v>10</v>
      </c>
      <c r="R8" s="240">
        <v>292</v>
      </c>
      <c r="S8" s="241" t="s">
        <v>940</v>
      </c>
      <c r="T8" s="240">
        <v>576</v>
      </c>
      <c r="U8" s="243" t="s">
        <v>941</v>
      </c>
      <c r="V8" s="240">
        <v>283</v>
      </c>
      <c r="W8" s="244" t="s">
        <v>942</v>
      </c>
    </row>
    <row r="9" spans="1:23" ht="13.5" x14ac:dyDescent="0.25">
      <c r="A9" s="666"/>
      <c r="B9" s="666"/>
      <c r="C9" s="240" t="s">
        <v>861</v>
      </c>
      <c r="D9" s="241" t="s">
        <v>476</v>
      </c>
      <c r="E9" s="240" t="s">
        <v>931</v>
      </c>
      <c r="F9" s="241" t="s">
        <v>2139</v>
      </c>
      <c r="G9" s="240" t="s">
        <v>933</v>
      </c>
      <c r="H9" s="241" t="s">
        <v>2069</v>
      </c>
      <c r="I9" s="240">
        <v>376</v>
      </c>
      <c r="J9" s="241" t="s">
        <v>935</v>
      </c>
      <c r="K9" s="240" t="s">
        <v>467</v>
      </c>
      <c r="L9" s="241" t="s">
        <v>624</v>
      </c>
      <c r="M9" s="242" t="s">
        <v>11</v>
      </c>
      <c r="N9" s="242" t="s">
        <v>11</v>
      </c>
      <c r="O9" s="242" t="s">
        <v>11</v>
      </c>
      <c r="P9" s="240" t="s">
        <v>11</v>
      </c>
      <c r="Q9" s="240" t="s">
        <v>10</v>
      </c>
      <c r="R9" s="240">
        <v>291</v>
      </c>
      <c r="S9" s="241" t="s">
        <v>936</v>
      </c>
      <c r="T9" s="240">
        <v>577</v>
      </c>
      <c r="U9" s="245" t="s">
        <v>943</v>
      </c>
      <c r="V9" s="240">
        <v>83</v>
      </c>
      <c r="W9" s="244" t="s">
        <v>938</v>
      </c>
    </row>
    <row r="10" spans="1:23" ht="13.5" x14ac:dyDescent="0.25">
      <c r="A10" s="666"/>
      <c r="B10" s="666"/>
      <c r="C10" s="240" t="s">
        <v>487</v>
      </c>
      <c r="D10" s="241" t="s">
        <v>98</v>
      </c>
      <c r="E10" s="240" t="s">
        <v>1215</v>
      </c>
      <c r="F10" s="241" t="s">
        <v>98</v>
      </c>
      <c r="G10" s="240" t="s">
        <v>1216</v>
      </c>
      <c r="H10" s="241" t="s">
        <v>2098</v>
      </c>
      <c r="I10" s="240">
        <v>431</v>
      </c>
      <c r="J10" s="241" t="s">
        <v>1218</v>
      </c>
      <c r="K10" s="240" t="s">
        <v>618</v>
      </c>
      <c r="L10" s="241" t="s">
        <v>619</v>
      </c>
      <c r="M10" s="242" t="s">
        <v>11</v>
      </c>
      <c r="N10" s="242" t="s">
        <v>11</v>
      </c>
      <c r="O10" s="242" t="s">
        <v>10</v>
      </c>
      <c r="P10" s="240" t="s">
        <v>10</v>
      </c>
      <c r="Q10" s="240" t="s">
        <v>10</v>
      </c>
      <c r="R10" s="246">
        <v>344</v>
      </c>
      <c r="S10" s="241" t="s">
        <v>1219</v>
      </c>
      <c r="T10" s="240">
        <v>519</v>
      </c>
      <c r="U10" s="243" t="s">
        <v>1220</v>
      </c>
      <c r="V10" s="240">
        <v>315</v>
      </c>
      <c r="W10" s="244" t="s">
        <v>1221</v>
      </c>
    </row>
    <row r="11" spans="1:23" x14ac:dyDescent="0.2">
      <c r="A11" s="666"/>
      <c r="B11" s="666"/>
      <c r="C11" s="240" t="s">
        <v>487</v>
      </c>
      <c r="D11" s="241" t="s">
        <v>98</v>
      </c>
      <c r="E11" s="240" t="s">
        <v>1215</v>
      </c>
      <c r="F11" s="241" t="s">
        <v>98</v>
      </c>
      <c r="G11" s="240" t="s">
        <v>1216</v>
      </c>
      <c r="H11" s="241" t="s">
        <v>2098</v>
      </c>
      <c r="I11" s="240">
        <v>327</v>
      </c>
      <c r="J11" s="241" t="s">
        <v>1223</v>
      </c>
      <c r="K11" s="240" t="s">
        <v>618</v>
      </c>
      <c r="L11" s="241" t="s">
        <v>619</v>
      </c>
      <c r="M11" s="242" t="s">
        <v>11</v>
      </c>
      <c r="N11" s="242" t="s">
        <v>11</v>
      </c>
      <c r="O11" s="242" t="s">
        <v>10</v>
      </c>
      <c r="P11" s="240" t="s">
        <v>10</v>
      </c>
      <c r="Q11" s="240" t="s">
        <v>10</v>
      </c>
      <c r="R11" s="240">
        <v>344</v>
      </c>
      <c r="S11" s="241" t="s">
        <v>1219</v>
      </c>
      <c r="T11" s="240">
        <v>520</v>
      </c>
      <c r="U11" s="243" t="s">
        <v>1224</v>
      </c>
      <c r="V11" s="240">
        <v>100</v>
      </c>
      <c r="W11" s="244" t="s">
        <v>1096</v>
      </c>
    </row>
    <row r="12" spans="1:23" x14ac:dyDescent="0.2">
      <c r="A12" s="666"/>
      <c r="B12" s="666"/>
      <c r="C12" s="240" t="s">
        <v>487</v>
      </c>
      <c r="D12" s="241" t="s">
        <v>98</v>
      </c>
      <c r="E12" s="240" t="s">
        <v>1215</v>
      </c>
      <c r="F12" s="241" t="s">
        <v>98</v>
      </c>
      <c r="G12" s="240" t="s">
        <v>1216</v>
      </c>
      <c r="H12" s="241" t="s">
        <v>2098</v>
      </c>
      <c r="I12" s="240">
        <v>431</v>
      </c>
      <c r="J12" s="241" t="s">
        <v>1218</v>
      </c>
      <c r="K12" s="240" t="s">
        <v>618</v>
      </c>
      <c r="L12" s="241" t="s">
        <v>619</v>
      </c>
      <c r="M12" s="242" t="s">
        <v>11</v>
      </c>
      <c r="N12" s="242" t="s">
        <v>11</v>
      </c>
      <c r="O12" s="242" t="s">
        <v>10</v>
      </c>
      <c r="P12" s="240" t="s">
        <v>10</v>
      </c>
      <c r="Q12" s="240" t="s">
        <v>10</v>
      </c>
      <c r="R12" s="240">
        <v>344</v>
      </c>
      <c r="S12" s="241" t="s">
        <v>1219</v>
      </c>
      <c r="T12" s="240">
        <v>554</v>
      </c>
      <c r="U12" s="243" t="s">
        <v>1225</v>
      </c>
      <c r="V12" s="240">
        <v>100</v>
      </c>
      <c r="W12" s="244" t="s">
        <v>1096</v>
      </c>
    </row>
    <row r="13" spans="1:23" x14ac:dyDescent="0.2">
      <c r="A13" s="666"/>
      <c r="B13" s="666"/>
      <c r="C13" s="240" t="s">
        <v>487</v>
      </c>
      <c r="D13" s="241" t="s">
        <v>98</v>
      </c>
      <c r="E13" s="240" t="s">
        <v>1215</v>
      </c>
      <c r="F13" s="241" t="s">
        <v>98</v>
      </c>
      <c r="G13" s="240" t="s">
        <v>1216</v>
      </c>
      <c r="H13" s="241" t="s">
        <v>2098</v>
      </c>
      <c r="I13" s="240">
        <v>240</v>
      </c>
      <c r="J13" s="241" t="s">
        <v>1226</v>
      </c>
      <c r="K13" s="240" t="s">
        <v>618</v>
      </c>
      <c r="L13" s="241" t="s">
        <v>619</v>
      </c>
      <c r="M13" s="242" t="s">
        <v>11</v>
      </c>
      <c r="N13" s="242" t="s">
        <v>11</v>
      </c>
      <c r="O13" s="242" t="s">
        <v>10</v>
      </c>
      <c r="P13" s="240" t="s">
        <v>10</v>
      </c>
      <c r="Q13" s="240" t="s">
        <v>10</v>
      </c>
      <c r="R13" s="240">
        <v>345</v>
      </c>
      <c r="S13" s="241" t="s">
        <v>1227</v>
      </c>
      <c r="T13" s="240">
        <v>417</v>
      </c>
      <c r="U13" s="243" t="s">
        <v>1228</v>
      </c>
      <c r="V13" s="240">
        <v>16</v>
      </c>
      <c r="W13" s="244" t="s">
        <v>1229</v>
      </c>
    </row>
    <row r="14" spans="1:23" x14ac:dyDescent="0.2">
      <c r="A14" s="666"/>
      <c r="B14" s="666"/>
      <c r="C14" s="240" t="s">
        <v>487</v>
      </c>
      <c r="D14" s="241" t="s">
        <v>98</v>
      </c>
      <c r="E14" s="240" t="s">
        <v>1215</v>
      </c>
      <c r="F14" s="241" t="s">
        <v>98</v>
      </c>
      <c r="G14" s="240" t="s">
        <v>1216</v>
      </c>
      <c r="H14" s="241" t="s">
        <v>2098</v>
      </c>
      <c r="I14" s="240">
        <v>431</v>
      </c>
      <c r="J14" s="241" t="s">
        <v>1218</v>
      </c>
      <c r="K14" s="240" t="s">
        <v>618</v>
      </c>
      <c r="L14" s="241" t="s">
        <v>619</v>
      </c>
      <c r="M14" s="242" t="s">
        <v>11</v>
      </c>
      <c r="N14" s="242" t="s">
        <v>11</v>
      </c>
      <c r="O14" s="242" t="s">
        <v>10</v>
      </c>
      <c r="P14" s="240" t="s">
        <v>10</v>
      </c>
      <c r="Q14" s="240" t="s">
        <v>10</v>
      </c>
      <c r="R14" s="240">
        <v>344</v>
      </c>
      <c r="S14" s="241" t="s">
        <v>1219</v>
      </c>
      <c r="T14" s="240">
        <v>345</v>
      </c>
      <c r="U14" s="243" t="s">
        <v>1230</v>
      </c>
      <c r="V14" s="240">
        <v>100</v>
      </c>
      <c r="W14" s="244" t="s">
        <v>1096</v>
      </c>
    </row>
    <row r="15" spans="1:23" x14ac:dyDescent="0.2">
      <c r="A15" s="666"/>
      <c r="B15" s="666"/>
      <c r="C15" s="240" t="s">
        <v>487</v>
      </c>
      <c r="D15" s="241" t="s">
        <v>98</v>
      </c>
      <c r="E15" s="240" t="s">
        <v>1215</v>
      </c>
      <c r="F15" s="241" t="s">
        <v>98</v>
      </c>
      <c r="G15" s="240" t="s">
        <v>1234</v>
      </c>
      <c r="H15" s="241" t="s">
        <v>2099</v>
      </c>
      <c r="I15" s="240">
        <v>384</v>
      </c>
      <c r="J15" s="241" t="s">
        <v>1235</v>
      </c>
      <c r="K15" s="240" t="s">
        <v>618</v>
      </c>
      <c r="L15" s="241" t="s">
        <v>619</v>
      </c>
      <c r="M15" s="242" t="s">
        <v>11</v>
      </c>
      <c r="N15" s="242" t="s">
        <v>11</v>
      </c>
      <c r="O15" s="242" t="s">
        <v>10</v>
      </c>
      <c r="P15" s="240" t="s">
        <v>10</v>
      </c>
      <c r="Q15" s="240" t="s">
        <v>11</v>
      </c>
      <c r="R15" s="240">
        <v>347</v>
      </c>
      <c r="S15" s="241" t="s">
        <v>1236</v>
      </c>
      <c r="T15" s="240">
        <v>346</v>
      </c>
      <c r="U15" s="243" t="s">
        <v>1237</v>
      </c>
      <c r="V15" s="240">
        <v>100</v>
      </c>
      <c r="W15" s="244" t="s">
        <v>1096</v>
      </c>
    </row>
    <row r="16" spans="1:23" x14ac:dyDescent="0.2">
      <c r="A16" s="666"/>
      <c r="B16" s="666"/>
      <c r="C16" s="240" t="s">
        <v>487</v>
      </c>
      <c r="D16" s="241" t="s">
        <v>98</v>
      </c>
      <c r="E16" s="240" t="s">
        <v>1215</v>
      </c>
      <c r="F16" s="241" t="s">
        <v>98</v>
      </c>
      <c r="G16" s="240" t="s">
        <v>1234</v>
      </c>
      <c r="H16" s="241" t="s">
        <v>2099</v>
      </c>
      <c r="I16" s="240">
        <v>432</v>
      </c>
      <c r="J16" s="241" t="s">
        <v>1238</v>
      </c>
      <c r="K16" s="240" t="s">
        <v>618</v>
      </c>
      <c r="L16" s="241" t="s">
        <v>619</v>
      </c>
      <c r="M16" s="242" t="s">
        <v>11</v>
      </c>
      <c r="N16" s="242" t="s">
        <v>11</v>
      </c>
      <c r="O16" s="242" t="s">
        <v>10</v>
      </c>
      <c r="P16" s="240" t="s">
        <v>10</v>
      </c>
      <c r="Q16" s="240" t="s">
        <v>11</v>
      </c>
      <c r="R16" s="240">
        <v>347</v>
      </c>
      <c r="S16" s="241" t="s">
        <v>1236</v>
      </c>
      <c r="T16" s="240">
        <v>453</v>
      </c>
      <c r="U16" s="243" t="s">
        <v>1239</v>
      </c>
      <c r="V16" s="240">
        <v>100</v>
      </c>
      <c r="W16" s="244" t="s">
        <v>1096</v>
      </c>
    </row>
    <row r="17" spans="1:23" ht="13.5" x14ac:dyDescent="0.25">
      <c r="A17" s="666"/>
      <c r="B17" s="666"/>
      <c r="C17" s="240" t="s">
        <v>487</v>
      </c>
      <c r="D17" s="241" t="s">
        <v>98</v>
      </c>
      <c r="E17" s="240" t="s">
        <v>1215</v>
      </c>
      <c r="F17" s="241" t="s">
        <v>98</v>
      </c>
      <c r="G17" s="240" t="s">
        <v>1234</v>
      </c>
      <c r="H17" s="241" t="s">
        <v>2099</v>
      </c>
      <c r="I17" s="240">
        <v>432</v>
      </c>
      <c r="J17" s="241" t="s">
        <v>1238</v>
      </c>
      <c r="K17" s="240" t="s">
        <v>618</v>
      </c>
      <c r="L17" s="241" t="s">
        <v>619</v>
      </c>
      <c r="M17" s="240" t="s">
        <v>11</v>
      </c>
      <c r="N17" s="240" t="s">
        <v>11</v>
      </c>
      <c r="O17" s="240" t="s">
        <v>10</v>
      </c>
      <c r="P17" s="240" t="s">
        <v>10</v>
      </c>
      <c r="Q17" s="240" t="s">
        <v>11</v>
      </c>
      <c r="R17" s="246">
        <v>347</v>
      </c>
      <c r="S17" s="241" t="s">
        <v>1236</v>
      </c>
      <c r="T17" s="240">
        <v>615</v>
      </c>
      <c r="U17" s="241" t="s">
        <v>1240</v>
      </c>
      <c r="V17" s="240">
        <v>315</v>
      </c>
      <c r="W17" s="247" t="s">
        <v>1221</v>
      </c>
    </row>
    <row r="18" spans="1:23" x14ac:dyDescent="0.2">
      <c r="A18" s="666"/>
      <c r="B18" s="666"/>
      <c r="C18" s="240" t="s">
        <v>487</v>
      </c>
      <c r="D18" s="241" t="s">
        <v>98</v>
      </c>
      <c r="E18" s="240" t="s">
        <v>1215</v>
      </c>
      <c r="F18" s="241" t="s">
        <v>98</v>
      </c>
      <c r="G18" s="240" t="s">
        <v>1234</v>
      </c>
      <c r="H18" s="241" t="s">
        <v>2099</v>
      </c>
      <c r="I18" s="240">
        <v>240</v>
      </c>
      <c r="J18" s="241" t="s">
        <v>1226</v>
      </c>
      <c r="K18" s="240" t="s">
        <v>618</v>
      </c>
      <c r="L18" s="241" t="s">
        <v>619</v>
      </c>
      <c r="M18" s="242" t="s">
        <v>11</v>
      </c>
      <c r="N18" s="242" t="s">
        <v>11</v>
      </c>
      <c r="O18" s="242" t="s">
        <v>10</v>
      </c>
      <c r="P18" s="240" t="s">
        <v>10</v>
      </c>
      <c r="Q18" s="240" t="s">
        <v>10</v>
      </c>
      <c r="R18" s="248" t="s">
        <v>2140</v>
      </c>
      <c r="S18" s="249" t="s">
        <v>2141</v>
      </c>
      <c r="T18" s="249" t="s">
        <v>2142</v>
      </c>
      <c r="U18" s="249" t="s">
        <v>2141</v>
      </c>
      <c r="V18" s="249" t="s">
        <v>2142</v>
      </c>
      <c r="W18" s="250" t="s">
        <v>2141</v>
      </c>
    </row>
    <row r="19" spans="1:23" x14ac:dyDescent="0.2">
      <c r="A19" s="664"/>
      <c r="B19" s="664"/>
      <c r="C19" s="240" t="s">
        <v>487</v>
      </c>
      <c r="D19" s="241" t="s">
        <v>98</v>
      </c>
      <c r="E19" s="240" t="s">
        <v>1215</v>
      </c>
      <c r="F19" s="241" t="s">
        <v>98</v>
      </c>
      <c r="G19" s="240" t="s">
        <v>1234</v>
      </c>
      <c r="H19" s="241" t="s">
        <v>2099</v>
      </c>
      <c r="I19" s="240">
        <v>432</v>
      </c>
      <c r="J19" s="241" t="s">
        <v>1238</v>
      </c>
      <c r="K19" s="240" t="s">
        <v>618</v>
      </c>
      <c r="L19" s="241" t="s">
        <v>619</v>
      </c>
      <c r="M19" s="242" t="s">
        <v>11</v>
      </c>
      <c r="N19" s="242" t="s">
        <v>11</v>
      </c>
      <c r="O19" s="242" t="s">
        <v>10</v>
      </c>
      <c r="P19" s="240" t="s">
        <v>10</v>
      </c>
      <c r="Q19" s="240" t="s">
        <v>11</v>
      </c>
      <c r="R19" s="240">
        <v>347</v>
      </c>
      <c r="S19" s="241" t="s">
        <v>1236</v>
      </c>
      <c r="T19" s="240">
        <v>635</v>
      </c>
      <c r="U19" s="243" t="s">
        <v>1241</v>
      </c>
      <c r="V19" s="240">
        <v>100</v>
      </c>
      <c r="W19" s="247" t="s">
        <v>1096</v>
      </c>
    </row>
    <row r="20" spans="1:23" ht="13.5" x14ac:dyDescent="0.25">
      <c r="A20" s="663">
        <v>2</v>
      </c>
      <c r="B20" s="663" t="s">
        <v>2143</v>
      </c>
      <c r="C20" s="240" t="s">
        <v>456</v>
      </c>
      <c r="D20" s="241" t="s">
        <v>483</v>
      </c>
      <c r="E20" s="240" t="s">
        <v>1090</v>
      </c>
      <c r="F20" s="241" t="s">
        <v>2144</v>
      </c>
      <c r="G20" s="240" t="s">
        <v>1091</v>
      </c>
      <c r="H20" s="241" t="s">
        <v>100</v>
      </c>
      <c r="I20" s="240">
        <v>405</v>
      </c>
      <c r="J20" s="241" t="s">
        <v>1093</v>
      </c>
      <c r="K20" s="240" t="s">
        <v>618</v>
      </c>
      <c r="L20" s="241" t="s">
        <v>619</v>
      </c>
      <c r="M20" s="242" t="s">
        <v>11</v>
      </c>
      <c r="N20" s="242" t="s">
        <v>11</v>
      </c>
      <c r="O20" s="242" t="s">
        <v>10</v>
      </c>
      <c r="P20" s="240" t="s">
        <v>10</v>
      </c>
      <c r="Q20" s="240" t="s">
        <v>11</v>
      </c>
      <c r="R20" s="246">
        <v>319</v>
      </c>
      <c r="S20" s="241" t="s">
        <v>1094</v>
      </c>
      <c r="T20" s="240">
        <v>611</v>
      </c>
      <c r="U20" s="243" t="s">
        <v>1095</v>
      </c>
      <c r="V20" s="240">
        <v>100</v>
      </c>
      <c r="W20" s="244" t="s">
        <v>1096</v>
      </c>
    </row>
    <row r="21" spans="1:23" ht="13.5" x14ac:dyDescent="0.25">
      <c r="A21" s="664"/>
      <c r="B21" s="664"/>
      <c r="C21" s="240" t="s">
        <v>487</v>
      </c>
      <c r="D21" s="241" t="s">
        <v>98</v>
      </c>
      <c r="E21" s="240" t="s">
        <v>1215</v>
      </c>
      <c r="F21" s="241" t="s">
        <v>98</v>
      </c>
      <c r="G21" s="240" t="s">
        <v>1216</v>
      </c>
      <c r="H21" s="241" t="s">
        <v>2098</v>
      </c>
      <c r="I21" s="240">
        <v>356</v>
      </c>
      <c r="J21" s="241" t="s">
        <v>1231</v>
      </c>
      <c r="K21" s="240" t="s">
        <v>618</v>
      </c>
      <c r="L21" s="241" t="s">
        <v>619</v>
      </c>
      <c r="M21" s="242" t="s">
        <v>11</v>
      </c>
      <c r="N21" s="242" t="s">
        <v>11</v>
      </c>
      <c r="O21" s="242" t="s">
        <v>10</v>
      </c>
      <c r="P21" s="240" t="s">
        <v>10</v>
      </c>
      <c r="Q21" s="240" t="s">
        <v>11</v>
      </c>
      <c r="R21" s="246">
        <v>410</v>
      </c>
      <c r="S21" s="241" t="s">
        <v>1232</v>
      </c>
      <c r="T21" s="240">
        <v>418</v>
      </c>
      <c r="U21" s="243" t="s">
        <v>1233</v>
      </c>
      <c r="V21" s="240">
        <v>17</v>
      </c>
      <c r="W21" s="244" t="s">
        <v>649</v>
      </c>
    </row>
    <row r="22" spans="1:23" ht="19.149999999999999" customHeight="1" x14ac:dyDescent="0.25">
      <c r="A22" s="663">
        <v>3</v>
      </c>
      <c r="B22" s="663" t="s">
        <v>2145</v>
      </c>
      <c r="C22" s="240" t="s">
        <v>487</v>
      </c>
      <c r="D22" s="241" t="s">
        <v>98</v>
      </c>
      <c r="E22" s="240" t="s">
        <v>1215</v>
      </c>
      <c r="F22" s="241" t="s">
        <v>98</v>
      </c>
      <c r="G22" s="240" t="s">
        <v>1216</v>
      </c>
      <c r="H22" s="241" t="s">
        <v>2098</v>
      </c>
      <c r="I22" s="240">
        <v>240</v>
      </c>
      <c r="J22" s="247" t="s">
        <v>2146</v>
      </c>
      <c r="K22" s="240" t="s">
        <v>618</v>
      </c>
      <c r="L22" s="241" t="s">
        <v>619</v>
      </c>
      <c r="M22" s="242" t="s">
        <v>11</v>
      </c>
      <c r="N22" s="242" t="s">
        <v>11</v>
      </c>
      <c r="O22" s="242" t="s">
        <v>10</v>
      </c>
      <c r="P22" s="240" t="s">
        <v>10</v>
      </c>
      <c r="Q22" s="240" t="s">
        <v>10</v>
      </c>
      <c r="R22" s="246">
        <v>345</v>
      </c>
      <c r="S22" s="241" t="s">
        <v>1227</v>
      </c>
      <c r="T22" s="240">
        <v>417</v>
      </c>
      <c r="U22" s="243" t="s">
        <v>2147</v>
      </c>
      <c r="V22" s="240">
        <v>16</v>
      </c>
      <c r="W22" s="244" t="s">
        <v>1229</v>
      </c>
    </row>
    <row r="23" spans="1:23" ht="18" customHeight="1" x14ac:dyDescent="0.25">
      <c r="A23" s="664"/>
      <c r="B23" s="664"/>
      <c r="C23" s="240" t="s">
        <v>450</v>
      </c>
      <c r="D23" s="241" t="s">
        <v>446</v>
      </c>
      <c r="E23" s="240" t="s">
        <v>893</v>
      </c>
      <c r="F23" s="241" t="s">
        <v>888</v>
      </c>
      <c r="G23" s="240" t="s">
        <v>894</v>
      </c>
      <c r="H23" s="241" t="s">
        <v>897</v>
      </c>
      <c r="I23" s="240">
        <v>349</v>
      </c>
      <c r="J23" s="247" t="s">
        <v>896</v>
      </c>
      <c r="K23" s="240" t="s">
        <v>635</v>
      </c>
      <c r="L23" s="241" t="s">
        <v>371</v>
      </c>
      <c r="M23" s="242" t="s">
        <v>371</v>
      </c>
      <c r="N23" s="242" t="s">
        <v>10</v>
      </c>
      <c r="O23" s="242" t="s">
        <v>10</v>
      </c>
      <c r="P23" s="240" t="s">
        <v>10</v>
      </c>
      <c r="Q23" s="240" t="s">
        <v>11</v>
      </c>
      <c r="R23" s="246">
        <v>285</v>
      </c>
      <c r="S23" s="241" t="s">
        <v>897</v>
      </c>
      <c r="T23" s="240">
        <v>442</v>
      </c>
      <c r="U23" s="243" t="s">
        <v>898</v>
      </c>
      <c r="V23" s="240">
        <v>17</v>
      </c>
      <c r="W23" s="244" t="s">
        <v>649</v>
      </c>
    </row>
    <row r="24" spans="1:23" ht="37.15" customHeight="1" x14ac:dyDescent="0.2">
      <c r="A24" s="663">
        <v>4</v>
      </c>
      <c r="B24" s="665" t="str">
        <f>UPPER(B25)</f>
        <v>APROVECHAMIENTO DE LAS AGUAS RESIDUALES DOMÉSTICAS TRATADAS (PARA RIEGO DE PARQUES Y JARDINES, ÁREAS RECREATIVAS)</v>
      </c>
      <c r="C24" s="240" t="s">
        <v>487</v>
      </c>
      <c r="D24" s="241" t="s">
        <v>98</v>
      </c>
      <c r="E24" s="240" t="s">
        <v>1215</v>
      </c>
      <c r="F24" s="241" t="s">
        <v>98</v>
      </c>
      <c r="G24" s="240" t="s">
        <v>1216</v>
      </c>
      <c r="H24" s="241" t="s">
        <v>2098</v>
      </c>
      <c r="I24" s="240">
        <v>240</v>
      </c>
      <c r="J24" s="247" t="s">
        <v>2148</v>
      </c>
      <c r="K24" s="240" t="s">
        <v>618</v>
      </c>
      <c r="L24" s="241" t="s">
        <v>619</v>
      </c>
      <c r="M24" s="242" t="s">
        <v>11</v>
      </c>
      <c r="N24" s="242" t="s">
        <v>11</v>
      </c>
      <c r="O24" s="242" t="s">
        <v>10</v>
      </c>
      <c r="P24" s="240" t="s">
        <v>10</v>
      </c>
      <c r="Q24" s="240" t="s">
        <v>10</v>
      </c>
      <c r="R24" s="240">
        <v>345</v>
      </c>
      <c r="S24" s="247" t="s">
        <v>1227</v>
      </c>
      <c r="T24" s="240">
        <v>417</v>
      </c>
      <c r="U24" s="243" t="s">
        <v>1228</v>
      </c>
      <c r="V24" s="240">
        <v>16</v>
      </c>
      <c r="W24" s="244" t="s">
        <v>1229</v>
      </c>
    </row>
    <row r="25" spans="1:23" ht="28.9" customHeight="1" x14ac:dyDescent="0.2">
      <c r="A25" s="664"/>
      <c r="B25" s="665" t="s">
        <v>2149</v>
      </c>
      <c r="C25" s="240" t="s">
        <v>482</v>
      </c>
      <c r="D25" s="241" t="s">
        <v>492</v>
      </c>
      <c r="E25" s="240" t="s">
        <v>1182</v>
      </c>
      <c r="F25" s="241" t="s">
        <v>2150</v>
      </c>
      <c r="G25" s="240" t="s">
        <v>1189</v>
      </c>
      <c r="H25" s="241" t="s">
        <v>1967</v>
      </c>
      <c r="I25" s="240">
        <v>430</v>
      </c>
      <c r="J25" s="247" t="s">
        <v>1191</v>
      </c>
      <c r="K25" s="240" t="s">
        <v>618</v>
      </c>
      <c r="L25" s="241" t="s">
        <v>619</v>
      </c>
      <c r="M25" s="251" t="s">
        <v>11</v>
      </c>
      <c r="N25" s="242" t="s">
        <v>11</v>
      </c>
      <c r="O25" s="242" t="s">
        <v>10</v>
      </c>
      <c r="P25" s="240" t="s">
        <v>10</v>
      </c>
      <c r="Q25" s="240" t="s">
        <v>11</v>
      </c>
      <c r="R25" s="240">
        <v>338</v>
      </c>
      <c r="S25" s="241" t="s">
        <v>1192</v>
      </c>
      <c r="T25" s="240">
        <v>380</v>
      </c>
      <c r="U25" s="244" t="s">
        <v>1193</v>
      </c>
      <c r="V25" s="240">
        <v>15</v>
      </c>
      <c r="W25" s="244" t="s">
        <v>1194</v>
      </c>
    </row>
    <row r="26" spans="1:23" ht="27.6" customHeight="1" x14ac:dyDescent="0.2">
      <c r="A26" s="663">
        <v>5</v>
      </c>
      <c r="B26" s="665" t="s">
        <v>2151</v>
      </c>
      <c r="C26" s="240" t="s">
        <v>375</v>
      </c>
      <c r="D26" s="241" t="s">
        <v>1959</v>
      </c>
      <c r="E26" s="240" t="s">
        <v>458</v>
      </c>
      <c r="F26" s="241" t="s">
        <v>459</v>
      </c>
      <c r="G26" s="240" t="s">
        <v>470</v>
      </c>
      <c r="H26" s="241" t="s">
        <v>1995</v>
      </c>
      <c r="I26" s="240">
        <v>424</v>
      </c>
      <c r="J26" s="247" t="s">
        <v>424</v>
      </c>
      <c r="K26" s="240"/>
      <c r="L26" s="241" t="s">
        <v>509</v>
      </c>
      <c r="M26" s="251" t="s">
        <v>498</v>
      </c>
      <c r="N26" s="242" t="s">
        <v>10</v>
      </c>
      <c r="O26" s="242" t="s">
        <v>10</v>
      </c>
      <c r="P26" s="240" t="s">
        <v>10</v>
      </c>
      <c r="Q26" s="240" t="s">
        <v>10</v>
      </c>
      <c r="R26" s="240">
        <v>189</v>
      </c>
      <c r="S26" s="241" t="s">
        <v>422</v>
      </c>
      <c r="T26" s="240">
        <v>537</v>
      </c>
      <c r="U26" s="244" t="s">
        <v>423</v>
      </c>
      <c r="V26" s="240">
        <v>181</v>
      </c>
      <c r="W26" s="244" t="s">
        <v>424</v>
      </c>
    </row>
    <row r="27" spans="1:23" ht="40.15" customHeight="1" x14ac:dyDescent="0.2">
      <c r="A27" s="664"/>
      <c r="B27" s="665"/>
      <c r="C27" s="240" t="s">
        <v>362</v>
      </c>
      <c r="D27" s="241" t="s">
        <v>1981</v>
      </c>
      <c r="E27" s="240" t="s">
        <v>753</v>
      </c>
      <c r="F27" s="241" t="s">
        <v>796</v>
      </c>
      <c r="G27" s="240" t="s">
        <v>790</v>
      </c>
      <c r="H27" s="241" t="s">
        <v>2031</v>
      </c>
      <c r="I27" s="240">
        <v>401</v>
      </c>
      <c r="J27" s="241" t="s">
        <v>791</v>
      </c>
      <c r="K27" s="240" t="s">
        <v>445</v>
      </c>
      <c r="L27" s="241" t="s">
        <v>757</v>
      </c>
      <c r="M27" s="251" t="s">
        <v>11</v>
      </c>
      <c r="N27" s="242" t="s">
        <v>10</v>
      </c>
      <c r="O27" s="242" t="s">
        <v>10</v>
      </c>
      <c r="P27" s="240" t="s">
        <v>10</v>
      </c>
      <c r="Q27" s="240" t="s">
        <v>11</v>
      </c>
      <c r="R27" s="240">
        <v>254</v>
      </c>
      <c r="S27" s="241" t="s">
        <v>792</v>
      </c>
      <c r="T27" s="240">
        <v>375</v>
      </c>
      <c r="U27" s="244" t="s">
        <v>795</v>
      </c>
      <c r="V27" s="240">
        <v>276</v>
      </c>
      <c r="W27" s="244" t="s">
        <v>794</v>
      </c>
    </row>
    <row r="28" spans="1:23" ht="28.15" customHeight="1" x14ac:dyDescent="0.2">
      <c r="A28" s="663">
        <v>6</v>
      </c>
      <c r="B28" s="663" t="s">
        <v>2152</v>
      </c>
      <c r="C28" s="240" t="s">
        <v>362</v>
      </c>
      <c r="D28" s="241" t="s">
        <v>1981</v>
      </c>
      <c r="E28" s="240" t="s">
        <v>364</v>
      </c>
      <c r="F28" s="241" t="s">
        <v>2153</v>
      </c>
      <c r="G28" s="240" t="s">
        <v>366</v>
      </c>
      <c r="H28" s="241" t="s">
        <v>2040</v>
      </c>
      <c r="I28" s="240">
        <v>243</v>
      </c>
      <c r="J28" s="247" t="s">
        <v>2154</v>
      </c>
      <c r="K28" s="240" t="s">
        <v>369</v>
      </c>
      <c r="L28" s="241" t="s">
        <v>370</v>
      </c>
      <c r="M28" s="251" t="s">
        <v>371</v>
      </c>
      <c r="N28" s="242" t="s">
        <v>10</v>
      </c>
      <c r="O28" s="242" t="s">
        <v>10</v>
      </c>
      <c r="P28" s="240" t="s">
        <v>10</v>
      </c>
      <c r="Q28" s="240" t="s">
        <v>11</v>
      </c>
      <c r="R28" s="240">
        <v>257</v>
      </c>
      <c r="S28" s="241" t="s">
        <v>379</v>
      </c>
      <c r="T28" s="240">
        <v>384</v>
      </c>
      <c r="U28" s="244" t="s">
        <v>380</v>
      </c>
      <c r="V28" s="240">
        <v>138</v>
      </c>
      <c r="W28" s="244" t="s">
        <v>381</v>
      </c>
    </row>
    <row r="29" spans="1:23" ht="32.65" customHeight="1" x14ac:dyDescent="0.2">
      <c r="A29" s="666"/>
      <c r="B29" s="666"/>
      <c r="C29" s="240" t="s">
        <v>482</v>
      </c>
      <c r="D29" s="241" t="s">
        <v>492</v>
      </c>
      <c r="E29" s="240" t="s">
        <v>1182</v>
      </c>
      <c r="F29" s="241" t="s">
        <v>2150</v>
      </c>
      <c r="G29" s="240" t="s">
        <v>1189</v>
      </c>
      <c r="H29" s="241" t="s">
        <v>1967</v>
      </c>
      <c r="I29" s="240">
        <v>430</v>
      </c>
      <c r="J29" s="247" t="s">
        <v>1191</v>
      </c>
      <c r="K29" s="240" t="s">
        <v>618</v>
      </c>
      <c r="L29" s="241" t="s">
        <v>619</v>
      </c>
      <c r="M29" s="251" t="s">
        <v>11</v>
      </c>
      <c r="N29" s="242" t="s">
        <v>11</v>
      </c>
      <c r="O29" s="242" t="s">
        <v>10</v>
      </c>
      <c r="P29" s="240" t="s">
        <v>10</v>
      </c>
      <c r="Q29" s="240" t="s">
        <v>11</v>
      </c>
      <c r="R29" s="240">
        <v>338</v>
      </c>
      <c r="S29" s="241" t="s">
        <v>1192</v>
      </c>
      <c r="T29" s="240">
        <v>380</v>
      </c>
      <c r="U29" s="244" t="s">
        <v>1193</v>
      </c>
      <c r="V29" s="240">
        <v>15</v>
      </c>
      <c r="W29" s="244" t="s">
        <v>1194</v>
      </c>
    </row>
    <row r="30" spans="1:23" ht="25.5" x14ac:dyDescent="0.2">
      <c r="A30" s="666"/>
      <c r="B30" s="664"/>
      <c r="C30" s="240" t="s">
        <v>491</v>
      </c>
      <c r="D30" s="241" t="s">
        <v>500</v>
      </c>
      <c r="E30" s="240" t="s">
        <v>1243</v>
      </c>
      <c r="F30" s="241" t="s">
        <v>2155</v>
      </c>
      <c r="G30" s="240" t="s">
        <v>1245</v>
      </c>
      <c r="H30" s="241" t="s">
        <v>2100</v>
      </c>
      <c r="I30" s="240">
        <v>433</v>
      </c>
      <c r="J30" s="247" t="s">
        <v>1256</v>
      </c>
      <c r="K30" s="240" t="s">
        <v>618</v>
      </c>
      <c r="L30" s="241" t="s">
        <v>619</v>
      </c>
      <c r="M30" s="251" t="s">
        <v>11</v>
      </c>
      <c r="N30" s="242" t="s">
        <v>11</v>
      </c>
      <c r="O30" s="242" t="s">
        <v>10</v>
      </c>
      <c r="P30" s="240" t="s">
        <v>10</v>
      </c>
      <c r="Q30" s="240" t="s">
        <v>11</v>
      </c>
      <c r="R30" s="240">
        <v>350</v>
      </c>
      <c r="S30" s="241" t="s">
        <v>1257</v>
      </c>
      <c r="T30" s="240">
        <v>556</v>
      </c>
      <c r="U30" s="244" t="s">
        <v>1258</v>
      </c>
      <c r="V30" s="240">
        <v>15</v>
      </c>
      <c r="W30" s="244" t="s">
        <v>1194</v>
      </c>
    </row>
    <row r="31" spans="1:23" ht="20.65" customHeight="1" x14ac:dyDescent="0.2">
      <c r="A31" s="665">
        <v>7</v>
      </c>
      <c r="B31" s="665" t="s">
        <v>2156</v>
      </c>
      <c r="C31" s="240" t="s">
        <v>905</v>
      </c>
      <c r="D31" s="241" t="s">
        <v>451</v>
      </c>
      <c r="E31" s="240" t="s">
        <v>906</v>
      </c>
      <c r="F31" s="241" t="s">
        <v>451</v>
      </c>
      <c r="G31" s="240" t="s">
        <v>917</v>
      </c>
      <c r="H31" s="241" t="s">
        <v>2067</v>
      </c>
      <c r="I31" s="240">
        <v>280</v>
      </c>
      <c r="J31" s="247" t="s">
        <v>918</v>
      </c>
      <c r="K31" s="240" t="s">
        <v>607</v>
      </c>
      <c r="L31" s="241" t="s">
        <v>608</v>
      </c>
      <c r="M31" s="251" t="s">
        <v>608</v>
      </c>
      <c r="N31" s="242" t="s">
        <v>11</v>
      </c>
      <c r="O31" s="242" t="s">
        <v>11</v>
      </c>
      <c r="P31" s="240" t="s">
        <v>11</v>
      </c>
      <c r="Q31" s="240" t="s">
        <v>11</v>
      </c>
      <c r="R31" s="240">
        <v>289</v>
      </c>
      <c r="S31" s="241" t="s">
        <v>919</v>
      </c>
      <c r="T31" s="240">
        <v>443</v>
      </c>
      <c r="U31" s="244" t="s">
        <v>922</v>
      </c>
      <c r="V31" s="240">
        <v>169</v>
      </c>
      <c r="W31" s="244" t="s">
        <v>921</v>
      </c>
    </row>
    <row r="32" spans="1:23" ht="31.9" customHeight="1" x14ac:dyDescent="0.2">
      <c r="A32" s="665"/>
      <c r="B32" s="665"/>
      <c r="C32" s="240" t="s">
        <v>456</v>
      </c>
      <c r="D32" s="241" t="s">
        <v>483</v>
      </c>
      <c r="E32" s="240" t="s">
        <v>1065</v>
      </c>
      <c r="F32" s="241" t="s">
        <v>2157</v>
      </c>
      <c r="G32" s="240" t="s">
        <v>1066</v>
      </c>
      <c r="H32" s="241" t="s">
        <v>2081</v>
      </c>
      <c r="I32" s="240">
        <v>304</v>
      </c>
      <c r="J32" s="247" t="s">
        <v>1079</v>
      </c>
      <c r="K32" s="240" t="s">
        <v>1002</v>
      </c>
      <c r="L32" s="241" t="s">
        <v>1003</v>
      </c>
      <c r="M32" s="251" t="s">
        <v>1003</v>
      </c>
      <c r="N32" s="242" t="s">
        <v>10</v>
      </c>
      <c r="O32" s="242" t="s">
        <v>10</v>
      </c>
      <c r="P32" s="240" t="s">
        <v>10</v>
      </c>
      <c r="Q32" s="240" t="s">
        <v>11</v>
      </c>
      <c r="R32" s="240">
        <v>317</v>
      </c>
      <c r="S32" s="241" t="s">
        <v>1080</v>
      </c>
      <c r="T32" s="240">
        <v>448</v>
      </c>
      <c r="U32" s="244" t="s">
        <v>1081</v>
      </c>
      <c r="V32" s="240">
        <v>285</v>
      </c>
      <c r="W32" s="244" t="s">
        <v>1082</v>
      </c>
    </row>
    <row r="33" spans="1:24" x14ac:dyDescent="0.2">
      <c r="A33" s="665">
        <v>8</v>
      </c>
      <c r="B33" s="665" t="s">
        <v>2158</v>
      </c>
      <c r="C33" s="240" t="s">
        <v>487</v>
      </c>
      <c r="D33" s="241" t="s">
        <v>98</v>
      </c>
      <c r="E33" s="240" t="s">
        <v>1215</v>
      </c>
      <c r="F33" s="241" t="s">
        <v>98</v>
      </c>
      <c r="G33" s="240" t="s">
        <v>1216</v>
      </c>
      <c r="H33" s="241" t="s">
        <v>2098</v>
      </c>
      <c r="I33" s="240">
        <v>356</v>
      </c>
      <c r="J33" s="247" t="s">
        <v>1231</v>
      </c>
      <c r="K33" s="240" t="s">
        <v>618</v>
      </c>
      <c r="L33" s="241" t="s">
        <v>619</v>
      </c>
      <c r="M33" s="251" t="s">
        <v>11</v>
      </c>
      <c r="N33" s="242" t="s">
        <v>11</v>
      </c>
      <c r="O33" s="242" t="s">
        <v>10</v>
      </c>
      <c r="P33" s="240" t="s">
        <v>10</v>
      </c>
      <c r="Q33" s="240" t="s">
        <v>11</v>
      </c>
      <c r="R33" s="240">
        <v>410</v>
      </c>
      <c r="S33" s="241" t="s">
        <v>1232</v>
      </c>
      <c r="T33" s="240">
        <v>418</v>
      </c>
      <c r="U33" s="244" t="s">
        <v>1233</v>
      </c>
      <c r="V33" s="240">
        <v>17</v>
      </c>
      <c r="W33" s="244" t="s">
        <v>649</v>
      </c>
      <c r="X33" s="252"/>
    </row>
    <row r="34" spans="1:24" ht="25.5" x14ac:dyDescent="0.2">
      <c r="A34" s="665"/>
      <c r="B34" s="665"/>
      <c r="C34" s="240" t="s">
        <v>482</v>
      </c>
      <c r="D34" s="241" t="s">
        <v>492</v>
      </c>
      <c r="E34" s="240" t="s">
        <v>1182</v>
      </c>
      <c r="F34" s="241" t="s">
        <v>2150</v>
      </c>
      <c r="G34" s="240" t="s">
        <v>1189</v>
      </c>
      <c r="H34" s="241" t="s">
        <v>1967</v>
      </c>
      <c r="I34" s="240">
        <v>430</v>
      </c>
      <c r="J34" s="247" t="s">
        <v>1191</v>
      </c>
      <c r="K34" s="240" t="s">
        <v>618</v>
      </c>
      <c r="L34" s="241" t="s">
        <v>619</v>
      </c>
      <c r="M34" s="251" t="s">
        <v>11</v>
      </c>
      <c r="N34" s="242" t="s">
        <v>11</v>
      </c>
      <c r="O34" s="242" t="s">
        <v>10</v>
      </c>
      <c r="P34" s="240" t="s">
        <v>10</v>
      </c>
      <c r="Q34" s="240" t="s">
        <v>11</v>
      </c>
      <c r="R34" s="240">
        <v>338</v>
      </c>
      <c r="S34" s="241" t="s">
        <v>1192</v>
      </c>
      <c r="T34" s="240">
        <v>380</v>
      </c>
      <c r="U34" s="244" t="s">
        <v>1193</v>
      </c>
      <c r="V34" s="240">
        <v>15</v>
      </c>
      <c r="W34" s="244" t="s">
        <v>1194</v>
      </c>
    </row>
    <row r="35" spans="1:24" ht="32.65" customHeight="1" x14ac:dyDescent="0.2">
      <c r="A35" s="665">
        <v>9</v>
      </c>
      <c r="B35" s="665" t="s">
        <v>2159</v>
      </c>
      <c r="C35" s="240" t="s">
        <v>362</v>
      </c>
      <c r="D35" s="241" t="s">
        <v>1981</v>
      </c>
      <c r="E35" s="240" t="s">
        <v>753</v>
      </c>
      <c r="F35" s="241" t="s">
        <v>796</v>
      </c>
      <c r="G35" s="240" t="s">
        <v>790</v>
      </c>
      <c r="H35" s="241" t="s">
        <v>2031</v>
      </c>
      <c r="I35" s="240">
        <v>401</v>
      </c>
      <c r="J35" s="247" t="s">
        <v>791</v>
      </c>
      <c r="K35" s="240" t="s">
        <v>445</v>
      </c>
      <c r="L35" s="241" t="s">
        <v>757</v>
      </c>
      <c r="M35" s="251" t="s">
        <v>11</v>
      </c>
      <c r="N35" s="242" t="s">
        <v>10</v>
      </c>
      <c r="O35" s="242" t="s">
        <v>10</v>
      </c>
      <c r="P35" s="240" t="s">
        <v>10</v>
      </c>
      <c r="Q35" s="240" t="s">
        <v>11</v>
      </c>
      <c r="R35" s="240">
        <v>254</v>
      </c>
      <c r="S35" s="241" t="s">
        <v>792</v>
      </c>
      <c r="T35" s="240">
        <v>403</v>
      </c>
      <c r="U35" s="244" t="s">
        <v>793</v>
      </c>
      <c r="V35" s="240">
        <v>276</v>
      </c>
      <c r="W35" s="244" t="s">
        <v>794</v>
      </c>
      <c r="X35" s="252"/>
    </row>
    <row r="36" spans="1:24" ht="24.6" customHeight="1" x14ac:dyDescent="0.2">
      <c r="A36" s="665"/>
      <c r="B36" s="665"/>
      <c r="C36" s="240" t="s">
        <v>456</v>
      </c>
      <c r="D36" s="241" t="s">
        <v>483</v>
      </c>
      <c r="E36" s="240" t="s">
        <v>1090</v>
      </c>
      <c r="F36" s="241" t="s">
        <v>2144</v>
      </c>
      <c r="G36" s="240" t="s">
        <v>1097</v>
      </c>
      <c r="H36" s="241" t="s">
        <v>2084</v>
      </c>
      <c r="I36" s="240">
        <v>428</v>
      </c>
      <c r="J36" s="247" t="s">
        <v>1099</v>
      </c>
      <c r="K36" s="240" t="s">
        <v>1002</v>
      </c>
      <c r="L36" s="241" t="s">
        <v>1003</v>
      </c>
      <c r="M36" s="251" t="s">
        <v>1003</v>
      </c>
      <c r="N36" s="242" t="s">
        <v>11</v>
      </c>
      <c r="O36" s="242" t="s">
        <v>10</v>
      </c>
      <c r="P36" s="240" t="s">
        <v>10</v>
      </c>
      <c r="Q36" s="240" t="s">
        <v>11</v>
      </c>
      <c r="R36" s="240">
        <v>404</v>
      </c>
      <c r="S36" s="241" t="s">
        <v>1100</v>
      </c>
      <c r="T36" s="240">
        <v>625</v>
      </c>
      <c r="U36" s="244" t="s">
        <v>1101</v>
      </c>
      <c r="V36" s="240">
        <v>207</v>
      </c>
      <c r="W36" s="244" t="s">
        <v>1102</v>
      </c>
    </row>
    <row r="37" spans="1:24" ht="25.5" x14ac:dyDescent="0.2">
      <c r="A37" s="665"/>
      <c r="B37" s="665"/>
      <c r="C37" s="240" t="s">
        <v>861</v>
      </c>
      <c r="D37" s="241" t="s">
        <v>476</v>
      </c>
      <c r="E37" s="240" t="s">
        <v>931</v>
      </c>
      <c r="F37" s="241" t="s">
        <v>2139</v>
      </c>
      <c r="G37" s="240" t="s">
        <v>951</v>
      </c>
      <c r="H37" s="241" t="s">
        <v>954</v>
      </c>
      <c r="I37" s="240">
        <v>301</v>
      </c>
      <c r="J37" s="247" t="s">
        <v>953</v>
      </c>
      <c r="K37" s="240" t="s">
        <v>467</v>
      </c>
      <c r="L37" s="241" t="s">
        <v>624</v>
      </c>
      <c r="M37" s="251" t="s">
        <v>11</v>
      </c>
      <c r="N37" s="242" t="s">
        <v>11</v>
      </c>
      <c r="O37" s="242" t="s">
        <v>11</v>
      </c>
      <c r="P37" s="240" t="s">
        <v>11</v>
      </c>
      <c r="Q37" s="240" t="s">
        <v>10</v>
      </c>
      <c r="R37" s="240">
        <v>294</v>
      </c>
      <c r="S37" s="241" t="s">
        <v>954</v>
      </c>
      <c r="T37" s="240">
        <v>480</v>
      </c>
      <c r="U37" s="244" t="s">
        <v>955</v>
      </c>
      <c r="V37" s="240">
        <v>170</v>
      </c>
      <c r="W37" s="244" t="s">
        <v>956</v>
      </c>
      <c r="X37" s="252"/>
    </row>
    <row r="40" spans="1:24" x14ac:dyDescent="0.2">
      <c r="A40">
        <v>10</v>
      </c>
      <c r="B40" s="211" t="s">
        <v>30</v>
      </c>
    </row>
    <row r="41" spans="1:24" x14ac:dyDescent="0.2">
      <c r="A41">
        <v>1</v>
      </c>
      <c r="B41" s="211" t="s">
        <v>2160</v>
      </c>
    </row>
    <row r="42" spans="1:24" x14ac:dyDescent="0.2">
      <c r="A42">
        <v>2</v>
      </c>
      <c r="B42" s="211" t="s">
        <v>2161</v>
      </c>
    </row>
    <row r="43" spans="1:24" x14ac:dyDescent="0.2">
      <c r="A43">
        <v>3</v>
      </c>
      <c r="B43" s="211" t="s">
        <v>2145</v>
      </c>
    </row>
    <row r="44" spans="1:24" x14ac:dyDescent="0.2">
      <c r="A44">
        <v>4</v>
      </c>
      <c r="B44" s="211" t="s">
        <v>2162</v>
      </c>
    </row>
    <row r="45" spans="1:24" x14ac:dyDescent="0.2">
      <c r="A45">
        <v>5</v>
      </c>
      <c r="B45" t="s">
        <v>2151</v>
      </c>
    </row>
    <row r="46" spans="1:24" x14ac:dyDescent="0.2">
      <c r="A46">
        <v>6</v>
      </c>
      <c r="B46" t="s">
        <v>2152</v>
      </c>
    </row>
    <row r="47" spans="1:24" x14ac:dyDescent="0.2">
      <c r="A47">
        <v>7</v>
      </c>
      <c r="B47" t="s">
        <v>2156</v>
      </c>
    </row>
    <row r="48" spans="1:24" x14ac:dyDescent="0.2">
      <c r="A48">
        <v>8</v>
      </c>
      <c r="B48" t="s">
        <v>2158</v>
      </c>
    </row>
    <row r="49" spans="1:2" x14ac:dyDescent="0.2">
      <c r="A49">
        <v>9</v>
      </c>
      <c r="B49" t="s">
        <v>2159</v>
      </c>
    </row>
  </sheetData>
  <mergeCells count="19">
    <mergeCell ref="A22:A23"/>
    <mergeCell ref="B22:B23"/>
    <mergeCell ref="A24:A25"/>
    <mergeCell ref="B24:B25"/>
    <mergeCell ref="A2:W2"/>
    <mergeCell ref="A5:A19"/>
    <mergeCell ref="B5:B19"/>
    <mergeCell ref="A20:A21"/>
    <mergeCell ref="B20:B21"/>
    <mergeCell ref="A26:A27"/>
    <mergeCell ref="B26:B27"/>
    <mergeCell ref="A35:A37"/>
    <mergeCell ref="B35:B37"/>
    <mergeCell ref="A28:A30"/>
    <mergeCell ref="B28:B30"/>
    <mergeCell ref="A31:A32"/>
    <mergeCell ref="B31:B32"/>
    <mergeCell ref="A33:A34"/>
    <mergeCell ref="B33:B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160</vt:i4>
      </vt:variant>
    </vt:vector>
  </HeadingPairs>
  <TitlesOfParts>
    <vt:vector size="170" baseType="lpstr">
      <vt:lpstr>Formato 05A IDEA PI_PROG</vt:lpstr>
      <vt:lpstr>VERIFICACION OPMI</vt:lpstr>
      <vt:lpstr>ANEXO 02</vt:lpstr>
      <vt:lpstr>LINEAMIENTO</vt:lpstr>
      <vt:lpstr>PAISES</vt:lpstr>
      <vt:lpstr>TEST</vt:lpstr>
      <vt:lpstr>ESTRUCTURA DE COSTOS</vt:lpstr>
      <vt:lpstr>fUNCIONES</vt:lpstr>
      <vt:lpstr>tipologias PmP</vt:lpstr>
      <vt:lpstr>Hoja2</vt:lpstr>
      <vt:lpstr>ACCIÓN_LEGISLATIVA</vt:lpstr>
      <vt:lpstr>ACUICULTURA</vt:lpstr>
      <vt:lpstr>ADMINISTRACIÓN_DE_JUSTICIA</vt:lpstr>
      <vt:lpstr>AGRARIO</vt:lpstr>
      <vt:lpstr>AGROPECUARIA</vt:lpstr>
      <vt:lpstr>Alemania</vt:lpstr>
      <vt:lpstr>AMBIENTE</vt:lpstr>
      <vt:lpstr>Arabia_Saudita</vt:lpstr>
      <vt:lpstr>'Formato 05A IDEA PI_PROG'!Área_de_impresión</vt:lpstr>
      <vt:lpstr>TEST!Área_de_impresión</vt:lpstr>
      <vt:lpstr>'VERIFICACION OPMI'!Área_de_impresión</vt:lpstr>
      <vt:lpstr>Argelia</vt:lpstr>
      <vt:lpstr>Argentina</vt:lpstr>
      <vt:lpstr>ASISTENCIA_EDUCATIVA</vt:lpstr>
      <vt:lpstr>ASISTENCIA_SOCIAL</vt:lpstr>
      <vt:lpstr>Australia</vt:lpstr>
      <vt:lpstr>Austria</vt:lpstr>
      <vt:lpstr>Bélgica</vt:lpstr>
      <vt:lpstr>Bolivia</vt:lpstr>
      <vt:lpstr>Brasil</vt:lpstr>
      <vt:lpstr>Canadá</vt:lpstr>
      <vt:lpstr>Chile</vt:lpstr>
      <vt:lpstr>China</vt:lpstr>
      <vt:lpstr>CIENCIA_Y_TECNOLOGÍA</vt:lpstr>
      <vt:lpstr>Colombia</vt:lpstr>
      <vt:lpstr>COMERCIO</vt:lpstr>
      <vt:lpstr>COMERCIO.</vt:lpstr>
      <vt:lpstr>COMUNICACIONES</vt:lpstr>
      <vt:lpstr>COMUNICACIONES_POSTALES</vt:lpstr>
      <vt:lpstr>Conducción_de_una_diplomacia_nacional_autónoma_democrática_social_y_descentralizada.</vt:lpstr>
      <vt:lpstr>CONTROL_DE_DROGAS</vt:lpstr>
      <vt:lpstr>COOPERACIÓN_INTERNACIONAL</vt:lpstr>
      <vt:lpstr>Corea</vt:lpstr>
      <vt:lpstr>Costa_Rica</vt:lpstr>
      <vt:lpstr>Cuba</vt:lpstr>
      <vt:lpstr>CULTURA</vt:lpstr>
      <vt:lpstr>CULTURA_Y_DEPORTE</vt:lpstr>
      <vt:lpstr>DEFENSA_Y_SEGURIDAD_NACIONAL</vt:lpstr>
      <vt:lpstr>DEFENSA_Y_SEGURIDAD_NACIONAL.</vt:lpstr>
      <vt:lpstr>DEPORTES</vt:lpstr>
      <vt:lpstr>DESARROLLO_ESTRATÉGICO_CONSERVACIÓN_Y_APROVECHAMIENTO_SOSTENIBLE_DEL_PATRIMONIO_NATURAL</vt:lpstr>
      <vt:lpstr>DESARROLLO_URBANO_Y_RURAL</vt:lpstr>
      <vt:lpstr>DEUDA_PÚBLICA</vt:lpstr>
      <vt:lpstr>DEUDA_PÚBLICA.</vt:lpstr>
      <vt:lpstr>Ecuador</vt:lpstr>
      <vt:lpstr>EDUCACIÓN</vt:lpstr>
      <vt:lpstr>EDUCACIÓN_BÁSICA</vt:lpstr>
      <vt:lpstr>EDUCACIÓN_SUPERIOR</vt:lpstr>
      <vt:lpstr>EDUCACIÓN_TÉCNICA_PRODUCTIVA</vt:lpstr>
      <vt:lpstr>EFICIENCIA_DE_MERCADOS</vt:lpstr>
      <vt:lpstr>Egipto</vt:lpstr>
      <vt:lpstr>EJE.</vt:lpstr>
      <vt:lpstr>El_Salvador</vt:lpstr>
      <vt:lpstr>Emiratos_Árabes_Unidos</vt:lpstr>
      <vt:lpstr>EmiratosÁrabesUnidos</vt:lpstr>
      <vt:lpstr>ENERGÍA</vt:lpstr>
      <vt:lpstr>ENERGÍA_ELÉCTRICA</vt:lpstr>
      <vt:lpstr>escentralización_fortalecimiento_institucional_y_del_servicio_civil.</vt:lpstr>
      <vt:lpstr>España</vt:lpstr>
      <vt:lpstr>Estado_Intercultural_para_la_promoción_de_la_diversidad_cultural.</vt:lpstr>
      <vt:lpstr>Estados_Unidos</vt:lpstr>
      <vt:lpstr>Finlandia</vt:lpstr>
      <vt:lpstr>Fortalecimiento_del_sistema_democrático_seguridad_ciudadana_y_lucha_contra_la_corrupción_narcotráfico_y_terrorismo.</vt:lpstr>
      <vt:lpstr>Fortalecimiento_del_sistema_educativo_y_recuperación_de_los_aprendizajes.</vt:lpstr>
      <vt:lpstr>Francia</vt:lpstr>
      <vt:lpstr>FUNCIONESANEXO02</vt:lpstr>
      <vt:lpstr>Generación_de_bienestar_y_protección_social_con_seguridad_alimentaria.</vt:lpstr>
      <vt:lpstr>GESTIÓN</vt:lpstr>
      <vt:lpstr>GESTIÓN_DE_RIESGOS_Y_EMERGENCIAS</vt:lpstr>
      <vt:lpstr>Gestión_eficiente_de_riesgos_y_amenazas_a_los_derechos_de_las_personas_y_su_entorno.</vt:lpstr>
      <vt:lpstr>GESTIÓN_INTEGRAL_DE_LA_CALIDAD_AMBIENTAL</vt:lpstr>
      <vt:lpstr>Ghana</vt:lpstr>
      <vt:lpstr>Gobierno_y_transformación_digital_con_equidad.</vt:lpstr>
      <vt:lpstr>Gran_Bretaña</vt:lpstr>
      <vt:lpstr>Grecia</vt:lpstr>
      <vt:lpstr>Guatemala</vt:lpstr>
      <vt:lpstr>HIDROCARBUROS</vt:lpstr>
      <vt:lpstr>Honduras</vt:lpstr>
      <vt:lpstr>Hungría</vt:lpstr>
      <vt:lpstr>IDENTIDAD_Y_CIUDADANÍA</vt:lpstr>
      <vt:lpstr>Impulso_de_la_ciencia_tecnología_e_innovación.</vt:lpstr>
      <vt:lpstr>India</vt:lpstr>
      <vt:lpstr>Indonesia</vt:lpstr>
      <vt:lpstr>INDUSTRIA</vt:lpstr>
      <vt:lpstr>INDUSTRIA.</vt:lpstr>
      <vt:lpstr>INFORMACIÓN_PÚBLICA</vt:lpstr>
      <vt:lpstr>Irlanda</vt:lpstr>
      <vt:lpstr>Israel</vt:lpstr>
      <vt:lpstr>Italia</vt:lpstr>
      <vt:lpstr>Japón</vt:lpstr>
      <vt:lpstr>JUSTICIA</vt:lpstr>
      <vt:lpstr>Kuwait</vt:lpstr>
      <vt:lpstr>LEGISLATIVA</vt:lpstr>
      <vt:lpstr>Malasia</vt:lpstr>
      <vt:lpstr>Marruecos</vt:lpstr>
      <vt:lpstr>México</vt:lpstr>
      <vt:lpstr>MINERÍA</vt:lpstr>
      <vt:lpstr>MINERÍA.</vt:lpstr>
      <vt:lpstr>Nicaragua</vt:lpstr>
      <vt:lpstr>Noruega</vt:lpstr>
      <vt:lpstr>Nueva_Zelandia</vt:lpstr>
      <vt:lpstr>ORDEN_INTERNO</vt:lpstr>
      <vt:lpstr>ORDEN_PÚBLICO_Y_SEGURIDAD</vt:lpstr>
      <vt:lpstr>PAISES</vt:lpstr>
      <vt:lpstr>Países_Bajos</vt:lpstr>
      <vt:lpstr>Panamá</vt:lpstr>
      <vt:lpstr>Paraguay</vt:lpstr>
      <vt:lpstr>PECUARIO</vt:lpstr>
      <vt:lpstr>PESCA</vt:lpstr>
      <vt:lpstr>PESCA.</vt:lpstr>
      <vt:lpstr>PLANEAMIENTO_GESTIÓN_Y_RESERVA_DE_CONTINGENCIA</vt:lpstr>
      <vt:lpstr>PLANEAMIENTO_GUBERNAMENTAL</vt:lpstr>
      <vt:lpstr>Polonia</vt:lpstr>
      <vt:lpstr>Portugal</vt:lpstr>
      <vt:lpstr>PREVISIÓN_SOCIAL</vt:lpstr>
      <vt:lpstr>PREVISIÓN_SOCIAL.</vt:lpstr>
      <vt:lpstr>PROTECCIÓN_SOCIAL</vt:lpstr>
      <vt:lpstr>Qatar</vt:lpstr>
      <vt:lpstr>Reactivación_económica_y_de_actividades_productivas_con_desarrollo_agrario_y_rural.</vt:lpstr>
      <vt:lpstr>READAPTACIÓN_SOCIAL</vt:lpstr>
      <vt:lpstr>RECAUDACIÓN</vt:lpstr>
      <vt:lpstr>RELACIONES_EXTERIORES</vt:lpstr>
      <vt:lpstr>República_Checa</vt:lpstr>
      <vt:lpstr>República_Dominicana</vt:lpstr>
      <vt:lpstr>RESERVA_DE_CONTINGENCIA</vt:lpstr>
      <vt:lpstr>RIEGO</vt:lpstr>
      <vt:lpstr>Rumanía</vt:lpstr>
      <vt:lpstr>Rusia</vt:lpstr>
      <vt:lpstr>SALUD</vt:lpstr>
      <vt:lpstr>SALUD_COLECTIVA</vt:lpstr>
      <vt:lpstr>SALUD_INDIVIDUAL</vt:lpstr>
      <vt:lpstr>SANEAMIENTO</vt:lpstr>
      <vt:lpstr>SANEAMIENTO.</vt:lpstr>
      <vt:lpstr>Santa_Sede</vt:lpstr>
      <vt:lpstr>SEGURIDAD_JURÍDICA</vt:lpstr>
      <vt:lpstr>SERVICIO_DIPLOMÁTICO</vt:lpstr>
      <vt:lpstr>Singapur</vt:lpstr>
      <vt:lpstr>Sudáfrica</vt:lpstr>
      <vt:lpstr>Suecia</vt:lpstr>
      <vt:lpstr>Suiza</vt:lpstr>
      <vt:lpstr>Tailandia</vt:lpstr>
      <vt:lpstr>TELECOMUNICACIONES</vt:lpstr>
      <vt:lpstr>tipospmp</vt:lpstr>
      <vt:lpstr>TRABAJO</vt:lpstr>
      <vt:lpstr>TRABAJO.</vt:lpstr>
      <vt:lpstr>TRANSFERENCIAS_E_INTERMEDIACIÓN_FINANCIERA</vt:lpstr>
      <vt:lpstr>TRANSPORTE</vt:lpstr>
      <vt:lpstr>TRANSPORTE_AÉREO</vt:lpstr>
      <vt:lpstr>TRANSPORTE_FERROVIARIO</vt:lpstr>
      <vt:lpstr>TRANSPORTE_HIDROVIARIO</vt:lpstr>
      <vt:lpstr>TRANSPORTE_TERRESTRE</vt:lpstr>
      <vt:lpstr>TRANSPORTE_URBANO</vt:lpstr>
      <vt:lpstr>Trinidad_y_Tobago</vt:lpstr>
      <vt:lpstr>TURISMO</vt:lpstr>
      <vt:lpstr>Turquía</vt:lpstr>
      <vt:lpstr>Uruguay</vt:lpstr>
      <vt:lpstr>Venezuela</vt:lpstr>
      <vt:lpstr>Vietnam</vt:lpstr>
      <vt:lpstr>VIVIENDA</vt:lpstr>
      <vt:lpstr>VIVIENDA_Y_DESARROLLO_URBANO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Pretel Jesus, Rocio</dc:creator>
  <cp:keywords/>
  <dc:description/>
  <cp:lastModifiedBy>Vivanco Alva, Lidia Nadieshda</cp:lastModifiedBy>
  <cp:revision/>
  <dcterms:created xsi:type="dcterms:W3CDTF">2001-06-25T17:21:54Z</dcterms:created>
  <dcterms:modified xsi:type="dcterms:W3CDTF">2024-09-10T21:13:27Z</dcterms:modified>
  <cp:category/>
  <cp:contentStatus/>
</cp:coreProperties>
</file>