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<sst xmlns="http://schemas.openxmlformats.org/spreadsheetml/2006/main" count="45" uniqueCount="41">
  <si>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</si>
  <si>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</si>
  <si>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</si>
  <si>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</si>
  <si>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</si>
  <si>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</si>
  <si>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</si>
  <si>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</si>
  <si>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</si>
  <si>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</si>
  <si>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</si>
  <si>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</si>
  <si>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</si>
  <si>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</si>
  <si>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</si>
  <si>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</si>
  <si>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</si>
  <si>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</si>
  <si>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</si>
  <si>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</si>
  <si>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</si>
  <si>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</si>
  <si>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</si>
  <si>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</si>
  <si>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</si>
  <si>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</si>
  <si>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</si>
  <si>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</si>
  <si>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</si>
  <si>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</si>
  <si>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</si>
  <si>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</si>
  <si>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DIRECCIÓN DE PROGRAMACIÓN, PRESUPUESTO Y CONTABILIDAD</t>
  </si>
  <si>
    <t>IV°  TRIM</t>
  </si>
  <si>
    <t xml:space="preserve"> 2/   Comprende: Banca Comercial y Proveedores.</t>
  </si>
  <si>
    <t>PERÍODO :  ENERO - JUNIO  2019  (TRIMESTRAL)</t>
  </si>
  <si>
    <t>ENE - JUN</t>
  </si>
  <si>
    <t>a/</t>
  </si>
  <si>
    <t>b/</t>
  </si>
  <si>
    <t xml:space="preserve"> a/   Prefinanciamiento y OAD y/o Intercambio y/o Recompras de Bonos Globales.</t>
  </si>
  <si>
    <t xml:space="preserve"> b/   Recompra e Intercambio de BONOS GLOBALES 2025, 2026, 2027, 2030, 2033 y 2037  (a valor de mercado).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</si>
</sst>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6" fillId="33" borderId="18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177" fontId="26" fillId="33" borderId="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Alignment="1" applyProtection="1">
      <alignment/>
      <protection locked="0"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9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customWidth="1"/>
    <col min="5" max="5" width="19.421875" style="17" customWidth="1"/>
    <col min="6" max="6" width="3.00390625" style="17" customWidth="1"/>
    <col min="7" max="7" width="19.421875" style="17" hidden="1" customWidth="1"/>
    <col min="8" max="8" width="3.00390625" style="17" hidden="1" customWidth="1"/>
    <col min="9" max="9" width="21.7109375" style="17" hidden="1" customWidth="1"/>
    <col min="10" max="10" width="22.7109375" style="17" customWidth="1"/>
    <col min="11" max="11" width="3.00390625" style="17" customWidth="1"/>
    <col min="12" max="12" width="22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0" t="s">
        <v>11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1" t="s">
        <v>9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2" t="s">
        <v>32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5" t="s">
        <v>12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9"/>
      <c r="N5" s="9"/>
      <c r="O5" s="9"/>
      <c r="P5" s="9"/>
      <c r="Q5" s="9"/>
    </row>
    <row r="6" spans="2:17" s="24" customFormat="1" ht="15.75" customHeight="1">
      <c r="B6" s="86" t="s">
        <v>13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9"/>
      <c r="N6" s="9"/>
      <c r="O6" s="9"/>
      <c r="P6" s="9"/>
      <c r="Q6" s="9"/>
    </row>
    <row r="7" spans="2:17" s="25" customFormat="1" ht="15.75" customHeight="1">
      <c r="B7" s="87" t="s">
        <v>35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10"/>
      <c r="N7" s="10"/>
      <c r="O7" s="10"/>
      <c r="P7" s="10"/>
      <c r="Q7" s="10"/>
    </row>
    <row r="8" spans="2:17" s="26" customFormat="1" ht="15.75" customHeight="1">
      <c r="B8" s="88" t="s">
        <v>10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0" t="s">
        <v>5</v>
      </c>
      <c r="C10" s="103" t="s">
        <v>18</v>
      </c>
      <c r="D10" s="104"/>
      <c r="E10" s="104"/>
      <c r="F10" s="104"/>
      <c r="G10" s="104"/>
      <c r="H10" s="104"/>
      <c r="I10" s="104"/>
      <c r="J10" s="105"/>
      <c r="K10" s="43"/>
      <c r="L10" s="46" t="s">
        <v>6</v>
      </c>
      <c r="M10" s="11"/>
      <c r="N10" s="11"/>
      <c r="O10" s="11"/>
      <c r="P10" s="11"/>
      <c r="Q10" s="11"/>
    </row>
    <row r="11" spans="2:17" ht="15.75" customHeight="1">
      <c r="B11" s="101"/>
      <c r="C11" s="106"/>
      <c r="D11" s="107"/>
      <c r="E11" s="107"/>
      <c r="F11" s="107"/>
      <c r="G11" s="107"/>
      <c r="H11" s="107"/>
      <c r="I11" s="107"/>
      <c r="J11" s="108"/>
      <c r="K11" s="43"/>
      <c r="L11" s="48" t="s">
        <v>14</v>
      </c>
      <c r="M11" s="11"/>
      <c r="N11" s="11"/>
      <c r="O11" s="11"/>
      <c r="P11" s="11"/>
      <c r="Q11" s="11"/>
    </row>
    <row r="12" spans="2:17" ht="15.75" customHeight="1">
      <c r="B12" s="101"/>
      <c r="C12" s="111" t="s">
        <v>17</v>
      </c>
      <c r="D12" s="112"/>
      <c r="E12" s="113" t="s">
        <v>17</v>
      </c>
      <c r="F12" s="114"/>
      <c r="G12" s="113" t="s">
        <v>1</v>
      </c>
      <c r="H12" s="114"/>
      <c r="I12" s="50" t="s">
        <v>1</v>
      </c>
      <c r="J12" s="51" t="s">
        <v>17</v>
      </c>
      <c r="K12" s="43"/>
      <c r="L12" s="47" t="s">
        <v>36</v>
      </c>
      <c r="M12" s="11"/>
      <c r="N12" s="11"/>
      <c r="O12" s="11"/>
      <c r="P12" s="11"/>
      <c r="Q12" s="11"/>
    </row>
    <row r="13" spans="2:17" ht="15.75" customHeight="1">
      <c r="B13" s="102"/>
      <c r="C13" s="109" t="s">
        <v>15</v>
      </c>
      <c r="D13" s="110"/>
      <c r="E13" s="115" t="s">
        <v>16</v>
      </c>
      <c r="F13" s="116"/>
      <c r="G13" s="117" t="s">
        <v>31</v>
      </c>
      <c r="H13" s="118"/>
      <c r="I13" s="44" t="s">
        <v>33</v>
      </c>
      <c r="J13" s="45" t="s">
        <v>0</v>
      </c>
      <c r="K13" s="43"/>
      <c r="L13" s="49">
        <v>2019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0"/>
      <c r="E14" s="31"/>
      <c r="F14" s="92"/>
      <c r="G14" s="31"/>
      <c r="H14" s="92"/>
      <c r="I14" s="31"/>
      <c r="J14" s="31"/>
      <c r="M14" s="12"/>
      <c r="N14" s="12"/>
      <c r="O14" s="12"/>
      <c r="P14" s="12"/>
      <c r="Q14" s="12"/>
    </row>
    <row r="15" spans="2:17" ht="17.25" customHeight="1">
      <c r="B15" s="73" t="s">
        <v>2</v>
      </c>
      <c r="C15" s="74">
        <f>SUM(C16:C20)</f>
        <v>472435.80721</v>
      </c>
      <c r="D15" s="75"/>
      <c r="E15" s="74">
        <f>SUM(E16:E20)</f>
        <v>61064.108140000004</v>
      </c>
      <c r="F15" s="75"/>
      <c r="G15" s="74">
        <f>SUM(G16:G20)</f>
        <v>0</v>
      </c>
      <c r="H15" s="75"/>
      <c r="I15" s="74">
        <f>SUM(I16:I20)</f>
        <v>0</v>
      </c>
      <c r="J15" s="76">
        <f>SUM(J16:J20)</f>
        <v>533499.91535</v>
      </c>
      <c r="K15" s="21"/>
      <c r="L15" s="94">
        <v>132297.99008</v>
      </c>
      <c r="M15" s="13"/>
      <c r="N15" s="15"/>
      <c r="O15" s="15"/>
      <c r="P15" s="15"/>
      <c r="Q15" s="15"/>
    </row>
    <row r="16" spans="2:17" ht="16.5" customHeight="1">
      <c r="B16" s="57" t="s">
        <v>19</v>
      </c>
      <c r="C16" s="58">
        <v>110192.8852</v>
      </c>
      <c r="D16" s="59"/>
      <c r="E16" s="58">
        <f>6000+19960.556+13434.241</f>
        <v>39394.797</v>
      </c>
      <c r="F16" s="93"/>
      <c r="G16" s="58">
        <v>0</v>
      </c>
      <c r="H16" s="59"/>
      <c r="I16" s="58">
        <v>0</v>
      </c>
      <c r="J16" s="60">
        <f>+C16+E16+G16+I16</f>
        <v>149587.6822</v>
      </c>
      <c r="K16" s="61"/>
      <c r="L16" s="62"/>
      <c r="M16" s="14"/>
      <c r="N16" s="15"/>
      <c r="O16" s="15"/>
      <c r="P16" s="15"/>
      <c r="Q16" s="15"/>
    </row>
    <row r="17" spans="2:17" ht="16.5" customHeight="1">
      <c r="B17" s="57" t="s">
        <v>20</v>
      </c>
      <c r="C17" s="58">
        <v>111210.21698</v>
      </c>
      <c r="D17" s="59"/>
      <c r="E17" s="58">
        <f>2100+9221+7972.66737</f>
        <v>19293.66737</v>
      </c>
      <c r="F17" s="59"/>
      <c r="G17" s="58">
        <v>0</v>
      </c>
      <c r="H17" s="59"/>
      <c r="I17" s="58">
        <v>0</v>
      </c>
      <c r="J17" s="60">
        <f>+C17+E17+G17+I17</f>
        <v>130503.88435</v>
      </c>
      <c r="K17" s="61"/>
      <c r="L17" s="62"/>
      <c r="M17" s="14"/>
      <c r="N17" s="15"/>
      <c r="O17" s="15"/>
      <c r="P17" s="15"/>
      <c r="Q17" s="15"/>
    </row>
    <row r="18" spans="2:17" ht="16.5" customHeight="1">
      <c r="B18" s="57" t="s">
        <v>21</v>
      </c>
      <c r="C18" s="58">
        <v>250000</v>
      </c>
      <c r="D18" s="59"/>
      <c r="E18" s="58">
        <v>0</v>
      </c>
      <c r="F18" s="59"/>
      <c r="G18" s="58">
        <v>0</v>
      </c>
      <c r="H18" s="59"/>
      <c r="I18" s="58">
        <v>0</v>
      </c>
      <c r="J18" s="60">
        <f>+C18+E18+G18+I18</f>
        <v>250000</v>
      </c>
      <c r="K18" s="61"/>
      <c r="L18" s="62"/>
      <c r="M18" s="14"/>
      <c r="N18" s="15"/>
      <c r="O18" s="15"/>
      <c r="P18" s="15"/>
      <c r="Q18" s="15"/>
    </row>
    <row r="19" spans="2:17" ht="16.5" customHeight="1">
      <c r="B19" s="57" t="s">
        <v>22</v>
      </c>
      <c r="C19" s="58">
        <v>1032.70503</v>
      </c>
      <c r="D19" s="59"/>
      <c r="E19" s="58">
        <f>2375.64377</f>
        <v>2375.64377</v>
      </c>
      <c r="F19" s="59"/>
      <c r="G19" s="58">
        <v>0</v>
      </c>
      <c r="H19" s="59"/>
      <c r="I19" s="58">
        <v>0</v>
      </c>
      <c r="J19" s="60">
        <f>+C19+E19+G19+I19</f>
        <v>3408.3488</v>
      </c>
      <c r="K19" s="61"/>
      <c r="L19" s="62"/>
      <c r="M19" s="14"/>
      <c r="N19" s="15"/>
      <c r="O19" s="15"/>
      <c r="P19" s="15"/>
      <c r="Q19" s="15"/>
    </row>
    <row r="20" spans="2:17" ht="19.5" customHeight="1" hidden="1">
      <c r="B20" s="52" t="s">
        <v>7</v>
      </c>
      <c r="C20" s="35">
        <v>0</v>
      </c>
      <c r="D20" s="34"/>
      <c r="E20" s="35">
        <v>0</v>
      </c>
      <c r="F20" s="34"/>
      <c r="G20" s="35">
        <v>0</v>
      </c>
      <c r="H20" s="34"/>
      <c r="I20" s="35">
        <v>0</v>
      </c>
      <c r="J20" s="55">
        <f>+C20+E20+G20+I20</f>
        <v>0</v>
      </c>
      <c r="K20" s="21"/>
      <c r="L20" s="62">
        <v>0</v>
      </c>
      <c r="M20" s="15"/>
      <c r="N20" s="15"/>
      <c r="O20" s="15"/>
      <c r="P20" s="15"/>
      <c r="Q20" s="15"/>
    </row>
    <row r="21" spans="2:17" ht="17.25" customHeight="1">
      <c r="B21" s="53"/>
      <c r="C21" s="18"/>
      <c r="D21" s="33"/>
      <c r="E21" s="18"/>
      <c r="F21" s="33"/>
      <c r="G21" s="18"/>
      <c r="H21" s="33"/>
      <c r="I21" s="18"/>
      <c r="J21" s="54"/>
      <c r="K21" s="21"/>
      <c r="L21" s="56"/>
      <c r="M21" s="15"/>
      <c r="N21" s="15"/>
      <c r="O21" s="15"/>
      <c r="P21" s="15"/>
      <c r="Q21" s="15"/>
    </row>
    <row r="22" spans="2:17" ht="17.25" customHeight="1">
      <c r="B22" s="52" t="s">
        <v>3</v>
      </c>
      <c r="C22" s="35">
        <f>SUM(C23:C26)</f>
        <v>46781.15077</v>
      </c>
      <c r="D22" s="34"/>
      <c r="E22" s="35">
        <f>SUM(E23:E26)</f>
        <v>4838.77656</v>
      </c>
      <c r="F22" s="34"/>
      <c r="G22" s="35">
        <f>SUM(G23:G26)</f>
        <v>0</v>
      </c>
      <c r="H22" s="34"/>
      <c r="I22" s="35">
        <f>SUM(I23:I26)</f>
        <v>0</v>
      </c>
      <c r="J22" s="55">
        <f>SUM(J23:J26)</f>
        <v>51619.927330000006</v>
      </c>
      <c r="K22" s="21"/>
      <c r="L22" s="56">
        <v>66986.12041</v>
      </c>
      <c r="M22" s="15"/>
      <c r="N22" s="15"/>
      <c r="O22" s="15"/>
      <c r="P22" s="15"/>
      <c r="Q22" s="15"/>
    </row>
    <row r="23" spans="2:17" ht="16.5" customHeight="1">
      <c r="B23" s="57" t="s">
        <v>23</v>
      </c>
      <c r="C23" s="58">
        <v>42496.1422</v>
      </c>
      <c r="D23" s="59"/>
      <c r="E23" s="58">
        <v>0</v>
      </c>
      <c r="F23" s="97"/>
      <c r="G23" s="58">
        <v>0</v>
      </c>
      <c r="H23" s="59"/>
      <c r="I23" s="58">
        <v>0</v>
      </c>
      <c r="J23" s="60">
        <f>+C23+E23+G23+I23</f>
        <v>42496.1422</v>
      </c>
      <c r="K23" s="61"/>
      <c r="L23" s="56"/>
      <c r="M23" s="14"/>
      <c r="O23" s="14"/>
      <c r="P23" s="15"/>
      <c r="Q23" s="15"/>
    </row>
    <row r="24" spans="2:17" ht="16.5" customHeight="1" hidden="1">
      <c r="B24" s="57" t="s">
        <v>26</v>
      </c>
      <c r="C24" s="58">
        <v>0</v>
      </c>
      <c r="D24" s="59"/>
      <c r="E24" s="58">
        <v>0</v>
      </c>
      <c r="F24" s="59"/>
      <c r="G24" s="58">
        <v>0</v>
      </c>
      <c r="H24" s="59"/>
      <c r="I24" s="58">
        <v>0</v>
      </c>
      <c r="J24" s="60">
        <f>+C24+E24+G24+I24</f>
        <v>0</v>
      </c>
      <c r="K24" s="61"/>
      <c r="L24" s="62"/>
      <c r="M24" s="15"/>
      <c r="O24" s="15"/>
      <c r="P24" s="15"/>
      <c r="Q24" s="15"/>
    </row>
    <row r="25" spans="2:17" ht="16.5" customHeight="1" hidden="1">
      <c r="B25" s="57" t="s">
        <v>24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60">
        <f>+C25+E25+G25+I25</f>
        <v>0</v>
      </c>
      <c r="K25" s="61"/>
      <c r="L25" s="62"/>
      <c r="M25" s="14"/>
      <c r="O25" s="15"/>
      <c r="P25" s="15"/>
      <c r="Q25" s="15"/>
    </row>
    <row r="26" spans="2:17" ht="16.5" customHeight="1">
      <c r="B26" s="57" t="s">
        <v>25</v>
      </c>
      <c r="C26" s="58">
        <v>4285.00857</v>
      </c>
      <c r="D26" s="59"/>
      <c r="E26" s="58">
        <f>2462.29662+68.6494+2307.83054</f>
        <v>4838.77656</v>
      </c>
      <c r="F26" s="59"/>
      <c r="G26" s="58">
        <v>0</v>
      </c>
      <c r="H26" s="59"/>
      <c r="I26" s="58">
        <v>0</v>
      </c>
      <c r="J26" s="60">
        <f>+C26+E26+G26+I26</f>
        <v>9123.78513</v>
      </c>
      <c r="K26" s="61"/>
      <c r="L26" s="62"/>
      <c r="M26" s="14"/>
      <c r="O26" s="14"/>
      <c r="P26" s="15"/>
      <c r="Q26" s="15"/>
    </row>
    <row r="27" spans="2:17" ht="17.25" customHeight="1">
      <c r="B27" s="52"/>
      <c r="C27" s="35"/>
      <c r="D27" s="34"/>
      <c r="E27" s="35"/>
      <c r="F27" s="34"/>
      <c r="G27" s="35"/>
      <c r="H27" s="34"/>
      <c r="I27" s="35"/>
      <c r="J27" s="55"/>
      <c r="K27" s="21"/>
      <c r="L27" s="56"/>
      <c r="M27" s="15"/>
      <c r="N27" s="15"/>
      <c r="O27" s="15"/>
      <c r="P27" s="15"/>
      <c r="Q27" s="15"/>
    </row>
    <row r="28" spans="2:17" ht="17.25" customHeight="1">
      <c r="B28" s="52" t="s">
        <v>4</v>
      </c>
      <c r="C28" s="35">
        <v>0</v>
      </c>
      <c r="D28" s="34"/>
      <c r="E28" s="35">
        <v>0</v>
      </c>
      <c r="F28" s="34"/>
      <c r="G28" s="35">
        <v>0</v>
      </c>
      <c r="H28" s="34"/>
      <c r="I28" s="35">
        <v>0</v>
      </c>
      <c r="J28" s="55">
        <f>+C28+E28+G28+I28</f>
        <v>0</v>
      </c>
      <c r="K28" s="21"/>
      <c r="L28" s="56">
        <v>449214</v>
      </c>
      <c r="M28" s="15"/>
      <c r="N28" s="14"/>
      <c r="O28" s="15"/>
      <c r="P28" s="15"/>
      <c r="Q28" s="15"/>
    </row>
    <row r="29" spans="2:17" ht="17.25" customHeight="1">
      <c r="B29" s="53"/>
      <c r="C29" s="18"/>
      <c r="D29" s="33"/>
      <c r="E29" s="18"/>
      <c r="F29" s="33"/>
      <c r="G29" s="18"/>
      <c r="H29" s="33"/>
      <c r="I29" s="18"/>
      <c r="J29" s="54"/>
      <c r="K29" s="21"/>
      <c r="L29" s="56"/>
      <c r="M29" s="15"/>
      <c r="N29" s="15"/>
      <c r="O29" s="15"/>
      <c r="P29" s="15"/>
      <c r="Q29" s="15"/>
    </row>
    <row r="30" spans="2:17" ht="17.25" customHeight="1">
      <c r="B30" s="52" t="s">
        <v>30</v>
      </c>
      <c r="C30" s="35">
        <f>SUM(C31:C32)</f>
        <v>0</v>
      </c>
      <c r="D30" s="34"/>
      <c r="E30" s="35">
        <f>SUM(E31:E32)</f>
        <v>750000</v>
      </c>
      <c r="F30" s="34"/>
      <c r="G30" s="35">
        <f>SUM(G31:G32)</f>
        <v>0</v>
      </c>
      <c r="H30" s="34"/>
      <c r="I30" s="35">
        <f>SUM(I31:I32)</f>
        <v>0</v>
      </c>
      <c r="J30" s="55">
        <f>SUM(J31:J32)</f>
        <v>750000</v>
      </c>
      <c r="K30" s="21"/>
      <c r="L30" s="56">
        <f>+L31+L32</f>
        <v>410503.23362</v>
      </c>
      <c r="M30" s="13"/>
      <c r="N30" s="15"/>
      <c r="O30" s="15"/>
      <c r="P30" s="15"/>
      <c r="Q30" s="15"/>
    </row>
    <row r="31" spans="2:17" ht="16.5" customHeight="1">
      <c r="B31" s="57" t="s">
        <v>4</v>
      </c>
      <c r="C31" s="58">
        <v>0</v>
      </c>
      <c r="D31" s="59"/>
      <c r="E31" s="58">
        <v>750000</v>
      </c>
      <c r="F31" s="59" t="s">
        <v>37</v>
      </c>
      <c r="G31" s="58">
        <v>0</v>
      </c>
      <c r="H31" s="59"/>
      <c r="I31" s="58">
        <v>0</v>
      </c>
      <c r="J31" s="60">
        <f>+C31+E31+G31+I31</f>
        <v>750000</v>
      </c>
      <c r="K31" s="61"/>
      <c r="L31" s="63">
        <v>410503.23362</v>
      </c>
      <c r="M31" s="99" t="s">
        <v>38</v>
      </c>
      <c r="N31" s="15"/>
      <c r="O31" s="15"/>
      <c r="P31" s="15"/>
      <c r="Q31" s="15"/>
    </row>
    <row r="32" spans="2:17" ht="16.5" customHeight="1">
      <c r="B32" s="57" t="s">
        <v>27</v>
      </c>
      <c r="C32" s="58">
        <v>0</v>
      </c>
      <c r="D32" s="59"/>
      <c r="E32" s="58">
        <v>0</v>
      </c>
      <c r="F32" s="59"/>
      <c r="G32" s="58">
        <v>0</v>
      </c>
      <c r="H32" s="59"/>
      <c r="I32" s="58">
        <v>0</v>
      </c>
      <c r="J32" s="60">
        <f>+C32+E32+G32+I32</f>
        <v>0</v>
      </c>
      <c r="K32" s="61"/>
      <c r="L32" s="63">
        <v>0</v>
      </c>
      <c r="M32" s="89"/>
      <c r="N32" s="15"/>
      <c r="O32" s="15"/>
      <c r="P32" s="15"/>
      <c r="Q32" s="15"/>
    </row>
    <row r="33" spans="2:17" ht="17.25" customHeight="1">
      <c r="B33" s="52"/>
      <c r="C33" s="35"/>
      <c r="D33" s="34"/>
      <c r="E33" s="35"/>
      <c r="F33" s="34"/>
      <c r="G33" s="35"/>
      <c r="H33" s="34"/>
      <c r="I33" s="35"/>
      <c r="J33" s="55"/>
      <c r="K33" s="21"/>
      <c r="L33" s="56"/>
      <c r="M33" s="15"/>
      <c r="N33" s="15"/>
      <c r="O33" s="15"/>
      <c r="P33" s="15"/>
      <c r="Q33" s="15"/>
    </row>
    <row r="34" spans="2:17" ht="17.25" customHeight="1">
      <c r="B34" s="77" t="s">
        <v>29</v>
      </c>
      <c r="C34" s="78">
        <v>0</v>
      </c>
      <c r="D34" s="79"/>
      <c r="E34" s="78">
        <v>0</v>
      </c>
      <c r="F34" s="79"/>
      <c r="G34" s="78">
        <v>0</v>
      </c>
      <c r="H34" s="79"/>
      <c r="I34" s="78">
        <v>0</v>
      </c>
      <c r="J34" s="80">
        <f>+C34+E34+G34+I34</f>
        <v>0</v>
      </c>
      <c r="K34" s="21"/>
      <c r="L34" s="95">
        <v>1609.24623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0"/>
      <c r="C36" s="65"/>
      <c r="D36" s="64"/>
      <c r="E36" s="65"/>
      <c r="F36" s="64"/>
      <c r="G36" s="65"/>
      <c r="H36" s="64"/>
      <c r="I36" s="65"/>
      <c r="J36" s="66"/>
      <c r="K36" s="28"/>
      <c r="L36" s="66"/>
      <c r="M36" s="15"/>
      <c r="N36" s="15"/>
      <c r="O36" s="15"/>
      <c r="P36" s="15"/>
      <c r="Q36" s="15"/>
    </row>
    <row r="37" spans="2:17" s="32" customFormat="1" ht="15.75">
      <c r="B37" s="81" t="s">
        <v>8</v>
      </c>
      <c r="C37" s="82">
        <f>+C15+C22+C28+C30+C34</f>
        <v>519216.95798</v>
      </c>
      <c r="D37" s="83"/>
      <c r="E37" s="82">
        <f>+E15+E22+E28+E30+E34</f>
        <v>815902.8847</v>
      </c>
      <c r="F37" s="83"/>
      <c r="G37" s="82">
        <f>+G15+G22+G28+G30+G34</f>
        <v>0</v>
      </c>
      <c r="H37" s="83"/>
      <c r="I37" s="82">
        <f>+I15+I22+I28+I30+I34</f>
        <v>0</v>
      </c>
      <c r="J37" s="84">
        <f>+J15+J22+J28+J30+J34</f>
        <v>1335119.84268</v>
      </c>
      <c r="K37" s="43"/>
      <c r="L37" s="84">
        <f>+L15+L22+L28+L30+L34</f>
        <v>1060610.5903399999</v>
      </c>
      <c r="M37" s="15"/>
      <c r="N37" s="15"/>
      <c r="O37" s="15"/>
      <c r="P37" s="15"/>
      <c r="Q37" s="15"/>
    </row>
    <row r="38" spans="2:17" s="4" customFormat="1" ht="9.75" customHeight="1">
      <c r="B38" s="71"/>
      <c r="C38" s="68"/>
      <c r="D38" s="67"/>
      <c r="E38" s="68"/>
      <c r="F38" s="67"/>
      <c r="G38" s="68"/>
      <c r="H38" s="67"/>
      <c r="I38" s="68"/>
      <c r="J38" s="69"/>
      <c r="K38" s="28"/>
      <c r="L38" s="69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2" t="s">
        <v>28</v>
      </c>
      <c r="C40" s="98"/>
      <c r="D40" s="6"/>
      <c r="E40" s="2"/>
      <c r="F40" s="2"/>
      <c r="G40" s="2"/>
      <c r="H40" s="2"/>
      <c r="I40" s="2"/>
      <c r="J40" s="3"/>
      <c r="L40" s="7"/>
      <c r="M40" s="16"/>
      <c r="N40" s="16"/>
      <c r="O40" s="16"/>
      <c r="P40" s="16"/>
      <c r="Q40" s="16"/>
    </row>
    <row r="41" spans="2:17" s="4" customFormat="1" ht="15.75" customHeight="1">
      <c r="B41" s="72" t="s">
        <v>34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2" t="s">
        <v>39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4.25">
      <c r="B43" s="72" t="s">
        <v>40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91"/>
    </row>
    <row r="45" spans="2:12" ht="14.25">
      <c r="B45" s="96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96"/>
      <c r="C46" s="8"/>
      <c r="D46" s="8"/>
      <c r="E46" s="8"/>
      <c r="F46" s="8"/>
      <c r="G46" s="8"/>
      <c r="H46" s="8"/>
      <c r="I46" s="8"/>
      <c r="J46" s="8"/>
      <c r="K46" s="8"/>
      <c r="L46" s="91"/>
    </row>
    <row r="47" spans="2:12" ht="14.25">
      <c r="B47" s="3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39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30 G37 G30 G22 G15 E15 E30 E37 C37 J15:J16 L37 C22 C20:D21 C24:D25 D22 L30 D26 D16 D17 D18 D19 D23 E24:E25 E20:E21 E22 E16:E19 E23 E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2013-07-19T16:19:35Z</cp:lastPrinted>
  <dcterms:created xsi:type="dcterms:W3CDTF">2001-12-12T23:40:40Z</dcterms:created>
  <dcterms:modified xsi:type="dcterms:W3CDTF">2019-07-23T19:49:56Z</dcterms:modified>
  <cp:category/>
  <cp:version/>
  <cp:contentType/>
  <cp:contentStatus/>
</cp:coreProperties>
</file>