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7890" tabRatio="790" activeTab="0"/>
  </bookViews>
  <sheets>
    <sheet name="Indice" sheetId="1" r:id="rId1"/>
    <sheet name="Portada" sheetId="2" r:id="rId2"/>
    <sheet name="Resumen Cuadros" sheetId="3" r:id="rId3"/>
    <sheet name="Resumen Gráficos" sheetId="4" r:id="rId4"/>
    <sheet name="Evolucion" sheetId="5" r:id="rId5"/>
    <sheet name="Tipo de Deuda" sheetId="6" r:id="rId6"/>
    <sheet name="Moneda" sheetId="7" r:id="rId7"/>
    <sheet name="Acreedor" sheetId="8" r:id="rId8"/>
    <sheet name="GrupoDeudor" sheetId="9" r:id="rId9"/>
    <sheet name="Deudor" sheetId="10" r:id="rId10"/>
    <sheet name="Grupo Acreedor" sheetId="11" r:id="rId11"/>
    <sheet name="Tipo Concertación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A_impresión_IM">#REF!</definedName>
    <definedName name="_xlnm.Print_Area" localSheetId="7">'Acreedor'!$B$5:$F$53</definedName>
    <definedName name="_xlnm.Print_Area" localSheetId="9">'Deudor'!$B$5:$G$72</definedName>
    <definedName name="_xlnm.Print_Area" localSheetId="4">'Evolucion'!$B$5:$S$47</definedName>
    <definedName name="_xlnm.Print_Area" localSheetId="10">'Grupo Acreedor'!$B$62:$F$89</definedName>
    <definedName name="_xlnm.Print_Area" localSheetId="8">'GrupoDeudor'!$B$1:$E$55</definedName>
    <definedName name="_xlnm.Print_Area" localSheetId="0">'Indice'!$B$1:$D$20</definedName>
    <definedName name="_xlnm.Print_Area" localSheetId="6">'Moneda'!$B$5:$F$67</definedName>
    <definedName name="_xlnm.Print_Area" localSheetId="1">'Portada'!$B$1:$H$43</definedName>
    <definedName name="_xlnm.Print_Area" localSheetId="2">'Resumen Cuadros'!$A$1:$K$38</definedName>
    <definedName name="_xlnm.Print_Area" localSheetId="3">'Resumen Gráficos'!$B$1:$H$70</definedName>
    <definedName name="_xlnm.Print_Area" localSheetId="11">'Tipo Concertación'!$B$105:$F$128</definedName>
    <definedName name="_xlnm.Print_Area" localSheetId="5">'Tipo de Deuda'!$B$1:$F$46</definedName>
    <definedName name="b" localSheetId="4">#REF!</definedName>
    <definedName name="BAS">'[1]ADEUDADO'!#REF!</definedName>
    <definedName name="BASE">'[1]ADEUDADO'!#REF!</definedName>
    <definedName name="basedatos" localSheetId="9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'[2]DESEMBOLSOS'!$A$3:$K$1653</definedName>
    <definedName name="DeudaNom9604">#REF!</definedName>
    <definedName name="DeudaPorc9604">#REF!</definedName>
    <definedName name="ENTI" localSheetId="7">#REF!</definedName>
    <definedName name="ENTI" localSheetId="9">#REF!</definedName>
    <definedName name="ENTI" localSheetId="4">#REF!</definedName>
    <definedName name="ENTI" localSheetId="8">#REF!</definedName>
    <definedName name="ENTI" localSheetId="6">#REF!</definedName>
    <definedName name="ENTI" localSheetId="5">#REF!</definedName>
    <definedName name="ENTIDAD" localSheetId="7">'[3]DSG_HIST_ADEUDADO'!#REF!</definedName>
    <definedName name="ENTIDAD" localSheetId="9">'[3]DSG_HIST_ADEUDADO'!#REF!</definedName>
    <definedName name="ENTIDAD" localSheetId="4">'[3]DSG_HIST_ADEUDADO'!#REF!</definedName>
    <definedName name="ENTIDAD" localSheetId="8">'[3]DSG_HIST_ADEUDADO'!#REF!</definedName>
    <definedName name="entidad" localSheetId="0">#REF!</definedName>
    <definedName name="ENTIDAD" localSheetId="6">'[3]DSG_HIST_ADEUDADO'!#REF!</definedName>
    <definedName name="entidad" localSheetId="2">#REF!</definedName>
    <definedName name="entidad" localSheetId="3">#REF!</definedName>
    <definedName name="ENTIDAD" localSheetId="5">'[3]DSG_HIST_ADEUDADO'!#REF!</definedName>
    <definedName name="entidad">#REF!</definedName>
    <definedName name="GRUPO" localSheetId="4">#REF!</definedName>
    <definedName name="Imprimir_área_IM">#REF!</definedName>
    <definedName name="M_OI">'[2]SERV. ATENDIDO'!$F$2:$F$5010</definedName>
    <definedName name="P_C">'[2]SERV. ATENDIDO'!$E$2:$E$5010</definedName>
    <definedName name="pepe">#REF!</definedName>
    <definedName name="Principal">'[2]SERV. ATENDIDO'!$C$2:$C$5010</definedName>
    <definedName name="q" localSheetId="4">#REF!</definedName>
    <definedName name="saldos" localSheetId="9">#REF!</definedName>
    <definedName name="saldos" localSheetId="4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2">#REF!</definedName>
    <definedName name="STOCK">#REF!</definedName>
    <definedName name="t" localSheetId="4">#REF!</definedName>
    <definedName name="TIPO" localSheetId="7">#REF!</definedName>
    <definedName name="TIPO" localSheetId="9">#REF!</definedName>
    <definedName name="TIPO" localSheetId="4">#REF!</definedName>
    <definedName name="TIPO" localSheetId="8">#REF!</definedName>
    <definedName name="TIPO" localSheetId="6">#REF!</definedName>
    <definedName name="TIPO" localSheetId="5">#REF!</definedName>
    <definedName name="v" localSheetId="4">'[4]Dinam'!#REF!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<sst xmlns="http://schemas.openxmlformats.org/spreadsheetml/2006/main" count="696" uniqueCount="314">
  <si>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</si>
  <si>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</si>
  <si>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</si>
  <si>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</si>
  <si>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</si>
  <si>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</si>
  <si>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</si>
  <si>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</si>
  <si>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</si>
  <si>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</si>
  <si>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</si>
  <si>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</si>
  <si>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</si>
  <si>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</si>
  <si>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</si>
  <si>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</si>
  <si>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</si>
  <si>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</si>
  <si>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</si>
  <si>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</si>
  <si>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</si>
  <si>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Millones de US dólares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</si>
  <si>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</si>
  <si>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</si>
  <si>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</si>
  <si>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</si>
  <si>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</si>
  <si>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</si>
  <si>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</si>
  <si>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</si>
  <si>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</si>
  <si>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RESUMEN DE LA DEUDA</t>
  </si>
  <si>
    <t>RESUMEN EN GRÁFICOS</t>
  </si>
  <si>
    <t>RESUMEN DE LA DEUDA DE LAS EMPRESAS PÚBLICAS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</si>
  <si>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</si>
  <si>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</si>
  <si>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</si>
  <si>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</si>
  <si>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</si>
  <si>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</si>
  <si>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</si>
  <si>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Bonistas</t>
  </si>
  <si>
    <t>POR TIPO DE MONEDA</t>
  </si>
  <si>
    <t>Activos Mineros</t>
  </si>
  <si>
    <t>Servicios Industriales de la Marina</t>
  </si>
  <si>
    <t>Empresa Regional de Servicio de Electricidad del Oriente</t>
  </si>
  <si>
    <t>Sima Iquitos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</si>
  <si>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</si>
  <si>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</si>
  <si>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</si>
  <si>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</si>
  <si>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Empresa Municipal de Agua Potable y Alcantarillado de Ica</t>
  </si>
  <si>
    <t>Entidad Prestadora de Servicios de Ilo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</si>
  <si>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</si>
  <si>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</si>
  <si>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</si>
  <si>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</si>
  <si>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</si>
  <si>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San Martín</t>
  </si>
  <si>
    <t>Empresa Municipal de Servicios de Agua Potable y Alcantarillado de Amazonas</t>
  </si>
  <si>
    <t>Entidad Prestadora de Servicios de Saneamiento de Moquegua</t>
  </si>
  <si>
    <t>Empresa Municipal de Agua Potable y Alcantarrillado de Pisco</t>
  </si>
  <si>
    <t>Entidad Prestadora de Servicios de Saneamiento Chavín</t>
  </si>
  <si>
    <t>Empresa Municipal de Servicios de Agua Potable y Alcantarillado de Chimbote, Casma y Huarmey</t>
  </si>
  <si>
    <t>Servicio de Abastecimiento de Agua Potable y Alcantarillado Juliaca</t>
  </si>
  <si>
    <t>Empresa Municipal de Agua Potable y Alcantarrillado de Chincha</t>
  </si>
  <si>
    <t>Empresa Prestadora de Servicio de Saneamiento Municipal de Utcubamba</t>
  </si>
  <si>
    <t>Empresa Municipal de Agua Potable y Alcantarrillado de  Cañete</t>
  </si>
  <si>
    <t>Emp.Municipal Prestadora de Servicio de Saneamiento de las Provincias Alto Andinas</t>
  </si>
  <si>
    <t>Empresa de Servicio Municipal de Agua Potable y Alcantarillado de Barranca</t>
  </si>
  <si>
    <t>Empresa Municipal de Agua Potable y Alcantarrillado Virgen de Guadalupe del Sur</t>
  </si>
  <si>
    <t>Entidad Prestadora de Servicios de Saneamiento Selva Central</t>
  </si>
  <si>
    <t>Empresa Municipal de Agua Potable y Alcantarrillado de Huaral</t>
  </si>
  <si>
    <t>Empresa Prestadora de Servicio Marañón</t>
  </si>
  <si>
    <t>Entidad Prestadora de Servicios de Saneamiento de Moyobamba</t>
  </si>
  <si>
    <t>Empresa Municipal de Agua Potable y Alcantarrillado de Chancay</t>
  </si>
  <si>
    <t>Empresa Municipal de Servicios de Abastecimiento de Agua Potable y Alcantarillado de Abancay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</si>
  <si>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</si>
  <si>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</si>
  <si>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</si>
  <si>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</si>
  <si>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</si>
  <si>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</si>
  <si>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</si>
  <si>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</si>
  <si>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</si>
  <si>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</si>
  <si>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 xml:space="preserve">  EURO (€)</t>
  </si>
  <si>
    <t xml:space="preserve">  Empresas Financieras</t>
  </si>
  <si>
    <t xml:space="preserve">  Empresas No Financieras</t>
  </si>
  <si>
    <t xml:space="preserve">  Dólar estadounidense (US$)</t>
  </si>
  <si>
    <t>PORTADA</t>
  </si>
  <si>
    <t>GRUPO DEL ACREEDOR</t>
  </si>
  <si>
    <t>Empresa de Generación Eléctrica Machupicchu</t>
  </si>
  <si>
    <t>Patronato del Parque de la Leyendas</t>
  </si>
  <si>
    <t>Aguas de Tumbes - ATUSA</t>
  </si>
  <si>
    <t>Nota</t>
  </si>
  <si>
    <t>En algunos cuadros el total no coincide con la suma de los componentes, debido al redondeo de las cifras.</t>
  </si>
  <si>
    <t>1/ Deuda contratada por las empresas públicas sin la garantía del Gobierno Nacional.</t>
  </si>
  <si>
    <t>Interna</t>
  </si>
  <si>
    <t>Externa</t>
  </si>
  <si>
    <t>Créditos</t>
  </si>
  <si>
    <t>Bonos</t>
  </si>
  <si>
    <t>Ministerio de Economía</t>
  </si>
  <si>
    <t>Banca Comercial</t>
  </si>
  <si>
    <t>US Dólares</t>
  </si>
  <si>
    <t>Yenes</t>
  </si>
  <si>
    <t>Euros</t>
  </si>
  <si>
    <t>Mediano y Largo Plazo</t>
  </si>
  <si>
    <t>Corto Plazo</t>
  </si>
  <si>
    <t>1/ Incluye OPD'S: Organismos Públicos Descentralizados de los Gobiernos Regionales y Locales.</t>
  </si>
  <si>
    <t xml:space="preserve">EMPRESAS  DE LOS GR Y GL   </t>
  </si>
  <si>
    <t>Valoración</t>
  </si>
  <si>
    <t>Dirección General de Endeudamiento y Tesoro Público.</t>
  </si>
  <si>
    <t>La información se presenta a valor nominal.</t>
  </si>
  <si>
    <t>Petroleos del Perú</t>
  </si>
  <si>
    <t xml:space="preserve"> FONDO NACIONAL DE FINANCIAMIENTO DE LA ACTIVIDAD EMPRES. DEL ESTADO</t>
  </si>
  <si>
    <t xml:space="preserve"> OTROS</t>
  </si>
  <si>
    <t>Miles de US dólares</t>
  </si>
  <si>
    <t xml:space="preserve"> Banco de la Nación</t>
  </si>
  <si>
    <t xml:space="preserve"> Nordic Investment Bank</t>
  </si>
  <si>
    <t xml:space="preserve"> Corporación Andina de Fomento</t>
  </si>
  <si>
    <t xml:space="preserve">Ministerio de Economía y Finanzas   </t>
  </si>
  <si>
    <t>I. EMPRESAS NO FINANCIERAS</t>
  </si>
  <si>
    <t>II. EMPRESAS FINANCIERAS</t>
  </si>
  <si>
    <t xml:space="preserve">   Fondo Nacional de Vivienda</t>
  </si>
  <si>
    <t xml:space="preserve">   Caja Metropolitana de Lima</t>
  </si>
  <si>
    <t xml:space="preserve">   Comisión Nac. Zonas Francas de Desarrollo</t>
  </si>
  <si>
    <t xml:space="preserve">   Cooperativa de Ahorro y  Crédito San Isidro</t>
  </si>
  <si>
    <t xml:space="preserve">  American Family Life Assurance Company</t>
  </si>
  <si>
    <t xml:space="preserve">  Banco Internacional del Perú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</si>
  <si>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</si>
  <si>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</si>
  <si>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</si>
  <si>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</si>
  <si>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</si>
  <si>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</si>
  <si>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</si>
  <si>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</si>
  <si>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</si>
  <si>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</si>
  <si>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</si>
  <si>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</si>
  <si>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</si>
  <si>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</si>
  <si>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</si>
  <si>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</si>
  <si>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Empresas Municipal de Servicio Eléctrico de Tocache</t>
  </si>
  <si>
    <t>Corporación Financiera de Desarrollo (COFIDE)</t>
  </si>
  <si>
    <t>Servicio de Agua Potable y Alcantarillado de Lima (SEDAPAL)</t>
  </si>
  <si>
    <t>Fondo Hipotecario de Promoción de la Vivienda (FONDO MIVIVIENDA)</t>
  </si>
  <si>
    <t>Empresa Nacional de Telecomunicaciones</t>
  </si>
  <si>
    <t>MEF</t>
  </si>
  <si>
    <t>Banca  Comercial</t>
  </si>
  <si>
    <t>Otras fuentes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</si>
  <si>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</si>
  <si>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</si>
  <si>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</si>
  <si>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</si>
  <si>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</si>
  <si>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</si>
  <si>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 xml:space="preserve">Bonistas   </t>
  </si>
  <si>
    <t xml:space="preserve">    deuda externa.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</si>
  <si>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</si>
  <si>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</si>
  <si>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</si>
  <si>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</si>
  <si>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</si>
  <si>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</si>
  <si>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</si>
  <si>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</si>
  <si>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</si>
  <si>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 xml:space="preserve">  The Bank of Tokyo - Mitsubishi UFJ, LTD.</t>
  </si>
  <si>
    <t xml:space="preserve">  Banco de la Nación</t>
  </si>
  <si>
    <t>Banca Estatal Nacional</t>
  </si>
  <si>
    <t xml:space="preserve"> Corporación Financiero de Desarrollo</t>
  </si>
  <si>
    <t>Banco Estatal Nacional</t>
  </si>
  <si>
    <t xml:space="preserve"> Tipo de Empresa /                                        Grupo del Acreedor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</si>
  <si>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</si>
  <si>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</si>
  <si>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</si>
  <si>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</si>
  <si>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</si>
  <si>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</si>
  <si>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</si>
  <si>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</si>
  <si>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</si>
  <si>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</si>
  <si>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</si>
  <si>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EMPRESAS  DE LOS GR Y GL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</si>
  <si>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>1/</t>
    </r>
  </si>
  <si>
    <r>
      <t xml:space="preserve">   Bonistas Externos   </t>
    </r>
    <r>
      <rPr>
        <b/>
        <sz val="8"/>
        <rFont val="Arial"/>
        <family val="2"/>
      </rPr>
      <t>2/</t>
    </r>
  </si>
  <si>
    <r>
      <t xml:space="preserve">   Ministerio de Economía y Finanzas   </t>
    </r>
    <r>
      <rPr>
        <b/>
        <sz val="8"/>
        <rFont val="Arial"/>
        <family val="2"/>
      </rPr>
      <t xml:space="preserve">1/ </t>
    </r>
  </si>
  <si>
    <r>
      <t xml:space="preserve">  I. DEUDA DIRECTA SIN GARANTÍA   </t>
    </r>
    <r>
      <rPr>
        <b/>
        <sz val="8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</si>
  <si>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</si>
  <si>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DEUDA DIRECTA SIN GARANTÍA   </t>
    </r>
    <r>
      <rPr>
        <b/>
        <sz val="8"/>
        <rFont val="Arial"/>
        <family val="2"/>
      </rPr>
      <t>1/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</si>
  <si>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</si>
  <si>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</si>
  <si>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EMPRESAS NO FINANCIERAS</t>
  </si>
  <si>
    <t>Residencia del Acreedor</t>
  </si>
  <si>
    <t>Jul</t>
  </si>
  <si>
    <t xml:space="preserve">  Citibank N.A.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</si>
  <si>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</si>
  <si>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</si>
  <si>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1/ Incluye deuda contratada por el Gobierno Nacional y trasladada a las Empresas Públicas con Convenio de Traspasos de Recursos.</t>
  </si>
  <si>
    <t>Servicio de Agua Potable y Alcantarillado de La Libertad</t>
  </si>
  <si>
    <t>Set</t>
  </si>
  <si>
    <t>F</t>
  </si>
  <si>
    <t>NF</t>
  </si>
  <si>
    <t xml:space="preserve">DEUDA INTERNA  </t>
  </si>
  <si>
    <t xml:space="preserve">DEUDA EXTERNA  </t>
  </si>
  <si>
    <t>Oct</t>
  </si>
  <si>
    <t>Empresa Regional de Servicio de Electricidad del Sur</t>
  </si>
  <si>
    <t>Grupo Empresarial del Deudor</t>
  </si>
  <si>
    <t>Nov</t>
  </si>
  <si>
    <t>2/ Deuda contratada por el Gobierno Nacional y trasladada a las empresas públicas con Convenios de Traspaso de Recursos.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</si>
  <si>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</si>
  <si>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Enero</t>
  </si>
  <si>
    <t>Empresa Regional de Servicio Electricidad Electronoroeste</t>
  </si>
  <si>
    <t>Entidad Prestadora de Servicio de Saneamiento Graú</t>
  </si>
  <si>
    <t>Servicio de Agua Potable y Alcantarillado de la Libertad</t>
  </si>
  <si>
    <t xml:space="preserve">  Deutsche Bank</t>
  </si>
  <si>
    <t xml:space="preserve">  Banco Latinoamericano de Comercio Exterior</t>
  </si>
  <si>
    <t>Caja Metropolitana de Lima</t>
  </si>
  <si>
    <t>Mizuho Bank Ltd</t>
  </si>
  <si>
    <r>
      <t xml:space="preserve">OTROS  </t>
    </r>
    <r>
      <rPr>
        <sz val="13"/>
        <rFont val="Arial"/>
        <family val="2"/>
      </rPr>
      <t xml:space="preserve"> </t>
    </r>
    <r>
      <rPr>
        <sz val="8"/>
        <rFont val="Arial"/>
        <family val="2"/>
      </rPr>
      <t xml:space="preserve">2/   </t>
    </r>
  </si>
  <si>
    <t>2/ La deuda corresponde sólo a PetroPerú.</t>
  </si>
  <si>
    <t xml:space="preserve">   Mizuho Bank Ltd</t>
  </si>
  <si>
    <t xml:space="preserve">  Franco Suizo (SZL)</t>
  </si>
  <si>
    <t>Franco Suizo</t>
  </si>
  <si>
    <t>POR TIPO DE DEUDA Y TIPO DE EMPRESA</t>
  </si>
  <si>
    <t>TIPO DE DEUDA</t>
  </si>
  <si>
    <t>POR TIPO DE DEUDA</t>
  </si>
  <si>
    <t>Tipo de Deuda /                            Tipo de Empresa</t>
  </si>
  <si>
    <t>Sociedad Eléctrica del Sur Oeste</t>
  </si>
  <si>
    <t>Fondo Nacional de Vivienda</t>
  </si>
  <si>
    <t>Fondo Nac. Financ. Activ. Empres. Estado</t>
  </si>
  <si>
    <t>Banco de la Nación</t>
  </si>
  <si>
    <t>Comisión Nac. Zonas Francas de Desarrollo</t>
  </si>
  <si>
    <t>Cooperativa de Ahorro y  Crédito San Isidro</t>
  </si>
  <si>
    <t>Banco Internacional del Perú</t>
  </si>
  <si>
    <t>BBVA Banco Continental</t>
  </si>
  <si>
    <t>Emp.Municipal Prestadora de Servicio de Saneamiento de las Provincias Alto Andinas-Sicuani</t>
  </si>
  <si>
    <t xml:space="preserve">  Yen (¥)</t>
  </si>
  <si>
    <t>Empresa Regional de Servicio Electricidad Electricidad del Norte</t>
  </si>
  <si>
    <t xml:space="preserve">  BBVA Banco Continental</t>
  </si>
  <si>
    <t>Fondo Nacional de Financiamiento de la Actividad Empresarial del Estado</t>
  </si>
  <si>
    <t>Empresa de Generación Eléctrica del Sur</t>
  </si>
  <si>
    <t>ICBC Perú Bank</t>
  </si>
  <si>
    <t>OTROS</t>
  </si>
  <si>
    <t>Pétroleos del Perú</t>
  </si>
  <si>
    <t xml:space="preserve">  ICBC Perú Bank</t>
  </si>
  <si>
    <t xml:space="preserve"> Agencia Francesa de Desarrollo</t>
  </si>
  <si>
    <t>Dirección de Programación, Presupuesto y Contabilidad - Equipo de Trabajo de Estadística.</t>
  </si>
  <si>
    <t>POR GRUPO EMPRESARIAL  DEL DEUDOR</t>
  </si>
  <si>
    <t>Empresa Regional de Servicios Público de Electricidad del Centro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</si>
  <si>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</si>
  <si>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</si>
  <si>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</si>
  <si>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millones de soles</t>
  </si>
  <si>
    <t>Equiv. millones soles</t>
  </si>
  <si>
    <t>Equiv. miles de soles</t>
  </si>
  <si>
    <t>Abril</t>
  </si>
  <si>
    <t>DE CORTO, MEDIANO Y LARGO PLAZO</t>
  </si>
  <si>
    <t>The Bank Of Tokyo - Mitsubishi Ufj, Ltd.</t>
  </si>
  <si>
    <t>Deutsche Bank Ag London Branch</t>
  </si>
  <si>
    <t>American Family Life Assurance Company Of Columbus</t>
  </si>
  <si>
    <t>Agencia Francesa De Desarrollo</t>
  </si>
  <si>
    <t>Banco Latinoamericano De Comercio Exterior S.A.</t>
  </si>
  <si>
    <t>Corporacion Andina De Fomento</t>
  </si>
  <si>
    <t>Citibank, N.A.</t>
  </si>
  <si>
    <t>Banco de la Nacion</t>
  </si>
  <si>
    <t>Corporacion Financiera de Desarrollo</t>
  </si>
  <si>
    <t>Scotiabank Peru</t>
  </si>
  <si>
    <t>Banco De Credito Del Peru</t>
  </si>
  <si>
    <t>Banco Wiese Sudameris</t>
  </si>
  <si>
    <t>Empresa Regional de Servicio Público de Electricidad Electronoroeste Sociedad Anónima</t>
  </si>
  <si>
    <t>Sociedad Electrica del Sur Oeste</t>
  </si>
  <si>
    <t>Entidad Prestadora de Servicios de Saneamiento Selva Central S.A</t>
  </si>
  <si>
    <t>Entidad Prestadora de Servicios de Saneamiento Sierra Central S.R.L.</t>
  </si>
  <si>
    <t>Empresa Regional de Servicio Público de Electricidad del Norte</t>
  </si>
  <si>
    <t>Corporacion Financiera de Desarrollo - COFIDE</t>
  </si>
  <si>
    <t>Fondo Hipotecario de Promocion de la Vivienda - Fondo MIVIVIENDA</t>
  </si>
  <si>
    <t>Servicio de Agua Potable y Alcantarillado de Lima - SEDAPAL</t>
  </si>
  <si>
    <t>Empresa Regional de  Servicio Publico de Electricidad del Oriente</t>
  </si>
  <si>
    <t>Servicios Industriales de La Marina</t>
  </si>
  <si>
    <t>Empresa Regional de Servicio Público De Electricidad Del Sur</t>
  </si>
  <si>
    <t>Empresa de Generación Eléctrica Del Sur</t>
  </si>
  <si>
    <t>Empresa de Servicio Público de Electricidad Electro Norte Medio</t>
  </si>
  <si>
    <t>Empresa Regional De Servicio Público De Electricidad Del Sur</t>
  </si>
  <si>
    <r>
      <t xml:space="preserve">Ministerio de Economía y Finanzas  </t>
    </r>
    <r>
      <rPr>
        <b/>
        <sz val="8"/>
        <rFont val="Arial"/>
        <family val="2"/>
      </rPr>
      <t xml:space="preserve"> 1/</t>
    </r>
  </si>
  <si>
    <r>
      <t xml:space="preserve">Bonistas Externos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</si>
  <si>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t>Mayo</t>
  </si>
  <si>
    <t>Empresa Regional de Servicio Público de Electricidad Electronoroeste</t>
  </si>
  <si>
    <r>
      <t xml:space="preserve">Bonistas Internos   </t>
    </r>
    <r>
      <rPr>
        <b/>
        <sz val="8"/>
        <rFont val="Arial"/>
        <family val="2"/>
      </rPr>
      <t>3/</t>
    </r>
  </si>
  <si>
    <t>Banco de Credito del Peru</t>
  </si>
  <si>
    <r>
      <t xml:space="preserve">   Bonistas Internos   </t>
    </r>
    <r>
      <rPr>
        <b/>
        <sz val="8"/>
        <rFont val="Arial"/>
        <family val="2"/>
      </rPr>
      <t>3/</t>
    </r>
  </si>
  <si>
    <t>Banco Santander del Perú</t>
  </si>
  <si>
    <t>Banco Interamericano de Finanzas</t>
  </si>
  <si>
    <t>Banco Latinoamericano de Comercio Exterior</t>
  </si>
  <si>
    <t>Mercantil Commercebank</t>
  </si>
  <si>
    <t xml:space="preserve">Banco Santander del Perú </t>
  </si>
  <si>
    <t xml:space="preserve">Empresa Regional de Servicio Público de Electricidad Electronoroeste </t>
  </si>
  <si>
    <t>Deutsche Bank</t>
  </si>
  <si>
    <t>Citibank del Perú, Lima</t>
  </si>
  <si>
    <t>2/ Incluye: Bonos COFIDE US$ 1 900 millones y Bonos Fondo MIVIVIENDA  US$ 1 055 millones.</t>
  </si>
  <si>
    <t>3/ Incluye: Bonos COFIDE US$ 155 millones y Bonos Fondo MIVIVIENDA  US$ 125 millones.</t>
  </si>
  <si>
    <t>2/ Incluye: Bonos COFIDE US$ 1 900 millones en deuda externa y Bonos Fondo MIVIVIENDA de 1 055 millones de dólares en</t>
  </si>
  <si>
    <t>}</t>
  </si>
  <si>
    <t>AL 30 DE SETIEMBRE DE 2016</t>
  </si>
  <si>
    <t>Tipo de cambio bancario venta al final del mes de setiembre, según la Superintendencia de Banca y Seguros -  SBS.</t>
  </si>
  <si>
    <t>Período: De 2009 al 30 de setiembre de 2016</t>
  </si>
  <si>
    <t>Citibank N.A.</t>
  </si>
  <si>
    <t>Corporación Andina de Fomento</t>
  </si>
</sst>
</file>

<file path=xl/styles.xml><?xml version="1.0" encoding="utf-8"?>
<styleSheet xmlns="http://schemas.openxmlformats.org/spreadsheetml/2006/main">
  <numFmts count="6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[$€]\ * #,##0.00_);_([$€]\ * \(#,##0.00\);_([$€]\ * &quot;-&quot;??_);_(@_)"/>
    <numFmt numFmtId="165" formatCode="#\ ###\ ###;[Red]\-#,\ ###,\ ###,000"/>
    <numFmt numFmtId="166" formatCode="_ * #,##0_ ;_ * \-#,##0_ ;_ * &quot;-&quot;??_ ;_ @_ "/>
    <numFmt numFmtId="167" formatCode="_ * #,##0_ ;_ * \-#,##0_ ;_ * &quot;0&quot;??_ ;_ @_ "/>
    <numFmt numFmtId="168" formatCode="###,###,###,###,###"/>
    <numFmt numFmtId="169" formatCode="###,###,###,###"/>
    <numFmt numFmtId="170" formatCode="0.0%"/>
    <numFmt numFmtId="171" formatCode="0.0"/>
    <numFmt numFmtId="172" formatCode="0.000"/>
    <numFmt numFmtId="173" formatCode="_ * #,##0.0_ ;_ * \-#,##0.0_ ;_ * &quot;-&quot;??_ ;_ @_ "/>
    <numFmt numFmtId="174" formatCode="0.0000"/>
    <numFmt numFmtId="175" formatCode="#,##0.00000000;[Red]\-#,##0.00000000"/>
    <numFmt numFmtId="176" formatCode="_ * #,##0.000_ ;_ * \-#,##0.000_ ;_ * &quot;-&quot;??_ ;_ @_ "/>
    <numFmt numFmtId="177" formatCode="#,##0.000000000;[Red]\-#,##0.000000000"/>
    <numFmt numFmtId="178" formatCode="#,##0.00000000000;[Red]\-#,##0.00000000000"/>
    <numFmt numFmtId="179" formatCode="#,##0.000000000000000;[Red]\-#,##0.000000000000000"/>
    <numFmt numFmtId="180" formatCode="0.00000"/>
    <numFmt numFmtId="181" formatCode="0.0000000"/>
    <numFmt numFmtId="182" formatCode="0.000000000"/>
    <numFmt numFmtId="183" formatCode="###,###,###,###,###.0"/>
    <numFmt numFmtId="184" formatCode="0.0000000000"/>
    <numFmt numFmtId="185" formatCode="0.00000000000"/>
    <numFmt numFmtId="186" formatCode="0.0000000000000"/>
    <numFmt numFmtId="187" formatCode="0.00000000000000"/>
    <numFmt numFmtId="188" formatCode="0.000000000000000"/>
    <numFmt numFmtId="189" formatCode="0.000000"/>
    <numFmt numFmtId="190" formatCode="0.00000000"/>
    <numFmt numFmtId="191" formatCode="\-"/>
    <numFmt numFmtId="192" formatCode="0.000000000000"/>
    <numFmt numFmtId="193" formatCode="#,##0.0000000000;[Red]\-#,##0.0000000000"/>
    <numFmt numFmtId="194" formatCode="#,##0.0000000000000;[Red]\-#,##0.0000000000000"/>
    <numFmt numFmtId="195" formatCode="#.#;[Red]\-#.###0"/>
    <numFmt numFmtId="196" formatCode="###,###,###"/>
    <numFmt numFmtId="197" formatCode="#,##0.0;[Red]\-#,##0.0"/>
    <numFmt numFmtId="198" formatCode="#;[Red]\-#.#"/>
    <numFmt numFmtId="199" formatCode="#,##0.0"/>
    <numFmt numFmtId="200" formatCode="0.0_ ;[Red]\-0.0\ "/>
    <numFmt numFmtId="201" formatCode="#,##0.00000000000"/>
    <numFmt numFmtId="202" formatCode="#,##0.000000;[Red]\-#,##0.000000"/>
    <numFmt numFmtId="203" formatCode="#,##0.0000000;[Red]\-#,##0.0000000"/>
    <numFmt numFmtId="204" formatCode="###,###,###,###.0000"/>
    <numFmt numFmtId="205" formatCode="0.0000000000E+00"/>
    <numFmt numFmtId="206" formatCode="###,###,###,###,###.000"/>
    <numFmt numFmtId="207" formatCode="#,##0.00000;[Red]\-#,##0.00000"/>
    <numFmt numFmtId="208" formatCode="###,###,###,###,###.00000000000"/>
    <numFmt numFmtId="209" formatCode="#,##0.000;[Red]\-#,##0.000"/>
    <numFmt numFmtId="210" formatCode="#,##0.00000000"/>
    <numFmt numFmtId="211" formatCode="#,##0.000000000000;[Red]\-#,##0.000000000000"/>
    <numFmt numFmtId="212" formatCode="#,##0.000000;\-#,##0.000000"/>
    <numFmt numFmtId="213" formatCode="#,##0.0000;[Red]\-#,##0.0000"/>
    <numFmt numFmtId="214" formatCode="#,##0.0000000000;\-#,##0.0000000000"/>
    <numFmt numFmtId="215" formatCode="#,##0.00000000;\-#,##0.00000000"/>
    <numFmt numFmtId="216" formatCode="#,##0.0_ ;[Red]\-#,##0.0\ "/>
    <numFmt numFmtId="217" formatCode="0.0000000000000000"/>
    <numFmt numFmtId="218" formatCode="#,##0_);\(#,##0\)"/>
    <numFmt numFmtId="219" formatCode="_ * #,##0.0_ ;_ * \-#,##0.0_ ;_ * &quot;-&quot;?_ ;_ @_ "/>
    <numFmt numFmtId="220" formatCode="[$-280A]dddd\,\ dd&quot; de &quot;mmmm&quot; de &quot;yyyy"/>
    <numFmt numFmtId="221" formatCode="[$-280A]hh:mm:ss\ AM/PM"/>
  </numFmts>
  <fonts count="8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12"/>
      <name val="Arial"/>
      <family val="2"/>
    </font>
    <font>
      <u val="single"/>
      <sz val="9"/>
      <color indexed="12"/>
      <name val="Arial"/>
      <family val="2"/>
    </font>
    <font>
      <b/>
      <sz val="13"/>
      <color indexed="8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.1"/>
      <color indexed="8"/>
      <name val="Calibri"/>
      <family val="0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</borders>
  <cellStyleXfs count="4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7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8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58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8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8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8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8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9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0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1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2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63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8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8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8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8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8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65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4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4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64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5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18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66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0" fillId="47" borderId="0" xfId="0" applyFont="1" applyFill="1" applyAlignment="1">
      <alignment horizontal="left"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38" fontId="33" fillId="47" borderId="20" xfId="300" applyNumberFormat="1" applyFont="1" applyFill="1" applyBorder="1" applyAlignment="1">
      <alignment horizontal="right" vertical="center" indent="3"/>
    </xf>
    <xf numFmtId="0" fontId="7" fillId="47" borderId="0" xfId="0" applyFont="1" applyFill="1" applyAlignment="1">
      <alignment/>
    </xf>
    <xf numFmtId="0" fontId="6" fillId="47" borderId="21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38" fontId="6" fillId="47" borderId="20" xfId="300" applyNumberFormat="1" applyFont="1" applyFill="1" applyBorder="1" applyAlignment="1">
      <alignment horizontal="right" vertical="center" indent="3"/>
    </xf>
    <xf numFmtId="0" fontId="11" fillId="47" borderId="22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2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2" xfId="323" applyFont="1" applyFill="1" applyBorder="1" applyAlignment="1">
      <alignment horizontal="right" vertical="center" wrapText="1" indent="1"/>
      <protection/>
    </xf>
    <xf numFmtId="37" fontId="33" fillId="47" borderId="20" xfId="300" applyNumberFormat="1" applyFont="1" applyFill="1" applyBorder="1" applyAlignment="1">
      <alignment horizontal="right" vertical="center" wrapText="1" indent="2"/>
    </xf>
    <xf numFmtId="37" fontId="33" fillId="47" borderId="20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6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43" fontId="0" fillId="47" borderId="0" xfId="305" applyFont="1" applyFill="1" applyAlignment="1">
      <alignment horizontal="center"/>
    </xf>
    <xf numFmtId="166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66" fontId="0" fillId="47" borderId="0" xfId="300" applyNumberFormat="1" applyFont="1" applyFill="1" applyBorder="1" applyAlignment="1">
      <alignment wrapText="1"/>
    </xf>
    <xf numFmtId="43" fontId="0" fillId="47" borderId="0" xfId="305" applyFont="1" applyFill="1" applyAlignment="1">
      <alignment horizontal="left" indent="2"/>
    </xf>
    <xf numFmtId="166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3" fillId="47" borderId="0" xfId="289" applyFont="1" applyFill="1" applyAlignment="1" applyProtection="1">
      <alignment vertical="center"/>
      <protection/>
    </xf>
    <xf numFmtId="0" fontId="40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0" xfId="0" applyFont="1" applyFill="1" applyBorder="1" applyAlignment="1">
      <alignment horizontal="left" vertical="center" indent="1"/>
    </xf>
    <xf numFmtId="0" fontId="5" fillId="48" borderId="20" xfId="0" applyFont="1" applyFill="1" applyBorder="1" applyAlignment="1">
      <alignment horizontal="left" vertical="center" indent="2"/>
    </xf>
    <xf numFmtId="0" fontId="8" fillId="48" borderId="20" xfId="0" applyFont="1" applyFill="1" applyBorder="1" applyAlignment="1">
      <alignment horizontal="left" vertical="center" indent="2"/>
    </xf>
    <xf numFmtId="168" fontId="8" fillId="48" borderId="20" xfId="300" applyNumberFormat="1" applyFont="1" applyFill="1" applyBorder="1" applyAlignment="1">
      <alignment horizontal="right" vertical="center" indent="3"/>
    </xf>
    <xf numFmtId="0" fontId="8" fillId="48" borderId="0" xfId="0" applyFont="1" applyFill="1" applyAlignment="1">
      <alignment/>
    </xf>
    <xf numFmtId="0" fontId="8" fillId="48" borderId="20" xfId="0" applyFont="1" applyFill="1" applyBorder="1" applyAlignment="1">
      <alignment horizontal="left" vertical="center" indent="1"/>
    </xf>
    <xf numFmtId="168" fontId="8" fillId="48" borderId="20" xfId="300" applyNumberFormat="1" applyFont="1" applyFill="1" applyBorder="1" applyAlignment="1">
      <alignment horizontal="right" vertical="center" indent="4"/>
    </xf>
    <xf numFmtId="168" fontId="5" fillId="48" borderId="20" xfId="300" applyNumberFormat="1" applyFont="1" applyFill="1" applyBorder="1" applyAlignment="1">
      <alignment horizontal="right" vertical="center" indent="4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165" fontId="33" fillId="48" borderId="20" xfId="300" applyNumberFormat="1" applyFont="1" applyFill="1" applyBorder="1" applyAlignment="1">
      <alignment horizontal="right" vertical="center" indent="3"/>
    </xf>
    <xf numFmtId="165" fontId="33" fillId="48" borderId="24" xfId="300" applyNumberFormat="1" applyFont="1" applyFill="1" applyBorder="1" applyAlignment="1">
      <alignment horizontal="right" vertical="center" indent="3"/>
    </xf>
    <xf numFmtId="0" fontId="8" fillId="48" borderId="19" xfId="0" applyFont="1" applyFill="1" applyBorder="1" applyAlignment="1">
      <alignment horizontal="left" vertical="center" indent="2"/>
    </xf>
    <xf numFmtId="165" fontId="8" fillId="48" borderId="20" xfId="300" applyNumberFormat="1" applyFont="1" applyFill="1" applyBorder="1" applyAlignment="1">
      <alignment horizontal="right" vertical="center" indent="3"/>
    </xf>
    <xf numFmtId="165" fontId="8" fillId="48" borderId="24" xfId="300" applyNumberFormat="1" applyFont="1" applyFill="1" applyBorder="1" applyAlignment="1">
      <alignment horizontal="right" vertical="center" indent="3"/>
    </xf>
    <xf numFmtId="165" fontId="33" fillId="48" borderId="20" xfId="300" applyNumberFormat="1" applyFont="1" applyFill="1" applyBorder="1" applyAlignment="1">
      <alignment horizontal="right" vertical="center" indent="4"/>
    </xf>
    <xf numFmtId="1" fontId="33" fillId="48" borderId="24" xfId="300" applyNumberFormat="1" applyFont="1" applyFill="1" applyBorder="1" applyAlignment="1">
      <alignment horizontal="right" vertical="center" indent="3"/>
    </xf>
    <xf numFmtId="165" fontId="8" fillId="48" borderId="20" xfId="300" applyNumberFormat="1" applyFont="1" applyFill="1" applyBorder="1" applyAlignment="1">
      <alignment horizontal="right" vertical="center" indent="4"/>
    </xf>
    <xf numFmtId="0" fontId="6" fillId="48" borderId="20" xfId="0" applyFont="1" applyFill="1" applyBorder="1" applyAlignment="1">
      <alignment horizontal="left" vertical="center"/>
    </xf>
    <xf numFmtId="169" fontId="6" fillId="48" borderId="0" xfId="300" applyNumberFormat="1" applyFont="1" applyFill="1" applyBorder="1" applyAlignment="1">
      <alignment horizontal="right" vertical="center" indent="2"/>
    </xf>
    <xf numFmtId="169" fontId="6" fillId="48" borderId="20" xfId="300" applyNumberFormat="1" applyFont="1" applyFill="1" applyBorder="1" applyAlignment="1">
      <alignment horizontal="right" vertical="center" indent="2"/>
    </xf>
    <xf numFmtId="0" fontId="33" fillId="48" borderId="19" xfId="0" applyFont="1" applyFill="1" applyBorder="1" applyAlignment="1">
      <alignment horizontal="left" vertical="center" indent="1"/>
    </xf>
    <xf numFmtId="169" fontId="33" fillId="48" borderId="0" xfId="300" applyNumberFormat="1" applyFont="1" applyFill="1" applyBorder="1" applyAlignment="1">
      <alignment horizontal="right" vertical="center" indent="2"/>
    </xf>
    <xf numFmtId="169" fontId="33" fillId="48" borderId="20" xfId="300" applyNumberFormat="1" applyFont="1" applyFill="1" applyBorder="1" applyAlignment="1">
      <alignment horizontal="right" vertical="center" indent="2"/>
    </xf>
    <xf numFmtId="0" fontId="8" fillId="48" borderId="0" xfId="0" applyFont="1" applyFill="1" applyAlignment="1">
      <alignment vertical="center"/>
    </xf>
    <xf numFmtId="0" fontId="33" fillId="48" borderId="20" xfId="0" applyFont="1" applyFill="1" applyBorder="1" applyAlignment="1">
      <alignment horizontal="center" vertical="center"/>
    </xf>
    <xf numFmtId="169" fontId="33" fillId="48" borderId="0" xfId="300" applyNumberFormat="1" applyFont="1" applyFill="1" applyBorder="1" applyAlignment="1">
      <alignment horizontal="right" vertical="center" indent="3"/>
    </xf>
    <xf numFmtId="169" fontId="33" fillId="48" borderId="20" xfId="300" applyNumberFormat="1" applyFont="1" applyFill="1" applyBorder="1" applyAlignment="1">
      <alignment horizontal="right" vertical="center" indent="3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165" fontId="5" fillId="48" borderId="20" xfId="300" applyNumberFormat="1" applyFont="1" applyFill="1" applyBorder="1" applyAlignment="1">
      <alignment horizontal="right" vertical="center" indent="2"/>
    </xf>
    <xf numFmtId="165" fontId="0" fillId="48" borderId="20" xfId="300" applyNumberFormat="1" applyFont="1" applyFill="1" applyBorder="1" applyAlignment="1">
      <alignment horizontal="right" vertical="center" indent="2"/>
    </xf>
    <xf numFmtId="0" fontId="0" fillId="48" borderId="20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165" fontId="8" fillId="48" borderId="20" xfId="300" applyNumberFormat="1" applyFont="1" applyFill="1" applyBorder="1" applyAlignment="1">
      <alignment horizontal="right" vertical="center" indent="2"/>
    </xf>
    <xf numFmtId="165" fontId="0" fillId="48" borderId="20" xfId="300" applyNumberFormat="1" applyFont="1" applyFill="1" applyBorder="1" applyAlignment="1">
      <alignment horizontal="right" vertical="center" indent="3"/>
    </xf>
    <xf numFmtId="165" fontId="5" fillId="48" borderId="20" xfId="300" applyNumberFormat="1" applyFont="1" applyFill="1" applyBorder="1" applyAlignment="1">
      <alignment horizontal="right" vertical="center" indent="3"/>
    </xf>
    <xf numFmtId="0" fontId="33" fillId="48" borderId="19" xfId="323" applyFont="1" applyFill="1" applyBorder="1" applyAlignment="1">
      <alignment horizontal="left" vertical="center" indent="2"/>
      <protection/>
    </xf>
    <xf numFmtId="38" fontId="33" fillId="48" borderId="20" xfId="300" applyNumberFormat="1" applyFont="1" applyFill="1" applyBorder="1" applyAlignment="1">
      <alignment horizontal="right" vertical="center" indent="2"/>
    </xf>
    <xf numFmtId="0" fontId="8" fillId="48" borderId="0" xfId="323" applyFont="1" applyFill="1">
      <alignment/>
      <protection/>
    </xf>
    <xf numFmtId="0" fontId="0" fillId="48" borderId="20" xfId="0" applyFont="1" applyFill="1" applyBorder="1" applyAlignment="1">
      <alignment horizontal="left" vertical="center" indent="3"/>
    </xf>
    <xf numFmtId="38" fontId="0" fillId="48" borderId="20" xfId="300" applyNumberFormat="1" applyFont="1" applyFill="1" applyBorder="1" applyAlignment="1">
      <alignment horizontal="right" vertical="center" indent="2"/>
    </xf>
    <xf numFmtId="0" fontId="11" fillId="48" borderId="19" xfId="323" applyFont="1" applyFill="1" applyBorder="1" applyAlignment="1">
      <alignment horizontal="left" vertical="center" indent="2"/>
      <protection/>
    </xf>
    <xf numFmtId="38" fontId="11" fillId="48" borderId="20" xfId="300" applyNumberFormat="1" applyFont="1" applyFill="1" applyBorder="1" applyAlignment="1">
      <alignment horizontal="right" vertical="center" indent="2"/>
    </xf>
    <xf numFmtId="0" fontId="6" fillId="48" borderId="19" xfId="323" applyFont="1" applyFill="1" applyBorder="1" applyAlignment="1">
      <alignment horizontal="left" vertical="center"/>
      <protection/>
    </xf>
    <xf numFmtId="38" fontId="6" fillId="48" borderId="20" xfId="300" applyNumberFormat="1" applyFont="1" applyFill="1" applyBorder="1" applyAlignment="1">
      <alignment horizontal="right" vertical="center" indent="2"/>
    </xf>
    <xf numFmtId="0" fontId="6" fillId="48" borderId="19" xfId="323" applyFont="1" applyFill="1" applyBorder="1" applyAlignment="1">
      <alignment horizontal="left" vertical="center" indent="1"/>
      <protection/>
    </xf>
    <xf numFmtId="0" fontId="8" fillId="48" borderId="0" xfId="0" applyFont="1" applyFill="1" applyBorder="1" applyAlignment="1">
      <alignment/>
    </xf>
    <xf numFmtId="0" fontId="33" fillId="48" borderId="0" xfId="0" applyFont="1" applyFill="1" applyBorder="1" applyAlignment="1">
      <alignment/>
    </xf>
    <xf numFmtId="0" fontId="33" fillId="48" borderId="20" xfId="0" applyFont="1" applyFill="1" applyBorder="1" applyAlignment="1">
      <alignment horizontal="left" vertical="center" indent="3"/>
    </xf>
    <xf numFmtId="38" fontId="33" fillId="48" borderId="24" xfId="300" applyNumberFormat="1" applyFont="1" applyFill="1" applyBorder="1" applyAlignment="1">
      <alignment horizontal="right" vertical="center" indent="3"/>
    </xf>
    <xf numFmtId="38" fontId="33" fillId="48" borderId="20" xfId="300" applyNumberFormat="1" applyFont="1" applyFill="1" applyBorder="1" applyAlignment="1">
      <alignment horizontal="right" vertical="center" indent="3"/>
    </xf>
    <xf numFmtId="0" fontId="7" fillId="48" borderId="0" xfId="0" applyFont="1" applyFill="1" applyAlignment="1">
      <alignment/>
    </xf>
    <xf numFmtId="0" fontId="33" fillId="48" borderId="20" xfId="0" applyFont="1" applyFill="1" applyBorder="1" applyAlignment="1">
      <alignment horizontal="left" vertical="center" indent="2"/>
    </xf>
    <xf numFmtId="0" fontId="11" fillId="48" borderId="20" xfId="0" applyFont="1" applyFill="1" applyBorder="1" applyAlignment="1">
      <alignment horizontal="left" vertical="center" indent="3"/>
    </xf>
    <xf numFmtId="1" fontId="33" fillId="48" borderId="20" xfId="300" applyNumberFormat="1" applyFont="1" applyFill="1" applyBorder="1" applyAlignment="1">
      <alignment horizontal="right" vertical="center" indent="4"/>
    </xf>
    <xf numFmtId="1" fontId="6" fillId="48" borderId="20" xfId="300" applyNumberFormat="1" applyFont="1" applyFill="1" applyBorder="1" applyAlignment="1">
      <alignment horizontal="right" vertical="center" indent="4"/>
    </xf>
    <xf numFmtId="0" fontId="8" fillId="48" borderId="20" xfId="0" applyFont="1" applyFill="1" applyBorder="1" applyAlignment="1">
      <alignment horizontal="center" vertical="center"/>
    </xf>
    <xf numFmtId="169" fontId="8" fillId="48" borderId="0" xfId="300" applyNumberFormat="1" applyFont="1" applyFill="1" applyBorder="1" applyAlignment="1">
      <alignment horizontal="right" vertical="center" indent="3"/>
    </xf>
    <xf numFmtId="169" fontId="8" fillId="48" borderId="20" xfId="300" applyNumberFormat="1" applyFont="1" applyFill="1" applyBorder="1" applyAlignment="1">
      <alignment horizontal="right" vertical="center" indent="3"/>
    </xf>
    <xf numFmtId="0" fontId="8" fillId="48" borderId="25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169" fontId="8" fillId="48" borderId="26" xfId="300" applyNumberFormat="1" applyFont="1" applyFill="1" applyBorder="1" applyAlignment="1">
      <alignment horizontal="right" vertical="center" indent="3"/>
    </xf>
    <xf numFmtId="169" fontId="8" fillId="48" borderId="23" xfId="300" applyNumberFormat="1" applyFont="1" applyFill="1" applyBorder="1" applyAlignment="1">
      <alignment horizontal="right" vertical="center" indent="3"/>
    </xf>
    <xf numFmtId="38" fontId="6" fillId="47" borderId="20" xfId="300" applyNumberFormat="1" applyFont="1" applyFill="1" applyBorder="1" applyAlignment="1">
      <alignment horizontal="right" vertical="center" indent="4"/>
    </xf>
    <xf numFmtId="38" fontId="33" fillId="47" borderId="20" xfId="300" applyNumberFormat="1" applyFont="1" applyFill="1" applyBorder="1" applyAlignment="1">
      <alignment horizontal="right" vertical="center" indent="4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1" fontId="8" fillId="48" borderId="0" xfId="0" applyNumberFormat="1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1" fontId="6" fillId="48" borderId="24" xfId="300" applyNumberFormat="1" applyFont="1" applyFill="1" applyBorder="1" applyAlignment="1">
      <alignment horizontal="right" vertical="center" indent="3"/>
    </xf>
    <xf numFmtId="169" fontId="6" fillId="48" borderId="0" xfId="300" applyNumberFormat="1" applyFont="1" applyFill="1" applyBorder="1" applyAlignment="1">
      <alignment horizontal="right" vertical="center" indent="3"/>
    </xf>
    <xf numFmtId="169" fontId="6" fillId="48" borderId="20" xfId="300" applyNumberFormat="1" applyFont="1" applyFill="1" applyBorder="1" applyAlignment="1">
      <alignment horizontal="right" vertical="center" indent="3"/>
    </xf>
    <xf numFmtId="0" fontId="8" fillId="48" borderId="19" xfId="0" applyFont="1" applyFill="1" applyBorder="1" applyAlignment="1">
      <alignment horizontal="left" vertical="center" indent="1"/>
    </xf>
    <xf numFmtId="38" fontId="8" fillId="48" borderId="20" xfId="300" applyNumberFormat="1" applyFont="1" applyFill="1" applyBorder="1" applyAlignment="1">
      <alignment horizontal="right" vertical="center" indent="3"/>
    </xf>
    <xf numFmtId="0" fontId="11" fillId="48" borderId="27" xfId="0" applyFont="1" applyFill="1" applyBorder="1" applyAlignment="1">
      <alignment horizontal="center" vertical="center" wrapText="1"/>
    </xf>
    <xf numFmtId="169" fontId="8" fillId="48" borderId="26" xfId="300" applyNumberFormat="1" applyFont="1" applyFill="1" applyBorder="1" applyAlignment="1">
      <alignment horizontal="right" vertical="center" indent="2"/>
    </xf>
    <xf numFmtId="0" fontId="10" fillId="48" borderId="0" xfId="0" applyFont="1" applyFill="1" applyAlignment="1">
      <alignment vertical="center" wrapText="1"/>
    </xf>
    <xf numFmtId="0" fontId="6" fillId="48" borderId="20" xfId="0" applyFont="1" applyFill="1" applyBorder="1" applyAlignment="1">
      <alignment horizontal="center" vertical="center" wrapText="1"/>
    </xf>
    <xf numFmtId="165" fontId="8" fillId="48" borderId="23" xfId="300" applyNumberFormat="1" applyFont="1" applyFill="1" applyBorder="1" applyAlignment="1">
      <alignment horizontal="right" vertical="center" indent="2"/>
    </xf>
    <xf numFmtId="165" fontId="3" fillId="48" borderId="0" xfId="300" applyNumberFormat="1" applyFont="1" applyFill="1" applyBorder="1" applyAlignment="1">
      <alignment horizontal="center" vertical="center"/>
    </xf>
    <xf numFmtId="1" fontId="0" fillId="48" borderId="0" xfId="0" applyNumberFormat="1" applyFont="1" applyFill="1" applyAlignment="1">
      <alignment/>
    </xf>
    <xf numFmtId="192" fontId="0" fillId="48" borderId="0" xfId="0" applyNumberFormat="1" applyFont="1" applyFill="1" applyAlignment="1">
      <alignment/>
    </xf>
    <xf numFmtId="165" fontId="8" fillId="48" borderId="23" xfId="300" applyNumberFormat="1" applyFont="1" applyFill="1" applyBorder="1" applyAlignment="1">
      <alignment horizontal="right" vertical="center" indent="3"/>
    </xf>
    <xf numFmtId="0" fontId="0" fillId="48" borderId="0" xfId="323" applyFont="1" applyFill="1">
      <alignment/>
      <protection/>
    </xf>
    <xf numFmtId="0" fontId="6" fillId="48" borderId="20" xfId="323" applyFont="1" applyFill="1" applyBorder="1" applyAlignment="1">
      <alignment horizontal="center" vertical="center" wrapText="1"/>
      <protection/>
    </xf>
    <xf numFmtId="38" fontId="8" fillId="48" borderId="20" xfId="300" applyNumberFormat="1" applyFont="1" applyFill="1" applyBorder="1" applyAlignment="1">
      <alignment horizontal="right" vertical="center" indent="2"/>
    </xf>
    <xf numFmtId="38" fontId="5" fillId="48" borderId="0" xfId="300" applyNumberFormat="1" applyFont="1" applyFill="1" applyBorder="1" applyAlignment="1">
      <alignment horizontal="center" vertical="center"/>
    </xf>
    <xf numFmtId="0" fontId="35" fillId="48" borderId="0" xfId="0" applyFont="1" applyFill="1" applyAlignment="1">
      <alignment vertical="top"/>
    </xf>
    <xf numFmtId="175" fontId="0" fillId="48" borderId="0" xfId="0" applyNumberFormat="1" applyFont="1" applyFill="1" applyAlignment="1">
      <alignment/>
    </xf>
    <xf numFmtId="38" fontId="11" fillId="48" borderId="20" xfId="300" applyNumberFormat="1" applyFont="1" applyFill="1" applyBorder="1" applyAlignment="1">
      <alignment horizontal="right" vertical="center" indent="3"/>
    </xf>
    <xf numFmtId="0" fontId="2" fillId="48" borderId="0" xfId="0" applyFont="1" applyFill="1" applyAlignment="1">
      <alignment/>
    </xf>
    <xf numFmtId="0" fontId="11" fillId="48" borderId="20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68" fontId="6" fillId="48" borderId="0" xfId="300" applyNumberFormat="1" applyFont="1" applyFill="1" applyBorder="1" applyAlignment="1">
      <alignment horizontal="right" vertical="center" indent="2"/>
    </xf>
    <xf numFmtId="168" fontId="6" fillId="48" borderId="24" xfId="300" applyNumberFormat="1" applyFont="1" applyFill="1" applyBorder="1" applyAlignment="1">
      <alignment horizontal="right" vertical="center" indent="3"/>
    </xf>
    <xf numFmtId="0" fontId="11" fillId="48" borderId="0" xfId="0" applyFont="1" applyFill="1" applyAlignment="1">
      <alignment vertical="center" wrapText="1"/>
    </xf>
    <xf numFmtId="198" fontId="6" fillId="48" borderId="20" xfId="300" applyNumberFormat="1" applyFont="1" applyFill="1" applyBorder="1" applyAlignment="1">
      <alignment horizontal="right" vertical="center" indent="4"/>
    </xf>
    <xf numFmtId="198" fontId="6" fillId="48" borderId="24" xfId="300" applyNumberFormat="1" applyFont="1" applyFill="1" applyBorder="1" applyAlignment="1">
      <alignment horizontal="right" vertical="center" indent="3"/>
    </xf>
    <xf numFmtId="0" fontId="6" fillId="47" borderId="28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1" xfId="0" applyFont="1" applyFill="1" applyBorder="1" applyAlignment="1">
      <alignment horizontal="center" vertical="center"/>
    </xf>
    <xf numFmtId="169" fontId="8" fillId="48" borderId="23" xfId="300" applyNumberFormat="1" applyFont="1" applyFill="1" applyBorder="1" applyAlignment="1">
      <alignment horizontal="right" vertical="center" indent="2"/>
    </xf>
    <xf numFmtId="0" fontId="0" fillId="48" borderId="0" xfId="323" applyFont="1" applyFill="1" applyAlignment="1">
      <alignment horizontal="left"/>
      <protection/>
    </xf>
    <xf numFmtId="0" fontId="5" fillId="48" borderId="0" xfId="323" applyFont="1" applyFill="1" applyAlignment="1">
      <alignment horizontal="left" vertical="center" wrapText="1"/>
      <protection/>
    </xf>
    <xf numFmtId="0" fontId="7" fillId="48" borderId="0" xfId="323" applyFont="1" applyFill="1">
      <alignment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0" fillId="48" borderId="0" xfId="0" applyFont="1" applyFill="1" applyAlignment="1">
      <alignment/>
    </xf>
    <xf numFmtId="0" fontId="6" fillId="47" borderId="23" xfId="323" applyFont="1" applyFill="1" applyBorder="1" applyAlignment="1">
      <alignment horizontal="center"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6" fillId="47" borderId="30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66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1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2" xfId="331" applyFont="1" applyFill="1" applyBorder="1" applyAlignment="1">
      <alignment horizontal="center" vertical="center"/>
      <protection/>
    </xf>
    <xf numFmtId="0" fontId="3" fillId="48" borderId="31" xfId="331" applyFont="1" applyFill="1" applyBorder="1" applyAlignment="1">
      <alignment horizontal="center" vertical="center" wrapText="1"/>
      <protection/>
    </xf>
    <xf numFmtId="0" fontId="0" fillId="48" borderId="31" xfId="331" applyFont="1" applyFill="1" applyBorder="1" applyAlignment="1">
      <alignment horizontal="left" vertical="center" indent="1"/>
      <protection/>
    </xf>
    <xf numFmtId="173" fontId="0" fillId="48" borderId="0" xfId="307" applyNumberFormat="1" applyFont="1" applyFill="1" applyBorder="1" applyAlignment="1">
      <alignment vertical="center"/>
    </xf>
    <xf numFmtId="170" fontId="0" fillId="48" borderId="32" xfId="349" applyNumberFormat="1" applyFont="1" applyFill="1" applyBorder="1" applyAlignment="1">
      <alignment horizontal="center" vertical="center"/>
    </xf>
    <xf numFmtId="0" fontId="3" fillId="48" borderId="33" xfId="331" applyFont="1" applyFill="1" applyBorder="1" applyAlignment="1">
      <alignment horizontal="center" vertical="center"/>
      <protection/>
    </xf>
    <xf numFmtId="173" fontId="3" fillId="48" borderId="34" xfId="307" applyNumberFormat="1" applyFont="1" applyFill="1" applyBorder="1" applyAlignment="1">
      <alignment vertical="center"/>
    </xf>
    <xf numFmtId="170" fontId="3" fillId="48" borderId="35" xfId="349" applyNumberFormat="1" applyFont="1" applyFill="1" applyBorder="1" applyAlignment="1">
      <alignment horizontal="center" vertical="center"/>
    </xf>
    <xf numFmtId="166" fontId="0" fillId="48" borderId="0" xfId="331" applyNumberFormat="1" applyFont="1" applyFill="1" applyBorder="1" applyAlignment="1">
      <alignment vertical="center"/>
      <protection/>
    </xf>
    <xf numFmtId="183" fontId="0" fillId="48" borderId="0" xfId="307" applyNumberFormat="1" applyFont="1" applyFill="1" applyBorder="1" applyAlignment="1">
      <alignment vertical="center"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horizontal="left"/>
    </xf>
    <xf numFmtId="0" fontId="5" fillId="48" borderId="0" xfId="0" applyFont="1" applyFill="1" applyAlignment="1">
      <alignment horizontal="left" vertical="center" wrapText="1"/>
    </xf>
    <xf numFmtId="0" fontId="10" fillId="48" borderId="0" xfId="0" applyFont="1" applyFill="1" applyAlignment="1">
      <alignment vertical="center"/>
    </xf>
    <xf numFmtId="193" fontId="0" fillId="48" borderId="0" xfId="0" applyNumberFormat="1" applyFont="1" applyFill="1" applyAlignment="1">
      <alignment/>
    </xf>
    <xf numFmtId="0" fontId="0" fillId="48" borderId="0" xfId="323" applyFont="1" applyFill="1" applyAlignment="1">
      <alignment vertical="center"/>
      <protection/>
    </xf>
    <xf numFmtId="177" fontId="0" fillId="48" borderId="0" xfId="0" applyNumberFormat="1" applyFont="1" applyFill="1" applyAlignment="1">
      <alignment/>
    </xf>
    <xf numFmtId="0" fontId="76" fillId="48" borderId="0" xfId="0" applyFont="1" applyFill="1" applyAlignment="1">
      <alignment/>
    </xf>
    <xf numFmtId="0" fontId="11" fillId="48" borderId="0" xfId="323" applyFont="1" applyFill="1" applyAlignment="1">
      <alignment horizontal="left" vertical="center"/>
      <protection/>
    </xf>
    <xf numFmtId="0" fontId="5" fillId="48" borderId="0" xfId="0" applyFont="1" applyFill="1" applyBorder="1" applyAlignment="1">
      <alignment vertical="center"/>
    </xf>
    <xf numFmtId="204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0" fillId="48" borderId="0" xfId="323" applyFont="1" applyFill="1" applyBorder="1" applyAlignment="1">
      <alignment horizontal="left" vertical="center" wrapText="1"/>
      <protection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center" vertical="center"/>
    </xf>
    <xf numFmtId="166" fontId="6" fillId="48" borderId="0" xfId="300" applyNumberFormat="1" applyFont="1" applyFill="1" applyBorder="1" applyAlignment="1">
      <alignment horizontal="center" vertical="center"/>
    </xf>
    <xf numFmtId="0" fontId="11" fillId="48" borderId="36" xfId="0" applyFont="1" applyFill="1" applyBorder="1" applyAlignment="1">
      <alignment horizontal="center" vertical="center" wrapText="1"/>
    </xf>
    <xf numFmtId="0" fontId="0" fillId="48" borderId="0" xfId="0" applyFont="1" applyFill="1" applyAlignment="1">
      <alignment horizontal="left"/>
    </xf>
    <xf numFmtId="0" fontId="0" fillId="48" borderId="0" xfId="0" applyFont="1" applyFill="1" applyBorder="1" applyAlignment="1">
      <alignment horizontal="left"/>
    </xf>
    <xf numFmtId="0" fontId="4" fillId="48" borderId="0" xfId="0" applyFont="1" applyFill="1" applyBorder="1" applyAlignment="1">
      <alignment vertical="center" wrapText="1"/>
    </xf>
    <xf numFmtId="0" fontId="0" fillId="48" borderId="0" xfId="0" applyFont="1" applyFill="1" applyBorder="1" applyAlignment="1">
      <alignment/>
    </xf>
    <xf numFmtId="0" fontId="7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5" xfId="0" applyFont="1" applyFill="1" applyBorder="1" applyAlignment="1">
      <alignment horizontal="left" vertical="center" indent="2"/>
    </xf>
    <xf numFmtId="0" fontId="0" fillId="48" borderId="25" xfId="0" applyFont="1" applyFill="1" applyBorder="1" applyAlignment="1">
      <alignment horizontal="left" vertical="center" indent="2"/>
    </xf>
    <xf numFmtId="0" fontId="6" fillId="48" borderId="36" xfId="0" applyFont="1" applyFill="1" applyBorder="1" applyAlignment="1">
      <alignment horizontal="left" vertical="center"/>
    </xf>
    <xf numFmtId="0" fontId="6" fillId="48" borderId="28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0" fillId="48" borderId="0" xfId="0" applyFont="1" applyFill="1" applyAlignment="1">
      <alignment vertical="top"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57" fillId="48" borderId="0" xfId="331" applyFill="1">
      <alignment/>
      <protection/>
    </xf>
    <xf numFmtId="180" fontId="35" fillId="48" borderId="0" xfId="331" applyNumberFormat="1" applyFont="1" applyFill="1">
      <alignment/>
      <protection/>
    </xf>
    <xf numFmtId="192" fontId="0" fillId="48" borderId="0" xfId="331" applyNumberFormat="1" applyFont="1" applyFill="1" applyBorder="1" applyAlignment="1">
      <alignment vertical="center"/>
      <protection/>
    </xf>
    <xf numFmtId="182" fontId="0" fillId="48" borderId="0" xfId="331" applyNumberFormat="1" applyFont="1" applyFill="1" applyBorder="1" applyAlignment="1">
      <alignment vertical="center"/>
      <protection/>
    </xf>
    <xf numFmtId="184" fontId="0" fillId="48" borderId="0" xfId="331" applyNumberFormat="1" applyFont="1" applyFill="1" applyBorder="1" applyAlignment="1">
      <alignment vertical="center"/>
      <protection/>
    </xf>
    <xf numFmtId="167" fontId="0" fillId="48" borderId="0" xfId="307" applyNumberFormat="1" applyFont="1" applyFill="1" applyBorder="1" applyAlignment="1">
      <alignment horizontal="right" vertical="center"/>
    </xf>
    <xf numFmtId="0" fontId="0" fillId="48" borderId="0" xfId="0" applyFont="1" applyFill="1" applyAlignment="1">
      <alignment horizontal="justify" vertical="center" wrapText="1"/>
    </xf>
    <xf numFmtId="182" fontId="0" fillId="48" borderId="0" xfId="0" applyNumberFormat="1" applyFont="1" applyFill="1" applyAlignment="1">
      <alignment vertical="center"/>
    </xf>
    <xf numFmtId="174" fontId="0" fillId="48" borderId="0" xfId="0" applyNumberFormat="1" applyFont="1" applyFill="1" applyAlignment="1">
      <alignment vertical="center"/>
    </xf>
    <xf numFmtId="186" fontId="0" fillId="48" borderId="0" xfId="0" applyNumberFormat="1" applyFont="1" applyFill="1" applyAlignment="1">
      <alignment vertical="center"/>
    </xf>
    <xf numFmtId="184" fontId="0" fillId="47" borderId="0" xfId="300" applyNumberFormat="1" applyFont="1" applyFill="1" applyAlignment="1">
      <alignment/>
    </xf>
    <xf numFmtId="169" fontId="8" fillId="48" borderId="0" xfId="300" applyNumberFormat="1" applyFont="1" applyFill="1" applyBorder="1" applyAlignment="1">
      <alignment horizontal="right" vertical="center" indent="2"/>
    </xf>
    <xf numFmtId="169" fontId="8" fillId="48" borderId="20" xfId="300" applyNumberFormat="1" applyFont="1" applyFill="1" applyBorder="1" applyAlignment="1">
      <alignment horizontal="right" vertical="center" indent="2"/>
    </xf>
    <xf numFmtId="169" fontId="6" fillId="48" borderId="37" xfId="300" applyNumberFormat="1" applyFont="1" applyFill="1" applyBorder="1" applyAlignment="1">
      <alignment horizontal="right" vertical="center" indent="2"/>
    </xf>
    <xf numFmtId="206" fontId="8" fillId="48" borderId="20" xfId="300" applyNumberFormat="1" applyFont="1" applyFill="1" applyBorder="1" applyAlignment="1">
      <alignment horizontal="right" vertical="center" indent="3"/>
    </xf>
    <xf numFmtId="168" fontId="5" fillId="48" borderId="20" xfId="300" applyNumberFormat="1" applyFont="1" applyFill="1" applyBorder="1" applyAlignment="1">
      <alignment horizontal="right" vertical="center" indent="3"/>
    </xf>
    <xf numFmtId="1" fontId="8" fillId="48" borderId="20" xfId="300" applyNumberFormat="1" applyFont="1" applyFill="1" applyBorder="1" applyAlignment="1">
      <alignment horizontal="right" vertical="center" indent="3"/>
    </xf>
    <xf numFmtId="38" fontId="8" fillId="48" borderId="24" xfId="300" applyNumberFormat="1" applyFont="1" applyFill="1" applyBorder="1" applyAlignment="1">
      <alignment horizontal="center" vertical="center"/>
    </xf>
    <xf numFmtId="38" fontId="8" fillId="48" borderId="20" xfId="300" applyNumberFormat="1" applyFont="1" applyFill="1" applyBorder="1" applyAlignment="1">
      <alignment horizontal="center" vertical="center"/>
    </xf>
    <xf numFmtId="0" fontId="6" fillId="48" borderId="20" xfId="0" applyFont="1" applyFill="1" applyBorder="1" applyAlignment="1">
      <alignment horizontal="left" vertical="center" indent="1"/>
    </xf>
    <xf numFmtId="38" fontId="6" fillId="48" borderId="20" xfId="300" applyNumberFormat="1" applyFont="1" applyFill="1" applyBorder="1" applyAlignment="1">
      <alignment horizontal="right" vertical="center" indent="3"/>
    </xf>
    <xf numFmtId="0" fontId="0" fillId="48" borderId="34" xfId="331" applyFont="1" applyFill="1" applyBorder="1" applyAlignment="1">
      <alignment horizontal="left" vertical="center" indent="1"/>
      <protection/>
    </xf>
    <xf numFmtId="197" fontId="0" fillId="48" borderId="0" xfId="331" applyNumberFormat="1" applyFont="1" applyFill="1" applyBorder="1" applyAlignment="1">
      <alignment vertical="center"/>
      <protection/>
    </xf>
    <xf numFmtId="0" fontId="77" fillId="48" borderId="0" xfId="0" applyFont="1" applyFill="1" applyAlignment="1">
      <alignment/>
    </xf>
    <xf numFmtId="0" fontId="78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0" fontId="0" fillId="48" borderId="0" xfId="0" applyFont="1" applyFill="1" applyAlignment="1">
      <alignment horizontal="right"/>
    </xf>
    <xf numFmtId="210" fontId="0" fillId="48" borderId="0" xfId="0" applyNumberFormat="1" applyFont="1" applyFill="1" applyAlignment="1">
      <alignment/>
    </xf>
    <xf numFmtId="43" fontId="8" fillId="48" borderId="0" xfId="300" applyFont="1" applyFill="1" applyAlignment="1">
      <alignment/>
    </xf>
    <xf numFmtId="173" fontId="0" fillId="48" borderId="0" xfId="331" applyNumberFormat="1" applyFont="1" applyFill="1" applyBorder="1" applyAlignment="1">
      <alignment vertical="center"/>
      <protection/>
    </xf>
    <xf numFmtId="182" fontId="3" fillId="48" borderId="0" xfId="0" applyNumberFormat="1" applyFont="1" applyFill="1" applyAlignment="1">
      <alignment horizontal="justify" vertical="center" wrapText="1"/>
    </xf>
    <xf numFmtId="182" fontId="0" fillId="48" borderId="0" xfId="0" applyNumberFormat="1" applyFont="1" applyFill="1" applyAlignment="1">
      <alignment horizontal="justify" vertical="center" wrapText="1"/>
    </xf>
    <xf numFmtId="190" fontId="0" fillId="48" borderId="0" xfId="0" applyNumberFormat="1" applyFont="1" applyFill="1" applyAlignment="1">
      <alignment vertical="center"/>
    </xf>
    <xf numFmtId="190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0" fontId="12" fillId="47" borderId="0" xfId="0" applyFont="1" applyFill="1" applyAlignment="1">
      <alignment/>
    </xf>
    <xf numFmtId="191" fontId="33" fillId="48" borderId="24" xfId="300" applyNumberFormat="1" applyFont="1" applyFill="1" applyBorder="1" applyAlignment="1">
      <alignment horizontal="right" vertical="center" indent="3"/>
    </xf>
    <xf numFmtId="191" fontId="33" fillId="48" borderId="20" xfId="300" applyNumberFormat="1" applyFont="1" applyFill="1" applyBorder="1" applyAlignment="1">
      <alignment horizontal="right" vertical="center" indent="3"/>
    </xf>
    <xf numFmtId="0" fontId="0" fillId="48" borderId="0" xfId="0" applyNumberFormat="1" applyFont="1" applyFill="1" applyBorder="1" applyAlignment="1">
      <alignment/>
    </xf>
    <xf numFmtId="1" fontId="8" fillId="48" borderId="20" xfId="300" applyNumberFormat="1" applyFont="1" applyFill="1" applyBorder="1" applyAlignment="1">
      <alignment horizontal="right" vertical="center" indent="4"/>
    </xf>
    <xf numFmtId="178" fontId="35" fillId="48" borderId="0" xfId="0" applyNumberFormat="1" applyFont="1" applyFill="1" applyAlignment="1">
      <alignment vertical="top"/>
    </xf>
    <xf numFmtId="211" fontId="0" fillId="48" borderId="0" xfId="0" applyNumberFormat="1" applyFont="1" applyFill="1" applyAlignment="1">
      <alignment/>
    </xf>
    <xf numFmtId="0" fontId="42" fillId="48" borderId="0" xfId="0" applyFont="1" applyFill="1" applyBorder="1" applyAlignment="1">
      <alignment horizontal="left" vertical="center" wrapText="1"/>
    </xf>
    <xf numFmtId="0" fontId="4" fillId="48" borderId="0" xfId="323" applyFont="1" applyFill="1" applyAlignment="1">
      <alignment horizontal="left" vertical="center" wrapText="1"/>
      <protection/>
    </xf>
    <xf numFmtId="183" fontId="3" fillId="48" borderId="34" xfId="307" applyNumberFormat="1" applyFont="1" applyFill="1" applyBorder="1" applyAlignment="1">
      <alignment vertical="center"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8" xfId="0" applyFont="1" applyFill="1" applyBorder="1" applyAlignment="1">
      <alignment horizontal="center" vertical="center" wrapText="1"/>
    </xf>
    <xf numFmtId="38" fontId="33" fillId="48" borderId="19" xfId="300" applyNumberFormat="1" applyFont="1" applyFill="1" applyBorder="1" applyAlignment="1">
      <alignment horizontal="right" vertical="center" indent="3"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0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37" fontId="33" fillId="48" borderId="20" xfId="300" applyNumberFormat="1" applyFont="1" applyFill="1" applyBorder="1" applyAlignment="1">
      <alignment horizontal="right" vertical="center" wrapText="1" indent="2"/>
    </xf>
    <xf numFmtId="37" fontId="33" fillId="48" borderId="0" xfId="300" applyNumberFormat="1" applyFont="1" applyFill="1" applyBorder="1" applyAlignment="1">
      <alignment horizontal="right" vertical="center" wrapText="1" indent="2"/>
    </xf>
    <xf numFmtId="0" fontId="33" fillId="48" borderId="25" xfId="323" applyFont="1" applyFill="1" applyBorder="1" applyAlignment="1">
      <alignment horizontal="left" vertical="center" wrapText="1" indent="1"/>
      <protection/>
    </xf>
    <xf numFmtId="37" fontId="8" fillId="48" borderId="23" xfId="300" applyNumberFormat="1" applyFont="1" applyFill="1" applyBorder="1" applyAlignment="1">
      <alignment horizontal="right" vertical="center" wrapText="1" indent="2"/>
    </xf>
    <xf numFmtId="37" fontId="8" fillId="48" borderId="26" xfId="300" applyNumberFormat="1" applyFont="1" applyFill="1" applyBorder="1" applyAlignment="1">
      <alignment horizontal="right" vertical="center" wrapText="1" indent="2"/>
    </xf>
    <xf numFmtId="181" fontId="0" fillId="47" borderId="0" xfId="300" applyNumberFormat="1" applyFont="1" applyFill="1" applyAlignment="1">
      <alignment/>
    </xf>
    <xf numFmtId="214" fontId="0" fillId="47" borderId="0" xfId="300" applyNumberFormat="1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7" fillId="47" borderId="22" xfId="323" applyFont="1" applyFill="1" applyBorder="1">
      <alignment/>
      <protection/>
    </xf>
    <xf numFmtId="0" fontId="11" fillId="48" borderId="0" xfId="323" applyFont="1" applyFill="1" applyAlignment="1">
      <alignment horizontal="center" vertical="center" wrapText="1"/>
      <protection/>
    </xf>
    <xf numFmtId="0" fontId="39" fillId="48" borderId="0" xfId="289" applyFont="1" applyFill="1" applyAlignment="1" applyProtection="1">
      <alignment vertical="center"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14" fontId="39" fillId="48" borderId="0" xfId="289" applyNumberFormat="1" applyFont="1" applyFill="1" applyAlignment="1" applyProtection="1">
      <alignment horizontal="left" vertical="center"/>
      <protection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15" fontId="8" fillId="47" borderId="0" xfId="323" applyNumberFormat="1" applyFont="1" applyFill="1">
      <alignment/>
      <protection/>
    </xf>
    <xf numFmtId="0" fontId="76" fillId="47" borderId="0" xfId="0" applyFont="1" applyFill="1" applyAlignment="1">
      <alignment/>
    </xf>
    <xf numFmtId="0" fontId="79" fillId="48" borderId="0" xfId="0" applyFont="1" applyFill="1" applyAlignment="1">
      <alignment/>
    </xf>
    <xf numFmtId="0" fontId="6" fillId="48" borderId="21" xfId="0" applyFont="1" applyFill="1" applyBorder="1" applyAlignment="1">
      <alignment horizontal="center" vertical="center" wrapText="1"/>
    </xf>
    <xf numFmtId="0" fontId="0" fillId="47" borderId="0" xfId="0" applyFont="1" applyFill="1" applyAlignment="1" applyProtection="1">
      <alignment/>
      <protection/>
    </xf>
    <xf numFmtId="213" fontId="0" fillId="47" borderId="0" xfId="0" applyNumberFormat="1" applyFont="1" applyFill="1" applyAlignment="1">
      <alignment/>
    </xf>
    <xf numFmtId="178" fontId="0" fillId="48" borderId="0" xfId="0" applyNumberFormat="1" applyFont="1" applyFill="1" applyAlignment="1">
      <alignment/>
    </xf>
    <xf numFmtId="203" fontId="0" fillId="48" borderId="0" xfId="0" applyNumberFormat="1" applyFont="1" applyFill="1" applyAlignment="1">
      <alignment/>
    </xf>
    <xf numFmtId="207" fontId="0" fillId="48" borderId="0" xfId="0" applyNumberFormat="1" applyFont="1" applyFill="1" applyAlignment="1">
      <alignment/>
    </xf>
    <xf numFmtId="186" fontId="0" fillId="48" borderId="0" xfId="0" applyNumberFormat="1" applyFont="1" applyFill="1" applyAlignment="1">
      <alignment/>
    </xf>
    <xf numFmtId="38" fontId="33" fillId="48" borderId="19" xfId="300" applyNumberFormat="1" applyFont="1" applyFill="1" applyBorder="1" applyAlignment="1">
      <alignment horizontal="right" vertical="center" indent="4"/>
    </xf>
    <xf numFmtId="0" fontId="11" fillId="48" borderId="0" xfId="0" applyFont="1" applyFill="1" applyAlignment="1">
      <alignment horizontal="left" vertical="center" wrapText="1"/>
    </xf>
    <xf numFmtId="0" fontId="5" fillId="48" borderId="0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left" vertical="center"/>
    </xf>
    <xf numFmtId="38" fontId="6" fillId="48" borderId="19" xfId="300" applyNumberFormat="1" applyFont="1" applyFill="1" applyBorder="1" applyAlignment="1">
      <alignment horizontal="right" vertical="center" indent="3"/>
    </xf>
    <xf numFmtId="38" fontId="6" fillId="48" borderId="19" xfId="300" applyNumberFormat="1" applyFont="1" applyFill="1" applyBorder="1" applyAlignment="1">
      <alignment horizontal="right" vertical="center" indent="4"/>
    </xf>
    <xf numFmtId="38" fontId="6" fillId="48" borderId="24" xfId="300" applyNumberFormat="1" applyFont="1" applyFill="1" applyBorder="1" applyAlignment="1">
      <alignment horizontal="right" vertical="center" indent="3"/>
    </xf>
    <xf numFmtId="38" fontId="8" fillId="48" borderId="24" xfId="300" applyNumberFormat="1" applyFont="1" applyFill="1" applyBorder="1" applyAlignment="1">
      <alignment horizontal="right" vertical="center" indent="3"/>
    </xf>
    <xf numFmtId="38" fontId="11" fillId="48" borderId="24" xfId="300" applyNumberFormat="1" applyFont="1" applyFill="1" applyBorder="1" applyAlignment="1">
      <alignment horizontal="right" vertical="center" indent="3"/>
    </xf>
    <xf numFmtId="0" fontId="8" fillId="48" borderId="23" xfId="0" applyFont="1" applyFill="1" applyBorder="1" applyAlignment="1">
      <alignment horizontal="left" vertical="center" indent="2"/>
    </xf>
    <xf numFmtId="38" fontId="8" fillId="48" borderId="22" xfId="300" applyNumberFormat="1" applyFont="1" applyFill="1" applyBorder="1" applyAlignment="1">
      <alignment horizontal="center" vertical="center"/>
    </xf>
    <xf numFmtId="38" fontId="6" fillId="48" borderId="24" xfId="300" applyNumberFormat="1" applyFont="1" applyFill="1" applyBorder="1" applyAlignment="1">
      <alignment horizontal="right" vertical="center" indent="4"/>
    </xf>
    <xf numFmtId="38" fontId="6" fillId="48" borderId="20" xfId="300" applyNumberFormat="1" applyFont="1" applyFill="1" applyBorder="1" applyAlignment="1">
      <alignment horizontal="right" vertical="center" indent="4"/>
    </xf>
    <xf numFmtId="38" fontId="33" fillId="48" borderId="24" xfId="300" applyNumberFormat="1" applyFont="1" applyFill="1" applyBorder="1" applyAlignment="1">
      <alignment horizontal="right" vertical="center" indent="4"/>
    </xf>
    <xf numFmtId="38" fontId="33" fillId="48" borderId="20" xfId="300" applyNumberFormat="1" applyFont="1" applyFill="1" applyBorder="1" applyAlignment="1">
      <alignment horizontal="right" vertical="center" indent="4"/>
    </xf>
    <xf numFmtId="38" fontId="8" fillId="48" borderId="24" xfId="300" applyNumberFormat="1" applyFont="1" applyFill="1" applyBorder="1" applyAlignment="1">
      <alignment horizontal="right" vertical="center" indent="4"/>
    </xf>
    <xf numFmtId="38" fontId="8" fillId="48" borderId="20" xfId="300" applyNumberFormat="1" applyFont="1" applyFill="1" applyBorder="1" applyAlignment="1">
      <alignment horizontal="right" vertical="center" indent="4"/>
    </xf>
    <xf numFmtId="191" fontId="33" fillId="48" borderId="24" xfId="300" applyNumberFormat="1" applyFont="1" applyFill="1" applyBorder="1" applyAlignment="1">
      <alignment horizontal="right" vertical="center" indent="4"/>
    </xf>
    <xf numFmtId="191" fontId="33" fillId="48" borderId="20" xfId="300" applyNumberFormat="1" applyFont="1" applyFill="1" applyBorder="1" applyAlignment="1">
      <alignment horizontal="right" vertical="center" indent="4"/>
    </xf>
    <xf numFmtId="0" fontId="80" fillId="48" borderId="0" xfId="0" applyFont="1" applyFill="1" applyAlignment="1">
      <alignment/>
    </xf>
    <xf numFmtId="168" fontId="6" fillId="48" borderId="20" xfId="300" applyNumberFormat="1" applyFont="1" applyFill="1" applyBorder="1" applyAlignment="1">
      <alignment horizontal="right" vertical="center" indent="3"/>
    </xf>
    <xf numFmtId="0" fontId="80" fillId="48" borderId="0" xfId="323" applyFont="1" applyFill="1">
      <alignment/>
      <protection/>
    </xf>
    <xf numFmtId="0" fontId="81" fillId="48" borderId="0" xfId="323" applyFont="1" applyFill="1">
      <alignment/>
      <protection/>
    </xf>
    <xf numFmtId="0" fontId="82" fillId="48" borderId="0" xfId="323" applyFont="1" applyFill="1">
      <alignment/>
      <protection/>
    </xf>
    <xf numFmtId="176" fontId="3" fillId="48" borderId="0" xfId="307" applyNumberFormat="1" applyFont="1" applyFill="1" applyBorder="1" applyAlignment="1">
      <alignment vertical="center"/>
    </xf>
    <xf numFmtId="43" fontId="0" fillId="48" borderId="0" xfId="331" applyNumberFormat="1" applyFont="1" applyFill="1" applyBorder="1" applyAlignment="1">
      <alignment vertical="center"/>
      <protection/>
    </xf>
    <xf numFmtId="185" fontId="0" fillId="48" borderId="0" xfId="331" applyNumberFormat="1" applyFont="1" applyFill="1" applyBorder="1" applyAlignment="1">
      <alignment vertical="center"/>
      <protection/>
    </xf>
    <xf numFmtId="175" fontId="0" fillId="48" borderId="0" xfId="331" applyNumberFormat="1" applyFont="1" applyFill="1" applyBorder="1" applyAlignment="1">
      <alignment vertical="center"/>
      <protection/>
    </xf>
    <xf numFmtId="212" fontId="8" fillId="47" borderId="0" xfId="323" applyNumberFormat="1" applyFont="1" applyFill="1">
      <alignment/>
      <protection/>
    </xf>
    <xf numFmtId="0" fontId="0" fillId="48" borderId="0" xfId="0" applyFont="1" applyFill="1" applyAlignment="1" applyProtection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179" fontId="0" fillId="48" borderId="0" xfId="0" applyNumberFormat="1" applyFont="1" applyFill="1" applyAlignment="1">
      <alignment/>
    </xf>
    <xf numFmtId="38" fontId="12" fillId="47" borderId="0" xfId="0" applyNumberFormat="1" applyFont="1" applyFill="1" applyAlignment="1">
      <alignment/>
    </xf>
    <xf numFmtId="179" fontId="12" fillId="47" borderId="0" xfId="0" applyNumberFormat="1" applyFont="1" applyFill="1" applyBorder="1" applyAlignment="1">
      <alignment/>
    </xf>
    <xf numFmtId="9" fontId="7" fillId="48" borderId="0" xfId="344" applyNumberFormat="1" applyFont="1" applyFill="1" applyAlignment="1">
      <alignment/>
    </xf>
    <xf numFmtId="9" fontId="7" fillId="48" borderId="0" xfId="344" applyFont="1" applyFill="1" applyAlignment="1">
      <alignment/>
    </xf>
    <xf numFmtId="183" fontId="8" fillId="48" borderId="0" xfId="0" applyNumberFormat="1" applyFont="1" applyFill="1" applyAlignment="1">
      <alignment/>
    </xf>
    <xf numFmtId="43" fontId="8" fillId="48" borderId="0" xfId="0" applyNumberFormat="1" applyFont="1" applyFill="1" applyAlignment="1">
      <alignment/>
    </xf>
    <xf numFmtId="199" fontId="8" fillId="48" borderId="0" xfId="0" applyNumberFormat="1" applyFont="1" applyFill="1" applyAlignment="1">
      <alignment/>
    </xf>
    <xf numFmtId="203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0" fontId="0" fillId="0" borderId="0" xfId="0" applyFont="1" applyAlignment="1">
      <alignment/>
    </xf>
    <xf numFmtId="165" fontId="8" fillId="48" borderId="0" xfId="0" applyNumberFormat="1" applyFont="1" applyFill="1" applyAlignment="1">
      <alignment/>
    </xf>
    <xf numFmtId="165" fontId="0" fillId="48" borderId="0" xfId="300" applyNumberFormat="1" applyFont="1" applyFill="1" applyBorder="1" applyAlignment="1">
      <alignment horizontal="right" vertical="center" indent="2"/>
    </xf>
    <xf numFmtId="192" fontId="0" fillId="48" borderId="0" xfId="0" applyNumberFormat="1" applyFont="1" applyFill="1" applyBorder="1" applyAlignment="1">
      <alignment/>
    </xf>
    <xf numFmtId="205" fontId="7" fillId="48" borderId="0" xfId="0" applyNumberFormat="1" applyFont="1" applyFill="1" applyAlignment="1">
      <alignment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81" fontId="8" fillId="48" borderId="0" xfId="344" applyNumberFormat="1" applyFont="1" applyFill="1" applyAlignment="1">
      <alignment/>
    </xf>
    <xf numFmtId="0" fontId="8" fillId="48" borderId="0" xfId="323" applyFont="1" applyFill="1" applyAlignment="1">
      <alignment horizontal="left"/>
      <protection/>
    </xf>
    <xf numFmtId="38" fontId="8" fillId="48" borderId="0" xfId="323" applyNumberFormat="1" applyFont="1" applyFill="1" applyAlignment="1">
      <alignment horizontal="left"/>
      <protection/>
    </xf>
    <xf numFmtId="177" fontId="8" fillId="48" borderId="0" xfId="323" applyNumberFormat="1" applyFont="1" applyFill="1" applyAlignment="1">
      <alignment horizontal="left"/>
      <protection/>
    </xf>
    <xf numFmtId="209" fontId="8" fillId="48" borderId="0" xfId="323" applyNumberFormat="1" applyFont="1" applyFill="1" applyAlignment="1">
      <alignment horizontal="left"/>
      <protection/>
    </xf>
    <xf numFmtId="202" fontId="8" fillId="48" borderId="0" xfId="323" applyNumberFormat="1" applyFont="1" applyFill="1" applyAlignment="1">
      <alignment horizontal="left"/>
      <protection/>
    </xf>
    <xf numFmtId="0" fontId="7" fillId="48" borderId="0" xfId="323" applyFont="1" applyFill="1" applyAlignment="1">
      <alignment horizontal="left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21" xfId="0" applyFont="1" applyFill="1" applyBorder="1" applyAlignment="1">
      <alignment horizontal="center" vertical="center" wrapText="1"/>
    </xf>
    <xf numFmtId="192" fontId="0" fillId="48" borderId="0" xfId="300" applyNumberFormat="1" applyFont="1" applyFill="1" applyBorder="1" applyAlignment="1">
      <alignment horizontal="right" vertical="center" indent="2"/>
    </xf>
    <xf numFmtId="181" fontId="8" fillId="48" borderId="0" xfId="0" applyNumberFormat="1" applyFont="1" applyFill="1" applyAlignment="1">
      <alignment/>
    </xf>
    <xf numFmtId="0" fontId="11" fillId="48" borderId="0" xfId="0" applyFont="1" applyFill="1" applyAlignment="1">
      <alignment horizontal="left" vertical="center" wrapText="1"/>
    </xf>
    <xf numFmtId="186" fontId="8" fillId="48" borderId="0" xfId="0" applyNumberFormat="1" applyFont="1" applyFill="1" applyAlignment="1">
      <alignment/>
    </xf>
    <xf numFmtId="184" fontId="7" fillId="48" borderId="0" xfId="0" applyNumberFormat="1" applyFont="1" applyFill="1" applyAlignment="1">
      <alignment/>
    </xf>
    <xf numFmtId="216" fontId="78" fillId="48" borderId="0" xfId="0" applyNumberFormat="1" applyFont="1" applyFill="1" applyAlignment="1">
      <alignment/>
    </xf>
    <xf numFmtId="172" fontId="8" fillId="48" borderId="0" xfId="0" applyNumberFormat="1" applyFont="1" applyFill="1" applyAlignment="1">
      <alignment/>
    </xf>
    <xf numFmtId="171" fontId="8" fillId="48" borderId="0" xfId="0" applyNumberFormat="1" applyFont="1" applyFill="1" applyAlignment="1">
      <alignment/>
    </xf>
    <xf numFmtId="190" fontId="8" fillId="48" borderId="0" xfId="0" applyNumberFormat="1" applyFont="1" applyFill="1" applyAlignment="1">
      <alignment/>
    </xf>
    <xf numFmtId="193" fontId="35" fillId="48" borderId="0" xfId="0" applyNumberFormat="1" applyFont="1" applyFill="1" applyAlignment="1">
      <alignment vertical="top"/>
    </xf>
    <xf numFmtId="9" fontId="0" fillId="48" borderId="0" xfId="344" applyFont="1" applyFill="1" applyAlignment="1">
      <alignment/>
    </xf>
    <xf numFmtId="9" fontId="5" fillId="48" borderId="0" xfId="344" applyFont="1" applyFill="1" applyAlignment="1">
      <alignment/>
    </xf>
    <xf numFmtId="185" fontId="0" fillId="48" borderId="0" xfId="0" applyNumberFormat="1" applyFont="1" applyFill="1" applyAlignment="1">
      <alignment/>
    </xf>
    <xf numFmtId="9" fontId="10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192" fontId="0" fillId="48" borderId="0" xfId="300" applyNumberFormat="1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6" fillId="48" borderId="21" xfId="0" applyFont="1" applyFill="1" applyBorder="1" applyAlignment="1">
      <alignment horizontal="center" vertical="center" wrapText="1"/>
    </xf>
    <xf numFmtId="38" fontId="11" fillId="48" borderId="24" xfId="300" applyNumberFormat="1" applyFont="1" applyFill="1" applyBorder="1" applyAlignment="1">
      <alignment horizontal="right" vertical="center" indent="4"/>
    </xf>
    <xf numFmtId="0" fontId="2" fillId="48" borderId="0" xfId="0" applyFont="1" applyFill="1" applyAlignment="1">
      <alignment horizontal="left" vertical="center"/>
    </xf>
    <xf numFmtId="0" fontId="76" fillId="48" borderId="0" xfId="331" applyFont="1" applyFill="1" applyBorder="1" applyAlignment="1">
      <alignment vertical="center"/>
      <protection/>
    </xf>
    <xf numFmtId="0" fontId="6" fillId="48" borderId="19" xfId="0" applyFont="1" applyFill="1" applyBorder="1" applyAlignment="1">
      <alignment horizontal="left" vertical="center"/>
    </xf>
    <xf numFmtId="0" fontId="4" fillId="48" borderId="0" xfId="323" applyFont="1" applyFill="1" applyAlignment="1">
      <alignment horizontal="left" vertical="center" wrapText="1"/>
      <protection/>
    </xf>
    <xf numFmtId="0" fontId="5" fillId="48" borderId="0" xfId="0" applyFont="1" applyFill="1" applyBorder="1" applyAlignment="1">
      <alignment horizontal="left" vertical="center"/>
    </xf>
    <xf numFmtId="9" fontId="3" fillId="48" borderId="0" xfId="349" applyNumberFormat="1" applyFont="1" applyFill="1" applyBorder="1" applyAlignment="1">
      <alignment horizontal="center" vertical="center"/>
    </xf>
    <xf numFmtId="194" fontId="0" fillId="48" borderId="0" xfId="0" applyNumberFormat="1" applyFont="1" applyFill="1" applyAlignment="1">
      <alignment/>
    </xf>
    <xf numFmtId="189" fontId="0" fillId="48" borderId="0" xfId="0" applyNumberFormat="1" applyFont="1" applyFill="1" applyAlignment="1">
      <alignment/>
    </xf>
    <xf numFmtId="201" fontId="0" fillId="48" borderId="0" xfId="0" applyNumberFormat="1" applyFont="1" applyFill="1" applyAlignment="1">
      <alignment/>
    </xf>
    <xf numFmtId="0" fontId="42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171" fontId="77" fillId="48" borderId="0" xfId="0" applyNumberFormat="1" applyFont="1" applyFill="1" applyAlignment="1">
      <alignment/>
    </xf>
    <xf numFmtId="172" fontId="76" fillId="48" borderId="0" xfId="0" applyNumberFormat="1" applyFont="1" applyFill="1" applyAlignment="1">
      <alignment/>
    </xf>
    <xf numFmtId="165" fontId="76" fillId="48" borderId="0" xfId="0" applyNumberFormat="1" applyFont="1" applyFill="1" applyAlignment="1">
      <alignment/>
    </xf>
    <xf numFmtId="181" fontId="77" fillId="48" borderId="0" xfId="0" applyNumberFormat="1" applyFont="1" applyFill="1" applyAlignment="1">
      <alignment/>
    </xf>
    <xf numFmtId="165" fontId="77" fillId="48" borderId="0" xfId="0" applyNumberFormat="1" applyFont="1" applyFill="1" applyAlignment="1">
      <alignment/>
    </xf>
    <xf numFmtId="182" fontId="77" fillId="48" borderId="0" xfId="0" applyNumberFormat="1" applyFont="1" applyFill="1" applyAlignment="1">
      <alignment/>
    </xf>
    <xf numFmtId="0" fontId="4" fillId="48" borderId="0" xfId="0" applyFont="1" applyFill="1" applyAlignment="1">
      <alignment horizontal="left" vertical="center" wrapText="1"/>
    </xf>
    <xf numFmtId="0" fontId="5" fillId="48" borderId="0" xfId="0" applyFont="1" applyFill="1" applyBorder="1" applyAlignment="1">
      <alignment horizontal="left" vertical="center"/>
    </xf>
    <xf numFmtId="0" fontId="11" fillId="48" borderId="21" xfId="0" applyFont="1" applyFill="1" applyBorder="1" applyAlignment="1">
      <alignment horizontal="center" vertical="center" wrapText="1"/>
    </xf>
    <xf numFmtId="0" fontId="12" fillId="48" borderId="0" xfId="0" applyFont="1" applyFill="1" applyAlignment="1">
      <alignment/>
    </xf>
    <xf numFmtId="202" fontId="0" fillId="48" borderId="0" xfId="0" applyNumberFormat="1" applyFont="1" applyFill="1" applyAlignment="1">
      <alignment/>
    </xf>
    <xf numFmtId="0" fontId="4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2" xfId="0" applyFont="1" applyFill="1" applyBorder="1" applyAlignment="1">
      <alignment horizontal="center" vertical="center"/>
    </xf>
    <xf numFmtId="0" fontId="0" fillId="48" borderId="0" xfId="0" applyFont="1" applyFill="1" applyAlignment="1">
      <alignment horizontal="left" vertical="center"/>
    </xf>
    <xf numFmtId="0" fontId="42" fillId="48" borderId="0" xfId="0" applyFont="1" applyFill="1" applyAlignment="1">
      <alignment horizontal="left" vertical="center" wrapText="1"/>
    </xf>
    <xf numFmtId="0" fontId="11" fillId="48" borderId="22" xfId="0" applyFont="1" applyFill="1" applyBorder="1" applyAlignment="1">
      <alignment horizontal="center" vertical="center" wrapText="1"/>
    </xf>
    <xf numFmtId="0" fontId="11" fillId="48" borderId="0" xfId="0" applyFont="1" applyFill="1" applyBorder="1" applyAlignment="1">
      <alignment horizontal="left" vertical="center" wrapText="1"/>
    </xf>
    <xf numFmtId="0" fontId="42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182" fontId="0" fillId="48" borderId="0" xfId="0" applyNumberFormat="1" applyFont="1" applyFill="1" applyAlignment="1">
      <alignment/>
    </xf>
    <xf numFmtId="188" fontId="0" fillId="48" borderId="0" xfId="0" applyNumberFormat="1" applyFont="1" applyFill="1" applyAlignment="1">
      <alignment/>
    </xf>
    <xf numFmtId="189" fontId="0" fillId="48" borderId="0" xfId="308" applyNumberFormat="1" applyFont="1" applyFill="1" applyAlignment="1">
      <alignment/>
    </xf>
    <xf numFmtId="184" fontId="0" fillId="48" borderId="0" xfId="0" applyNumberFormat="1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0" fillId="48" borderId="0" xfId="323" applyFont="1" applyFill="1" applyBorder="1" applyAlignment="1">
      <alignment horizontal="justify" vertical="top" wrapText="1"/>
      <protection/>
    </xf>
    <xf numFmtId="0" fontId="4" fillId="48" borderId="0" xfId="0" applyFont="1" applyFill="1" applyAlignment="1">
      <alignment horizontal="left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2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182" fontId="83" fillId="48" borderId="0" xfId="300" applyNumberFormat="1" applyFont="1" applyFill="1" applyBorder="1" applyAlignment="1">
      <alignment vertical="center"/>
    </xf>
    <xf numFmtId="9" fontId="83" fillId="48" borderId="0" xfId="349" applyNumberFormat="1" applyFont="1" applyFill="1" applyBorder="1" applyAlignment="1">
      <alignment horizontal="center" vertical="center"/>
    </xf>
    <xf numFmtId="0" fontId="83" fillId="48" borderId="0" xfId="331" applyFont="1" applyFill="1" applyBorder="1" applyAlignment="1">
      <alignment horizontal="center" vertical="center"/>
      <protection/>
    </xf>
    <xf numFmtId="182" fontId="83" fillId="48" borderId="0" xfId="307" applyNumberFormat="1" applyFont="1" applyFill="1" applyBorder="1" applyAlignment="1">
      <alignment vertical="center"/>
    </xf>
    <xf numFmtId="181" fontId="76" fillId="48" borderId="0" xfId="307" applyNumberFormat="1" applyFont="1" applyFill="1" applyBorder="1" applyAlignment="1">
      <alignment vertical="center"/>
    </xf>
    <xf numFmtId="181" fontId="83" fillId="48" borderId="0" xfId="307" applyNumberFormat="1" applyFont="1" applyFill="1" applyBorder="1" applyAlignment="1">
      <alignment vertical="center"/>
    </xf>
    <xf numFmtId="0" fontId="76" fillId="48" borderId="0" xfId="331" applyFont="1" applyFill="1" applyBorder="1" applyAlignment="1">
      <alignment horizontal="left" vertical="center" indent="1"/>
      <protection/>
    </xf>
    <xf numFmtId="199" fontId="76" fillId="48" borderId="0" xfId="331" applyNumberFormat="1" applyFont="1" applyFill="1" applyBorder="1" applyAlignment="1">
      <alignment vertical="center"/>
      <protection/>
    </xf>
    <xf numFmtId="190" fontId="76" fillId="48" borderId="0" xfId="331" applyNumberFormat="1" applyFont="1" applyFill="1" applyBorder="1" applyAlignment="1">
      <alignment vertical="center"/>
      <protection/>
    </xf>
    <xf numFmtId="185" fontId="76" fillId="48" borderId="0" xfId="323" applyNumberFormat="1" applyFont="1" applyFill="1" applyBorder="1" applyAlignment="1">
      <alignment vertical="center" wrapText="1"/>
      <protection/>
    </xf>
    <xf numFmtId="182" fontId="76" fillId="48" borderId="0" xfId="323" applyNumberFormat="1" applyFont="1" applyFill="1" applyBorder="1" applyAlignment="1">
      <alignment vertical="center" wrapText="1"/>
      <protection/>
    </xf>
    <xf numFmtId="172" fontId="77" fillId="48" borderId="0" xfId="0" applyNumberFormat="1" applyFont="1" applyFill="1" applyAlignment="1">
      <alignment horizontal="right"/>
    </xf>
    <xf numFmtId="0" fontId="84" fillId="47" borderId="0" xfId="0" applyFont="1" applyFill="1" applyAlignment="1">
      <alignment/>
    </xf>
    <xf numFmtId="190" fontId="84" fillId="47" borderId="0" xfId="0" applyNumberFormat="1" applyFont="1" applyFill="1" applyAlignment="1">
      <alignment/>
    </xf>
    <xf numFmtId="0" fontId="77" fillId="47" borderId="0" xfId="0" applyFont="1" applyFill="1" applyAlignment="1">
      <alignment/>
    </xf>
    <xf numFmtId="184" fontId="84" fillId="47" borderId="0" xfId="0" applyNumberFormat="1" applyFont="1" applyFill="1" applyAlignment="1">
      <alignment/>
    </xf>
    <xf numFmtId="181" fontId="84" fillId="47" borderId="0" xfId="0" applyNumberFormat="1" applyFont="1" applyFill="1" applyBorder="1" applyAlignment="1">
      <alignment/>
    </xf>
    <xf numFmtId="187" fontId="84" fillId="47" borderId="0" xfId="0" applyNumberFormat="1" applyFont="1" applyFill="1" applyBorder="1" applyAlignment="1">
      <alignment/>
    </xf>
    <xf numFmtId="0" fontId="84" fillId="47" borderId="0" xfId="0" applyFont="1" applyFill="1" applyBorder="1" applyAlignment="1">
      <alignment/>
    </xf>
    <xf numFmtId="0" fontId="76" fillId="47" borderId="0" xfId="0" applyFont="1" applyFill="1" applyBorder="1" applyAlignment="1">
      <alignment/>
    </xf>
    <xf numFmtId="0" fontId="78" fillId="47" borderId="0" xfId="0" applyFont="1" applyFill="1" applyAlignment="1">
      <alignment/>
    </xf>
    <xf numFmtId="38" fontId="84" fillId="47" borderId="0" xfId="0" applyNumberFormat="1" applyFont="1" applyFill="1" applyAlignment="1">
      <alignment/>
    </xf>
    <xf numFmtId="197" fontId="84" fillId="47" borderId="0" xfId="0" applyNumberFormat="1" applyFont="1" applyFill="1" applyAlignment="1">
      <alignment/>
    </xf>
    <xf numFmtId="1" fontId="84" fillId="48" borderId="0" xfId="0" applyNumberFormat="1" applyFont="1" applyFill="1" applyAlignment="1">
      <alignment/>
    </xf>
    <xf numFmtId="180" fontId="84" fillId="47" borderId="0" xfId="0" applyNumberFormat="1" applyFont="1" applyFill="1" applyAlignment="1">
      <alignment/>
    </xf>
    <xf numFmtId="212" fontId="84" fillId="47" borderId="0" xfId="0" applyNumberFormat="1" applyFont="1" applyFill="1" applyAlignment="1">
      <alignment/>
    </xf>
    <xf numFmtId="0" fontId="84" fillId="48" borderId="0" xfId="0" applyFont="1" applyFill="1" applyAlignment="1">
      <alignment/>
    </xf>
    <xf numFmtId="177" fontId="76" fillId="48" borderId="0" xfId="0" applyNumberFormat="1" applyFont="1" applyFill="1" applyAlignment="1">
      <alignment/>
    </xf>
    <xf numFmtId="203" fontId="76" fillId="48" borderId="0" xfId="0" applyNumberFormat="1" applyFont="1" applyFill="1" applyAlignment="1">
      <alignment/>
    </xf>
    <xf numFmtId="174" fontId="77" fillId="48" borderId="0" xfId="0" applyNumberFormat="1" applyFont="1" applyFill="1" applyAlignment="1">
      <alignment/>
    </xf>
    <xf numFmtId="197" fontId="78" fillId="48" borderId="0" xfId="0" applyNumberFormat="1" applyFont="1" applyFill="1" applyAlignment="1">
      <alignment/>
    </xf>
    <xf numFmtId="38" fontId="78" fillId="48" borderId="0" xfId="0" applyNumberFormat="1" applyFont="1" applyFill="1" applyAlignment="1">
      <alignment/>
    </xf>
    <xf numFmtId="9" fontId="78" fillId="48" borderId="0" xfId="344" applyFont="1" applyFill="1" applyAlignment="1">
      <alignment/>
    </xf>
    <xf numFmtId="0" fontId="78" fillId="48" borderId="0" xfId="344" applyNumberFormat="1" applyFont="1" applyFill="1" applyAlignment="1">
      <alignment/>
    </xf>
    <xf numFmtId="0" fontId="78" fillId="48" borderId="0" xfId="0" applyNumberFormat="1" applyFont="1" applyFill="1" applyAlignment="1">
      <alignment/>
    </xf>
    <xf numFmtId="189" fontId="76" fillId="48" borderId="0" xfId="0" applyNumberFormat="1" applyFont="1" applyFill="1" applyAlignment="1">
      <alignment/>
    </xf>
    <xf numFmtId="211" fontId="76" fillId="48" borderId="0" xfId="0" applyNumberFormat="1" applyFont="1" applyFill="1" applyAlignment="1">
      <alignment/>
    </xf>
    <xf numFmtId="181" fontId="76" fillId="48" borderId="0" xfId="0" applyNumberFormat="1" applyFont="1" applyFill="1" applyAlignment="1">
      <alignment/>
    </xf>
    <xf numFmtId="183" fontId="77" fillId="48" borderId="0" xfId="0" applyNumberFormat="1" applyFont="1" applyFill="1" applyAlignment="1">
      <alignment/>
    </xf>
    <xf numFmtId="43" fontId="77" fillId="48" borderId="0" xfId="0" applyNumberFormat="1" applyFont="1" applyFill="1" applyAlignment="1">
      <alignment/>
    </xf>
    <xf numFmtId="1" fontId="77" fillId="48" borderId="0" xfId="0" applyNumberFormat="1" applyFont="1" applyFill="1" applyAlignment="1">
      <alignment/>
    </xf>
    <xf numFmtId="190" fontId="77" fillId="48" borderId="0" xfId="0" applyNumberFormat="1" applyFont="1" applyFill="1" applyAlignment="1">
      <alignment/>
    </xf>
    <xf numFmtId="208" fontId="77" fillId="48" borderId="0" xfId="0" applyNumberFormat="1" applyFont="1" applyFill="1" applyAlignment="1">
      <alignment/>
    </xf>
    <xf numFmtId="193" fontId="77" fillId="48" borderId="0" xfId="0" applyNumberFormat="1" applyFont="1" applyFill="1" applyAlignment="1">
      <alignment/>
    </xf>
    <xf numFmtId="185" fontId="77" fillId="48" borderId="0" xfId="0" applyNumberFormat="1" applyFont="1" applyFill="1" applyAlignment="1">
      <alignment/>
    </xf>
    <xf numFmtId="193" fontId="76" fillId="48" borderId="0" xfId="0" applyNumberFormat="1" applyFont="1" applyFill="1" applyAlignment="1">
      <alignment/>
    </xf>
    <xf numFmtId="185" fontId="76" fillId="48" borderId="0" xfId="0" applyNumberFormat="1" applyFont="1" applyFill="1" applyAlignment="1">
      <alignment/>
    </xf>
    <xf numFmtId="9" fontId="76" fillId="48" borderId="0" xfId="344" applyFont="1" applyFill="1" applyAlignment="1">
      <alignment/>
    </xf>
    <xf numFmtId="195" fontId="77" fillId="48" borderId="0" xfId="0" applyNumberFormat="1" applyFont="1" applyFill="1" applyAlignment="1">
      <alignment/>
    </xf>
    <xf numFmtId="9" fontId="77" fillId="48" borderId="0" xfId="344" applyFont="1" applyFill="1" applyAlignment="1">
      <alignment/>
    </xf>
    <xf numFmtId="200" fontId="77" fillId="48" borderId="0" xfId="0" applyNumberFormat="1" applyFont="1" applyFill="1" applyAlignment="1">
      <alignment/>
    </xf>
    <xf numFmtId="192" fontId="76" fillId="48" borderId="0" xfId="0" applyNumberFormat="1" applyFont="1" applyFill="1" applyAlignment="1">
      <alignment/>
    </xf>
    <xf numFmtId="0" fontId="76" fillId="48" borderId="0" xfId="0" applyNumberFormat="1" applyFont="1" applyFill="1" applyAlignment="1">
      <alignment/>
    </xf>
    <xf numFmtId="186" fontId="76" fillId="48" borderId="0" xfId="0" applyNumberFormat="1" applyFont="1" applyFill="1" applyAlignment="1">
      <alignment/>
    </xf>
    <xf numFmtId="187" fontId="76" fillId="48" borderId="0" xfId="0" applyNumberFormat="1" applyFont="1" applyFill="1" applyAlignment="1">
      <alignment/>
    </xf>
    <xf numFmtId="192" fontId="76" fillId="48" borderId="0" xfId="300" applyNumberFormat="1" applyFont="1" applyFill="1" applyAlignment="1">
      <alignment/>
    </xf>
    <xf numFmtId="217" fontId="77" fillId="48" borderId="0" xfId="300" applyNumberFormat="1" applyFont="1" applyFill="1" applyAlignment="1">
      <alignment/>
    </xf>
    <xf numFmtId="43" fontId="77" fillId="48" borderId="0" xfId="300" applyFont="1" applyFill="1" applyAlignment="1">
      <alignment/>
    </xf>
    <xf numFmtId="182" fontId="76" fillId="48" borderId="0" xfId="300" applyNumberFormat="1" applyFont="1" applyFill="1" applyBorder="1" applyAlignment="1">
      <alignment horizontal="right" vertical="center" indent="2"/>
    </xf>
    <xf numFmtId="190" fontId="76" fillId="48" borderId="0" xfId="0" applyNumberFormat="1" applyFont="1" applyFill="1" applyAlignment="1">
      <alignment/>
    </xf>
    <xf numFmtId="0" fontId="76" fillId="48" borderId="0" xfId="323" applyFont="1" applyFill="1" applyAlignment="1">
      <alignment horizontal="right"/>
      <protection/>
    </xf>
    <xf numFmtId="0" fontId="76" fillId="48" borderId="0" xfId="323" applyFont="1" applyFill="1">
      <alignment/>
      <protection/>
    </xf>
    <xf numFmtId="190" fontId="76" fillId="48" borderId="0" xfId="0" applyNumberFormat="1" applyFont="1" applyFill="1" applyAlignment="1">
      <alignment horizontal="right"/>
    </xf>
    <xf numFmtId="0" fontId="77" fillId="48" borderId="0" xfId="323" applyFont="1" applyFill="1" applyAlignment="1">
      <alignment horizontal="right"/>
      <protection/>
    </xf>
    <xf numFmtId="0" fontId="77" fillId="48" borderId="0" xfId="323" applyFont="1" applyFill="1">
      <alignment/>
      <protection/>
    </xf>
    <xf numFmtId="0" fontId="78" fillId="48" borderId="0" xfId="323" applyFont="1" applyFill="1" applyAlignment="1">
      <alignment horizontal="right"/>
      <protection/>
    </xf>
    <xf numFmtId="0" fontId="78" fillId="48" borderId="0" xfId="323" applyFont="1" applyFill="1">
      <alignment/>
      <protection/>
    </xf>
    <xf numFmtId="177" fontId="77" fillId="48" borderId="0" xfId="323" applyNumberFormat="1" applyFont="1" applyFill="1" applyAlignment="1">
      <alignment horizontal="right"/>
      <protection/>
    </xf>
    <xf numFmtId="0" fontId="77" fillId="48" borderId="0" xfId="323" applyFont="1" applyFill="1" applyAlignment="1">
      <alignment horizontal="left"/>
      <protection/>
    </xf>
    <xf numFmtId="209" fontId="76" fillId="48" borderId="0" xfId="0" applyNumberFormat="1" applyFont="1" applyFill="1" applyAlignment="1">
      <alignment/>
    </xf>
    <xf numFmtId="0" fontId="76" fillId="48" borderId="0" xfId="0" applyFont="1" applyFill="1" applyAlignment="1">
      <alignment horizontal="right"/>
    </xf>
    <xf numFmtId="178" fontId="76" fillId="48" borderId="0" xfId="0" applyNumberFormat="1" applyFont="1" applyFill="1" applyAlignment="1">
      <alignment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0" fillId="47" borderId="0" xfId="0" applyFont="1" applyFill="1" applyAlignment="1">
      <alignment horizontal="left" vertical="center" wrapText="1"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4" fontId="0" fillId="47" borderId="0" xfId="0" applyNumberFormat="1" applyFont="1" applyFill="1" applyAlignment="1">
      <alignment horizontal="left" vertical="center" wrapText="1"/>
    </xf>
    <xf numFmtId="0" fontId="11" fillId="48" borderId="0" xfId="323" applyFont="1" applyFill="1" applyAlignment="1">
      <alignment horizontal="left" vertical="center" wrapText="1"/>
      <protection/>
    </xf>
    <xf numFmtId="0" fontId="3" fillId="48" borderId="39" xfId="331" applyFont="1" applyFill="1" applyBorder="1" applyAlignment="1">
      <alignment horizontal="center" vertical="center"/>
      <protection/>
    </xf>
    <xf numFmtId="0" fontId="3" fillId="48" borderId="40" xfId="331" applyFont="1" applyFill="1" applyBorder="1" applyAlignment="1">
      <alignment horizontal="center" vertical="center"/>
      <protection/>
    </xf>
    <xf numFmtId="0" fontId="3" fillId="48" borderId="41" xfId="331" applyFont="1" applyFill="1" applyBorder="1" applyAlignment="1">
      <alignment horizontal="center" vertical="center"/>
      <protection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41" fillId="48" borderId="0" xfId="0" applyFont="1" applyFill="1" applyBorder="1" applyAlignment="1">
      <alignment horizontal="center" vertical="center"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12" fillId="47" borderId="0" xfId="323" applyFont="1" applyFill="1" applyBorder="1" applyAlignment="1">
      <alignment horizontal="left" vertical="center" wrapText="1"/>
      <protection/>
    </xf>
    <xf numFmtId="37" fontId="6" fillId="47" borderId="22" xfId="300" applyNumberFormat="1" applyFont="1" applyFill="1" applyBorder="1" applyAlignment="1">
      <alignment horizontal="right" vertical="center" wrapText="1" indent="1"/>
    </xf>
    <xf numFmtId="37" fontId="6" fillId="47" borderId="23" xfId="300" applyNumberFormat="1" applyFont="1" applyFill="1" applyBorder="1" applyAlignment="1">
      <alignment horizontal="right" vertical="center" wrapText="1" indent="1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2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2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37" fontId="6" fillId="48" borderId="27" xfId="300" applyNumberFormat="1" applyFont="1" applyFill="1" applyBorder="1" applyAlignment="1">
      <alignment horizontal="right" vertical="center" wrapText="1" indent="2"/>
    </xf>
    <xf numFmtId="37" fontId="6" fillId="48" borderId="26" xfId="300" applyNumberFormat="1" applyFont="1" applyFill="1" applyBorder="1" applyAlignment="1">
      <alignment horizontal="right" vertical="center" wrapText="1" indent="2"/>
    </xf>
    <xf numFmtId="0" fontId="6" fillId="48" borderId="22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0" fontId="6" fillId="47" borderId="39" xfId="323" applyFont="1" applyFill="1" applyBorder="1" applyAlignment="1">
      <alignment horizontal="center" vertical="center" wrapText="1"/>
      <protection/>
    </xf>
    <xf numFmtId="0" fontId="6" fillId="47" borderId="40" xfId="323" applyFont="1" applyFill="1" applyBorder="1" applyAlignment="1">
      <alignment horizontal="center" vertical="center" wrapText="1"/>
      <protection/>
    </xf>
    <xf numFmtId="0" fontId="6" fillId="47" borderId="41" xfId="323" applyFont="1" applyFill="1" applyBorder="1" applyAlignment="1">
      <alignment horizontal="center" vertical="center" wrapText="1"/>
      <protection/>
    </xf>
    <xf numFmtId="0" fontId="10" fillId="48" borderId="0" xfId="0" applyFont="1" applyFill="1" applyAlignment="1">
      <alignment horizontal="left" vertical="center"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8" borderId="26" xfId="323" applyFont="1" applyFill="1" applyBorder="1" applyAlignment="1">
      <alignment horizontal="center" vertical="center" wrapText="1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0" fontId="11" fillId="48" borderId="42" xfId="0" applyFont="1" applyFill="1" applyBorder="1" applyAlignment="1">
      <alignment horizontal="center" vertical="center" wrapText="1"/>
    </xf>
    <xf numFmtId="0" fontId="11" fillId="48" borderId="43" xfId="0" applyFont="1" applyFill="1" applyBorder="1" applyAlignment="1">
      <alignment horizontal="center" vertical="center" wrapText="1"/>
    </xf>
    <xf numFmtId="38" fontId="6" fillId="47" borderId="22" xfId="300" applyNumberFormat="1" applyFont="1" applyFill="1" applyBorder="1" applyAlignment="1">
      <alignment horizontal="right" vertical="center" indent="3"/>
    </xf>
    <xf numFmtId="38" fontId="6" fillId="47" borderId="23" xfId="300" applyNumberFormat="1" applyFont="1" applyFill="1" applyBorder="1" applyAlignment="1">
      <alignment horizontal="right" vertical="center" indent="3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 wrapText="1"/>
    </xf>
    <xf numFmtId="0" fontId="6" fillId="48" borderId="25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8" fontId="6" fillId="48" borderId="22" xfId="300" applyNumberFormat="1" applyFont="1" applyFill="1" applyBorder="1" applyAlignment="1">
      <alignment horizontal="right" vertical="center" indent="3"/>
    </xf>
    <xf numFmtId="38" fontId="6" fillId="48" borderId="23" xfId="300" applyNumberFormat="1" applyFont="1" applyFill="1" applyBorder="1" applyAlignment="1">
      <alignment horizontal="right" vertical="center" indent="3"/>
    </xf>
    <xf numFmtId="38" fontId="6" fillId="48" borderId="22" xfId="300" applyNumberFormat="1" applyFont="1" applyFill="1" applyBorder="1" applyAlignment="1">
      <alignment horizontal="right" vertical="center" indent="4"/>
    </xf>
    <xf numFmtId="38" fontId="6" fillId="48" borderId="23" xfId="300" applyNumberFormat="1" applyFont="1" applyFill="1" applyBorder="1" applyAlignment="1">
      <alignment horizontal="right" vertical="center" indent="4"/>
    </xf>
    <xf numFmtId="0" fontId="4" fillId="48" borderId="0" xfId="0" applyFont="1" applyFill="1" applyAlignment="1">
      <alignment horizontal="left" vertical="center" wrapText="1"/>
    </xf>
    <xf numFmtId="0" fontId="11" fillId="48" borderId="0" xfId="0" applyFont="1" applyFill="1" applyAlignment="1">
      <alignment horizontal="justify" vertical="center" wrapText="1"/>
    </xf>
    <xf numFmtId="0" fontId="11" fillId="48" borderId="44" xfId="0" applyFont="1" applyFill="1" applyBorder="1" applyAlignment="1">
      <alignment horizontal="center" vertical="center" wrapText="1"/>
    </xf>
    <xf numFmtId="0" fontId="11" fillId="48" borderId="25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left" vertical="center"/>
    </xf>
    <xf numFmtId="0" fontId="6" fillId="48" borderId="25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2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168" fontId="6" fillId="48" borderId="22" xfId="300" applyNumberFormat="1" applyFont="1" applyFill="1" applyBorder="1" applyAlignment="1">
      <alignment horizontal="right" vertical="center" indent="3"/>
    </xf>
    <xf numFmtId="168" fontId="6" fillId="48" borderId="23" xfId="300" applyNumberFormat="1" applyFont="1" applyFill="1" applyBorder="1" applyAlignment="1">
      <alignment horizontal="right" vertical="center" indent="3"/>
    </xf>
    <xf numFmtId="168" fontId="6" fillId="48" borderId="22" xfId="300" applyNumberFormat="1" applyFont="1" applyFill="1" applyBorder="1" applyAlignment="1">
      <alignment horizontal="right" vertical="center" indent="4"/>
    </xf>
    <xf numFmtId="168" fontId="6" fillId="48" borderId="23" xfId="300" applyNumberFormat="1" applyFont="1" applyFill="1" applyBorder="1" applyAlignment="1">
      <alignment horizontal="right" vertical="center" indent="4"/>
    </xf>
    <xf numFmtId="0" fontId="0" fillId="48" borderId="0" xfId="0" applyFont="1" applyFill="1" applyAlignment="1">
      <alignment horizontal="left" vertical="center"/>
    </xf>
    <xf numFmtId="196" fontId="6" fillId="48" borderId="22" xfId="300" applyNumberFormat="1" applyFont="1" applyFill="1" applyBorder="1" applyAlignment="1">
      <alignment horizontal="right" vertical="center" indent="3"/>
    </xf>
    <xf numFmtId="196" fontId="6" fillId="48" borderId="23" xfId="300" applyNumberFormat="1" applyFont="1" applyFill="1" applyBorder="1" applyAlignment="1">
      <alignment horizontal="right" vertical="center" indent="3"/>
    </xf>
    <xf numFmtId="0" fontId="6" fillId="48" borderId="22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left" vertical="center"/>
    </xf>
    <xf numFmtId="0" fontId="10" fillId="48" borderId="0" xfId="0" applyFont="1" applyFill="1" applyBorder="1" applyAlignment="1">
      <alignment horizontal="left" vertical="center"/>
    </xf>
    <xf numFmtId="0" fontId="42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7" fillId="48" borderId="22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169" fontId="6" fillId="48" borderId="27" xfId="300" applyNumberFormat="1" applyFont="1" applyFill="1" applyBorder="1" applyAlignment="1">
      <alignment horizontal="right" vertical="center" indent="2"/>
    </xf>
    <xf numFmtId="169" fontId="6" fillId="48" borderId="26" xfId="300" applyNumberFormat="1" applyFont="1" applyFill="1" applyBorder="1" applyAlignment="1">
      <alignment horizontal="right" vertical="center" indent="2"/>
    </xf>
    <xf numFmtId="169" fontId="6" fillId="48" borderId="22" xfId="300" applyNumberFormat="1" applyFont="1" applyFill="1" applyBorder="1" applyAlignment="1">
      <alignment horizontal="right" vertical="center" indent="2"/>
    </xf>
    <xf numFmtId="169" fontId="6" fillId="48" borderId="23" xfId="300" applyNumberFormat="1" applyFont="1" applyFill="1" applyBorder="1" applyAlignment="1">
      <alignment horizontal="right" vertical="center" indent="2"/>
    </xf>
    <xf numFmtId="0" fontId="11" fillId="48" borderId="21" xfId="0" applyFont="1" applyFill="1" applyBorder="1" applyAlignment="1">
      <alignment horizontal="center" vertical="center" wrapText="1"/>
    </xf>
    <xf numFmtId="169" fontId="6" fillId="48" borderId="22" xfId="300" applyNumberFormat="1" applyFont="1" applyFill="1" applyBorder="1" applyAlignment="1">
      <alignment horizontal="right" vertical="center" indent="3"/>
    </xf>
    <xf numFmtId="169" fontId="6" fillId="48" borderId="23" xfId="300" applyNumberFormat="1" applyFont="1" applyFill="1" applyBorder="1" applyAlignment="1">
      <alignment horizontal="right" vertical="center" indent="3"/>
    </xf>
    <xf numFmtId="169" fontId="6" fillId="48" borderId="27" xfId="300" applyNumberFormat="1" applyFont="1" applyFill="1" applyBorder="1" applyAlignment="1">
      <alignment horizontal="right" vertical="center" indent="3"/>
    </xf>
    <xf numFmtId="169" fontId="6" fillId="48" borderId="26" xfId="300" applyNumberFormat="1" applyFont="1" applyFill="1" applyBorder="1" applyAlignment="1">
      <alignment horizontal="right" vertical="center" indent="3"/>
    </xf>
    <xf numFmtId="0" fontId="11" fillId="48" borderId="0" xfId="0" applyFont="1" applyFill="1" applyBorder="1" applyAlignment="1">
      <alignment horizontal="left" vertical="center" wrapText="1"/>
    </xf>
    <xf numFmtId="0" fontId="11" fillId="48" borderId="22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11" fillId="48" borderId="0" xfId="0" applyFont="1" applyFill="1" applyBorder="1" applyAlignment="1">
      <alignment horizontal="left" vertical="center"/>
    </xf>
    <xf numFmtId="0" fontId="42" fillId="48" borderId="0" xfId="0" applyFont="1" applyFill="1" applyAlignment="1">
      <alignment horizontal="left" vertical="center" wrapText="1"/>
    </xf>
    <xf numFmtId="0" fontId="6" fillId="48" borderId="45" xfId="0" applyFont="1" applyFill="1" applyBorder="1" applyAlignment="1">
      <alignment horizontal="center" vertical="center" wrapText="1"/>
    </xf>
    <xf numFmtId="0" fontId="6" fillId="48" borderId="46" xfId="0" applyFont="1" applyFill="1" applyBorder="1" applyAlignment="1">
      <alignment horizontal="center" vertical="center" wrapText="1"/>
    </xf>
    <xf numFmtId="0" fontId="11" fillId="48" borderId="47" xfId="0" applyFont="1" applyFill="1" applyBorder="1" applyAlignment="1">
      <alignment horizontal="center" vertical="center" wrapText="1"/>
    </xf>
    <xf numFmtId="0" fontId="11" fillId="48" borderId="48" xfId="0" applyFont="1" applyFill="1" applyBorder="1" applyAlignment="1">
      <alignment horizontal="center" vertical="center" wrapText="1"/>
    </xf>
    <xf numFmtId="0" fontId="6" fillId="48" borderId="42" xfId="0" applyFont="1" applyFill="1" applyBorder="1" applyAlignment="1">
      <alignment horizontal="center" vertical="center" wrapText="1"/>
    </xf>
    <xf numFmtId="0" fontId="6" fillId="48" borderId="43" xfId="0" applyFont="1" applyFill="1" applyBorder="1" applyAlignment="1">
      <alignment horizontal="center" vertical="center" wrapText="1"/>
    </xf>
    <xf numFmtId="0" fontId="6" fillId="48" borderId="19" xfId="0" applyFont="1" applyFill="1" applyBorder="1" applyAlignment="1">
      <alignment horizontal="left" vertical="center"/>
    </xf>
    <xf numFmtId="165" fontId="6" fillId="48" borderId="20" xfId="300" applyNumberFormat="1" applyFont="1" applyFill="1" applyBorder="1" applyAlignment="1">
      <alignment horizontal="right" vertical="center" indent="3"/>
    </xf>
    <xf numFmtId="165" fontId="6" fillId="48" borderId="23" xfId="300" applyNumberFormat="1" applyFont="1" applyFill="1" applyBorder="1" applyAlignment="1">
      <alignment horizontal="right" vertical="center" indent="3"/>
    </xf>
    <xf numFmtId="165" fontId="6" fillId="48" borderId="20" xfId="300" applyNumberFormat="1" applyFont="1" applyFill="1" applyBorder="1" applyAlignment="1">
      <alignment horizontal="right" vertical="center" indent="2"/>
    </xf>
    <xf numFmtId="165" fontId="6" fillId="48" borderId="23" xfId="300" applyNumberFormat="1" applyFont="1" applyFill="1" applyBorder="1" applyAlignment="1">
      <alignment horizontal="right" vertical="center" indent="2"/>
    </xf>
    <xf numFmtId="165" fontId="6" fillId="48" borderId="22" xfId="300" applyNumberFormat="1" applyFont="1" applyFill="1" applyBorder="1" applyAlignment="1">
      <alignment horizontal="right" vertical="center" indent="2"/>
    </xf>
    <xf numFmtId="0" fontId="10" fillId="48" borderId="0" xfId="0" applyFont="1" applyFill="1" applyAlignment="1">
      <alignment horizontal="left" vertical="center" wrapText="1"/>
    </xf>
    <xf numFmtId="0" fontId="6" fillId="48" borderId="22" xfId="323" applyFont="1" applyFill="1" applyBorder="1" applyAlignment="1">
      <alignment horizontal="left" vertical="center" indent="1"/>
      <protection/>
    </xf>
    <xf numFmtId="0" fontId="6" fillId="48" borderId="23" xfId="323" applyFont="1" applyFill="1" applyBorder="1" applyAlignment="1">
      <alignment horizontal="left" vertical="center" indent="1"/>
      <protection/>
    </xf>
    <xf numFmtId="38" fontId="6" fillId="48" borderId="22" xfId="300" applyNumberFormat="1" applyFont="1" applyFill="1" applyBorder="1" applyAlignment="1">
      <alignment horizontal="right" vertical="center" indent="2"/>
    </xf>
    <xf numFmtId="38" fontId="6" fillId="48" borderId="23" xfId="300" applyNumberFormat="1" applyFont="1" applyFill="1" applyBorder="1" applyAlignment="1">
      <alignment horizontal="right" vertical="center" indent="2"/>
    </xf>
    <xf numFmtId="0" fontId="10" fillId="48" borderId="0" xfId="323" applyFont="1" applyFill="1" applyAlignment="1">
      <alignment horizontal="left" vertical="center"/>
      <protection/>
    </xf>
    <xf numFmtId="0" fontId="11" fillId="48" borderId="0" xfId="323" applyFont="1" applyFill="1" applyAlignment="1">
      <alignment horizontal="justify" vertical="center" wrapText="1"/>
      <protection/>
    </xf>
  </cellXfs>
  <cellStyles count="407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" xfId="177"/>
    <cellStyle name="Buena 2" xfId="178"/>
    <cellStyle name="Buena 3" xfId="179"/>
    <cellStyle name="Buena 4" xfId="180"/>
    <cellStyle name="Buena 5" xfId="181"/>
    <cellStyle name="Buena 6" xfId="182"/>
    <cellStyle name="Buena 7" xfId="183"/>
    <cellStyle name="Buena 8" xfId="184"/>
    <cellStyle name="Buena 9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ual 2" xfId="345"/>
    <cellStyle name="Porcentual 2 2" xfId="346"/>
    <cellStyle name="Porcentual 3" xfId="347"/>
    <cellStyle name="Porcentual 4" xfId="348"/>
    <cellStyle name="Porcentual 5" xfId="349"/>
    <cellStyle name="Salida" xfId="350"/>
    <cellStyle name="Salida 2" xfId="351"/>
    <cellStyle name="Salida 3" xfId="352"/>
    <cellStyle name="Salida 4" xfId="353"/>
    <cellStyle name="Salida 5" xfId="354"/>
    <cellStyle name="Salida 6" xfId="355"/>
    <cellStyle name="Salida 7" xfId="356"/>
    <cellStyle name="Salida 8" xfId="357"/>
    <cellStyle name="Salida 9" xfId="358"/>
    <cellStyle name="Texto de advertencia" xfId="359"/>
    <cellStyle name="Texto de advertencia 2" xfId="360"/>
    <cellStyle name="Texto de advertencia 3" xfId="361"/>
    <cellStyle name="Texto de advertencia 4" xfId="362"/>
    <cellStyle name="Texto de advertencia 5" xfId="363"/>
    <cellStyle name="Texto de advertencia 6" xfId="364"/>
    <cellStyle name="Texto de advertencia 7" xfId="365"/>
    <cellStyle name="Texto de advertencia 8" xfId="366"/>
    <cellStyle name="Texto de advertencia 9" xfId="367"/>
    <cellStyle name="Texto explicativo" xfId="368"/>
    <cellStyle name="Texto explicativo 2" xfId="369"/>
    <cellStyle name="Texto explicativo 3" xfId="370"/>
    <cellStyle name="Texto explicativo 4" xfId="371"/>
    <cellStyle name="Texto explicativo 5" xfId="372"/>
    <cellStyle name="Texto explicativo 6" xfId="373"/>
    <cellStyle name="Texto explicativo 7" xfId="374"/>
    <cellStyle name="Texto explicativo 8" xfId="375"/>
    <cellStyle name="Texto explicativo 9" xfId="376"/>
    <cellStyle name="Título" xfId="377"/>
    <cellStyle name="Título 1 2" xfId="378"/>
    <cellStyle name="Título 1 3" xfId="379"/>
    <cellStyle name="Título 1 4" xfId="380"/>
    <cellStyle name="Título 1 5" xfId="381"/>
    <cellStyle name="Título 1 6" xfId="382"/>
    <cellStyle name="Título 1 7" xfId="383"/>
    <cellStyle name="Título 1 8" xfId="384"/>
    <cellStyle name="Título 1 9" xfId="385"/>
    <cellStyle name="Título 10" xfId="386"/>
    <cellStyle name="Título 11" xfId="387"/>
    <cellStyle name="Título 2" xfId="388"/>
    <cellStyle name="Título 2 2" xfId="389"/>
    <cellStyle name="Título 2 3" xfId="390"/>
    <cellStyle name="Título 2 4" xfId="391"/>
    <cellStyle name="Título 2 5" xfId="392"/>
    <cellStyle name="Título 2 6" xfId="393"/>
    <cellStyle name="Título 2 7" xfId="394"/>
    <cellStyle name="Título 2 8" xfId="395"/>
    <cellStyle name="Título 2 9" xfId="396"/>
    <cellStyle name="Título 3" xfId="397"/>
    <cellStyle name="Título 3 2" xfId="398"/>
    <cellStyle name="Título 3 3" xfId="399"/>
    <cellStyle name="Título 3 4" xfId="400"/>
    <cellStyle name="Título 3 5" xfId="401"/>
    <cellStyle name="Título 3 6" xfId="402"/>
    <cellStyle name="Título 3 7" xfId="403"/>
    <cellStyle name="Título 3 8" xfId="404"/>
    <cellStyle name="Título 3 9" xfId="405"/>
    <cellStyle name="Título 4" xfId="406"/>
    <cellStyle name="Título 5" xfId="407"/>
    <cellStyle name="Título 6" xfId="408"/>
    <cellStyle name="Título 7" xfId="409"/>
    <cellStyle name="Título 8" xfId="410"/>
    <cellStyle name="Título 9" xfId="411"/>
    <cellStyle name="Total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6"/>
          <c:y val="0.1025"/>
          <c:w val="0.47475"/>
          <c:h val="0.786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Cuadros'!$B$12:$B$13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'Resumen Cuadros'!$C$12:$C$13</c:f>
              <c:numCache>
                <c:ptCount val="2"/>
                <c:pt idx="0">
                  <c:v>4199.4809565</c:v>
                </c:pt>
                <c:pt idx="1">
                  <c:v>2549.737034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02"/>
          <c:w val="0.4775"/>
          <c:h val="0.787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'Resumen Cuadros'!$C$30:$C$31</c:f>
              <c:numCache>
                <c:ptCount val="2"/>
                <c:pt idx="0">
                  <c:v>4056.48758433</c:v>
                </c:pt>
                <c:pt idx="1">
                  <c:v>2692.73040617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475"/>
          <c:y val="0.1015"/>
          <c:w val="0.485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'Resumen Cuadros'!$H$30:$H$31</c:f>
              <c:numCache>
                <c:ptCount val="2"/>
                <c:pt idx="0">
                  <c:v>5710.03361362</c:v>
                </c:pt>
                <c:pt idx="1">
                  <c:v>1039.1843768800002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75"/>
          <c:y val="0.10225"/>
          <c:w val="0.483"/>
          <c:h val="0.791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Cuadros'!$G$12:$G$13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'Resumen Cuadros'!$H$12:$H$13</c:f>
              <c:numCache>
                <c:ptCount val="2"/>
                <c:pt idx="0">
                  <c:v>3506.46453767</c:v>
                </c:pt>
                <c:pt idx="1">
                  <c:v>3242.75345283</c:v>
                </c:pt>
              </c:numCache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775"/>
          <c:w val="0.49575"/>
          <c:h val="0.818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A6174"/>
                  </a:gs>
                  <a:gs pos="80000">
                    <a:srgbClr val="258199"/>
                  </a:gs>
                  <a:gs pos="100000">
                    <a:srgbClr val="23839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07288"/>
                  </a:gs>
                  <a:gs pos="80000">
                    <a:srgbClr val="2D96B3"/>
                  </a:gs>
                  <a:gs pos="100000">
                    <a:srgbClr val="2B99B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58099"/>
                  </a:gs>
                  <a:gs pos="80000">
                    <a:srgbClr val="34A9C8"/>
                  </a:gs>
                  <a:gs pos="100000">
                    <a:srgbClr val="31ABC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478CA2"/>
                  </a:gs>
                  <a:gs pos="80000">
                    <a:srgbClr val="5FB8D4"/>
                  </a:gs>
                  <a:gs pos="100000">
                    <a:srgbClr val="5DBAD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6F98A7"/>
                  </a:gs>
                  <a:gs pos="80000">
                    <a:srgbClr val="92C7DB"/>
                  </a:gs>
                  <a:gs pos="100000">
                    <a:srgbClr val="91C9D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8BA4AD"/>
                  </a:gs>
                  <a:gs pos="80000">
                    <a:srgbClr val="B6D6E3"/>
                  </a:gs>
                  <a:gs pos="100000">
                    <a:srgbClr val="B6D7E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Cuadros'!$B$19:$B$24</c:f>
              <c:strCache>
                <c:ptCount val="6"/>
                <c:pt idx="0">
                  <c:v>Bonistas</c:v>
                </c:pt>
                <c:pt idx="1">
                  <c:v>Banca Comercial</c:v>
                </c:pt>
                <c:pt idx="2">
                  <c:v>Ministerio de Economía</c:v>
                </c:pt>
                <c:pt idx="3">
                  <c:v>Banco Estatal Nacional</c:v>
                </c:pt>
                <c:pt idx="4">
                  <c:v>FONAFE</c:v>
                </c:pt>
                <c:pt idx="5">
                  <c:v>Otras Fuentes</c:v>
                </c:pt>
              </c:strCache>
            </c:strRef>
          </c:cat>
          <c:val>
            <c:numRef>
              <c:f>'Resumen Cuadros'!$C$19:$C$24</c:f>
              <c:numCache>
                <c:ptCount val="6"/>
                <c:pt idx="0">
                  <c:v>3242.75345283</c:v>
                </c:pt>
                <c:pt idx="1">
                  <c:v>1961.76203551</c:v>
                </c:pt>
                <c:pt idx="2">
                  <c:v>1142.8907816100004</c:v>
                </c:pt>
                <c:pt idx="3">
                  <c:v>123.98978888</c:v>
                </c:pt>
                <c:pt idx="4">
                  <c:v>166.76809135000005</c:v>
                </c:pt>
                <c:pt idx="5">
                  <c:v>111.05384032</c:v>
                </c:pt>
              </c:numCache>
            </c:numRef>
          </c:val>
        </c:ser>
        <c:firstSliceAng val="9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475"/>
          <c:y val="0.1015"/>
          <c:w val="0.4857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Cuadros'!$G$19:$G$23</c:f>
              <c:strCache>
                <c:ptCount val="5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Franco Suizo</c:v>
                </c:pt>
                <c:pt idx="4">
                  <c:v>Euros</c:v>
                </c:pt>
              </c:strCache>
            </c:strRef>
          </c:cat>
          <c:val>
            <c:numRef>
              <c:f>'Resumen Cuadros'!$H$19:$H$23</c:f>
              <c:numCache>
                <c:ptCount val="5"/>
                <c:pt idx="0">
                  <c:v>4014.4745099500005</c:v>
                </c:pt>
                <c:pt idx="1">
                  <c:v>1788.62417047</c:v>
                </c:pt>
                <c:pt idx="2">
                  <c:v>593.8936546399999</c:v>
                </c:pt>
                <c:pt idx="3">
                  <c:v>263.00323244</c:v>
                </c:pt>
                <c:pt idx="4">
                  <c:v>89.22242299999999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55"/>
          <c:y val="0.1235"/>
          <c:w val="0.758"/>
          <c:h val="0.7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Evolucion!$B$15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Evolucion!$C$12:$AC$13</c:f>
              <c:multiLvlStrCache/>
            </c:multiLvlStrRef>
          </c:cat>
          <c:val>
            <c:numRef>
              <c:f>Evolucion!$C$15:$AC$15</c:f>
              <c:numCache/>
            </c:numRef>
          </c:val>
        </c:ser>
        <c:ser>
          <c:idx val="2"/>
          <c:order val="1"/>
          <c:tx>
            <c:strRef>
              <c:f>Evolucion!$B$16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Evolucion!$C$12:$AC$13</c:f>
              <c:multiLvlStrCache/>
            </c:multiLvlStrRef>
          </c:cat>
          <c:val>
            <c:numRef>
              <c:f>Evolucion!$C$16:$AC$16</c:f>
              <c:numCache/>
            </c:numRef>
          </c:val>
        </c:ser>
        <c:axId val="56721990"/>
        <c:axId val="40735863"/>
      </c:barChart>
      <c:catAx>
        <c:axId val="56721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35863"/>
        <c:crosses val="autoZero"/>
        <c:auto val="1"/>
        <c:lblOffset val="100"/>
        <c:tickLblSkip val="1"/>
        <c:noMultiLvlLbl val="0"/>
      </c:catAx>
      <c:valAx>
        <c:axId val="40735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21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489"/>
          <c:w val="0.1925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image" Target="../media/image2.jpeg" /><Relationship Id="rId9" Type="http://schemas.openxmlformats.org/officeDocument/2006/relationships/hyperlink" Target="#Indice!A1" /><Relationship Id="rId10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Relationship Id="rId5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57150</xdr:rowOff>
    </xdr:from>
    <xdr:to>
      <xdr:col>3</xdr:col>
      <xdr:colOff>5086350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7150"/>
          <a:ext cx="6000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3</xdr:col>
      <xdr:colOff>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6629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0</xdr:row>
      <xdr:rowOff>95250</xdr:rowOff>
    </xdr:from>
    <xdr:to>
      <xdr:col>3</xdr:col>
      <xdr:colOff>638175</xdr:colOff>
      <xdr:row>3</xdr:row>
      <xdr:rowOff>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95250"/>
          <a:ext cx="5524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4</xdr:col>
      <xdr:colOff>381000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6105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0</xdr:row>
      <xdr:rowOff>57150</xdr:rowOff>
    </xdr:from>
    <xdr:to>
      <xdr:col>4</xdr:col>
      <xdr:colOff>857250</xdr:colOff>
      <xdr:row>1</xdr:row>
      <xdr:rowOff>200025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57150"/>
          <a:ext cx="4667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2</xdr:col>
      <xdr:colOff>5695950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577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5734050</xdr:colOff>
      <xdr:row>0</xdr:row>
      <xdr:rowOff>66675</xdr:rowOff>
    </xdr:from>
    <xdr:to>
      <xdr:col>3</xdr:col>
      <xdr:colOff>133350</xdr:colOff>
      <xdr:row>2</xdr:row>
      <xdr:rowOff>114300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6675"/>
          <a:ext cx="4667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9525</xdr:rowOff>
    </xdr:from>
    <xdr:to>
      <xdr:col>6</xdr:col>
      <xdr:colOff>285750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5600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0</xdr:row>
      <xdr:rowOff>66675</xdr:rowOff>
    </xdr:from>
    <xdr:to>
      <xdr:col>6</xdr:col>
      <xdr:colOff>828675</xdr:colOff>
      <xdr:row>2</xdr:row>
      <xdr:rowOff>66675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6675"/>
          <a:ext cx="4572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6</xdr:col>
      <xdr:colOff>304800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5600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57150</xdr:rowOff>
    </xdr:from>
    <xdr:to>
      <xdr:col>6</xdr:col>
      <xdr:colOff>895350</xdr:colOff>
      <xdr:row>2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57150"/>
          <a:ext cx="4381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47625</xdr:rowOff>
    </xdr:from>
    <xdr:to>
      <xdr:col>6</xdr:col>
      <xdr:colOff>381000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6334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9</xdr:row>
      <xdr:rowOff>28575</xdr:rowOff>
    </xdr:from>
    <xdr:to>
      <xdr:col>4</xdr:col>
      <xdr:colOff>0</xdr:colOff>
      <xdr:row>24</xdr:row>
      <xdr:rowOff>114300</xdr:rowOff>
    </xdr:to>
    <xdr:graphicFrame>
      <xdr:nvGraphicFramePr>
        <xdr:cNvPr id="2" name="2 Gráfico"/>
        <xdr:cNvGraphicFramePr/>
      </xdr:nvGraphicFramePr>
      <xdr:xfrm>
        <a:off x="190500" y="2047875"/>
        <a:ext cx="41148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47</xdr:row>
      <xdr:rowOff>38100</xdr:rowOff>
    </xdr:from>
    <xdr:to>
      <xdr:col>4</xdr:col>
      <xdr:colOff>0</xdr:colOff>
      <xdr:row>62</xdr:row>
      <xdr:rowOff>152400</xdr:rowOff>
    </xdr:to>
    <xdr:graphicFrame>
      <xdr:nvGraphicFramePr>
        <xdr:cNvPr id="3" name="1 Gráfico"/>
        <xdr:cNvGraphicFramePr/>
      </xdr:nvGraphicFramePr>
      <xdr:xfrm>
        <a:off x="161925" y="8305800"/>
        <a:ext cx="414337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466725</xdr:colOff>
      <xdr:row>47</xdr:row>
      <xdr:rowOff>9525</xdr:rowOff>
    </xdr:from>
    <xdr:to>
      <xdr:col>7</xdr:col>
      <xdr:colOff>1362075</xdr:colOff>
      <xdr:row>62</xdr:row>
      <xdr:rowOff>152400</xdr:rowOff>
    </xdr:to>
    <xdr:graphicFrame>
      <xdr:nvGraphicFramePr>
        <xdr:cNvPr id="4" name="1 Gráfico"/>
        <xdr:cNvGraphicFramePr/>
      </xdr:nvGraphicFramePr>
      <xdr:xfrm>
        <a:off x="4772025" y="8277225"/>
        <a:ext cx="41243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38100</xdr:colOff>
      <xdr:row>9</xdr:row>
      <xdr:rowOff>28575</xdr:rowOff>
    </xdr:from>
    <xdr:to>
      <xdr:col>7</xdr:col>
      <xdr:colOff>1371600</xdr:colOff>
      <xdr:row>24</xdr:row>
      <xdr:rowOff>133350</xdr:rowOff>
    </xdr:to>
    <xdr:graphicFrame>
      <xdr:nvGraphicFramePr>
        <xdr:cNvPr id="5" name="2 Gráfico"/>
        <xdr:cNvGraphicFramePr/>
      </xdr:nvGraphicFramePr>
      <xdr:xfrm>
        <a:off x="4810125" y="2047875"/>
        <a:ext cx="409575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27</xdr:row>
      <xdr:rowOff>161925</xdr:rowOff>
    </xdr:from>
    <xdr:to>
      <xdr:col>4</xdr:col>
      <xdr:colOff>9525</xdr:colOff>
      <xdr:row>43</xdr:row>
      <xdr:rowOff>114300</xdr:rowOff>
    </xdr:to>
    <xdr:graphicFrame>
      <xdr:nvGraphicFramePr>
        <xdr:cNvPr id="6" name="1 Gráfico"/>
        <xdr:cNvGraphicFramePr/>
      </xdr:nvGraphicFramePr>
      <xdr:xfrm>
        <a:off x="171450" y="5143500"/>
        <a:ext cx="4143375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27</xdr:row>
      <xdr:rowOff>161925</xdr:rowOff>
    </xdr:from>
    <xdr:to>
      <xdr:col>7</xdr:col>
      <xdr:colOff>1362075</xdr:colOff>
      <xdr:row>43</xdr:row>
      <xdr:rowOff>142875</xdr:rowOff>
    </xdr:to>
    <xdr:graphicFrame>
      <xdr:nvGraphicFramePr>
        <xdr:cNvPr id="7" name="1 Gráfico"/>
        <xdr:cNvGraphicFramePr/>
      </xdr:nvGraphicFramePr>
      <xdr:xfrm>
        <a:off x="4772025" y="5143500"/>
        <a:ext cx="412432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6</xdr:col>
      <xdr:colOff>457200</xdr:colOff>
      <xdr:row>0</xdr:row>
      <xdr:rowOff>95250</xdr:rowOff>
    </xdr:from>
    <xdr:to>
      <xdr:col>6</xdr:col>
      <xdr:colOff>914400</xdr:colOff>
      <xdr:row>2</xdr:row>
      <xdr:rowOff>133350</xdr:rowOff>
    </xdr:to>
    <xdr:pic>
      <xdr:nvPicPr>
        <xdr:cNvPr id="8" name="Picture 2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10350" y="95250"/>
          <a:ext cx="4572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38100</xdr:rowOff>
    </xdr:from>
    <xdr:to>
      <xdr:col>17</xdr:col>
      <xdr:colOff>190500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6591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304800</xdr:colOff>
      <xdr:row>0</xdr:row>
      <xdr:rowOff>47625</xdr:rowOff>
    </xdr:from>
    <xdr:to>
      <xdr:col>17</xdr:col>
      <xdr:colOff>723900</xdr:colOff>
      <xdr:row>1</xdr:row>
      <xdr:rowOff>209550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47625"/>
          <a:ext cx="4191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2057400</xdr:colOff>
      <xdr:row>21</xdr:row>
      <xdr:rowOff>76200</xdr:rowOff>
    </xdr:from>
    <xdr:to>
      <xdr:col>22</xdr:col>
      <xdr:colOff>257175</xdr:colOff>
      <xdr:row>45</xdr:row>
      <xdr:rowOff>123825</xdr:rowOff>
    </xdr:to>
    <xdr:graphicFrame>
      <xdr:nvGraphicFramePr>
        <xdr:cNvPr id="3" name="7 Gráfico"/>
        <xdr:cNvGraphicFramePr/>
      </xdr:nvGraphicFramePr>
      <xdr:xfrm>
        <a:off x="2238375" y="4171950"/>
        <a:ext cx="8839200" cy="4371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4</xdr:col>
      <xdr:colOff>971550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24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1047750</xdr:colOff>
      <xdr:row>0</xdr:row>
      <xdr:rowOff>66675</xdr:rowOff>
    </xdr:from>
    <xdr:to>
      <xdr:col>6</xdr:col>
      <xdr:colOff>104775</xdr:colOff>
      <xdr:row>2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66675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1133475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372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1143000</xdr:colOff>
      <xdr:row>0</xdr:row>
      <xdr:rowOff>38100</xdr:rowOff>
    </xdr:from>
    <xdr:to>
      <xdr:col>6</xdr:col>
      <xdr:colOff>285750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38100"/>
          <a:ext cx="49530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9525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6505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0</xdr:row>
      <xdr:rowOff>76200</xdr:rowOff>
    </xdr:from>
    <xdr:to>
      <xdr:col>4</xdr:col>
      <xdr:colOff>504825</xdr:colOff>
      <xdr:row>2</xdr:row>
      <xdr:rowOff>133350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76200"/>
          <a:ext cx="4191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</xdr:rowOff>
    </xdr:from>
    <xdr:to>
      <xdr:col>4</xdr:col>
      <xdr:colOff>228600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5067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38100</xdr:rowOff>
    </xdr:from>
    <xdr:to>
      <xdr:col>4</xdr:col>
      <xdr:colOff>838200</xdr:colOff>
      <xdr:row>2</xdr:row>
      <xdr:rowOff>142875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38100"/>
          <a:ext cx="4572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maguina\CONFIG~1\Temp\_Consultor\Consultoria%20DNEP%20Walter\Informes%20Pagos\2009\Informe%2011\Trimestre%20III\BASE%20DEUDA%20SIN%20GARANTIA%2009-2009%20SIN%20C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maguina\CONFIG~1\Temp\Documents%20and%20Settings\wapaza\Escritorio\DSG_HIST_ADEUDADO_AN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maguina\CONFIG~1\Temp\_Walter%20Apaza\CAS\Saldos%20adeudados\2011\3.%20Marzo\Cuadros%20boletin%20deuda%2031.12.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1">
        <row r="3">
          <cell r="A3" t="str">
            <v>CLAVE</v>
          </cell>
          <cell r="B3" t="str">
            <v>SALDO POR DESEMBOLSAR</v>
          </cell>
          <cell r="C3" t="str">
            <v>MONTO CONCERTADO</v>
          </cell>
          <cell r="D3" t="str">
            <v>MONTO DESEMBOLSADO HISTORICO</v>
          </cell>
          <cell r="E3" t="str">
            <v>ACUMULADO  TRIMESTRALMENTE</v>
          </cell>
          <cell r="F3" t="str">
            <v>FECHA</v>
          </cell>
          <cell r="G3" t="str">
            <v>2007 - I</v>
          </cell>
          <cell r="H3" t="str">
            <v>2007 - II</v>
          </cell>
          <cell r="I3" t="str">
            <v>2007 - III</v>
          </cell>
          <cell r="J3" t="str">
            <v>2007 - IV</v>
          </cell>
          <cell r="K3" t="str">
            <v>2008 - I</v>
          </cell>
        </row>
        <row r="4">
          <cell r="A4" t="str">
            <v>ETECMSLL0001</v>
          </cell>
          <cell r="B4">
            <v>0</v>
          </cell>
          <cell r="C4">
            <v>6202500</v>
          </cell>
          <cell r="D4">
            <v>6202500</v>
          </cell>
          <cell r="E4">
            <v>0</v>
          </cell>
          <cell r="F4">
            <v>38503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 t="str">
            <v>ETECMSLL0002</v>
          </cell>
          <cell r="B5">
            <v>0</v>
          </cell>
          <cell r="C5">
            <v>3000000</v>
          </cell>
          <cell r="D5">
            <v>3000000</v>
          </cell>
          <cell r="E5">
            <v>0</v>
          </cell>
          <cell r="F5">
            <v>37761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 t="str">
            <v>ETECMSLL0003</v>
          </cell>
          <cell r="B6">
            <v>0</v>
          </cell>
          <cell r="C6">
            <v>1500000</v>
          </cell>
          <cell r="D6">
            <v>1500000</v>
          </cell>
          <cell r="E6">
            <v>0</v>
          </cell>
          <cell r="F6">
            <v>38137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ETECMSLL0004</v>
          </cell>
          <cell r="B7">
            <v>0</v>
          </cell>
          <cell r="C7">
            <v>1500000</v>
          </cell>
          <cell r="D7">
            <v>1500000</v>
          </cell>
          <cell r="E7">
            <v>0</v>
          </cell>
          <cell r="F7">
            <v>38107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ETECMSLL0005</v>
          </cell>
          <cell r="B8">
            <v>0</v>
          </cell>
          <cell r="C8">
            <v>3000000</v>
          </cell>
          <cell r="D8">
            <v>3000000</v>
          </cell>
          <cell r="E8">
            <v>0</v>
          </cell>
          <cell r="F8">
            <v>37891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 t="str">
            <v>ETECMSLL0006</v>
          </cell>
          <cell r="B9">
            <v>0</v>
          </cell>
          <cell r="C9">
            <v>2000000</v>
          </cell>
          <cell r="D9">
            <v>2000000</v>
          </cell>
          <cell r="E9">
            <v>0</v>
          </cell>
          <cell r="F9">
            <v>38282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ETECMSLL0007</v>
          </cell>
          <cell r="B10">
            <v>0</v>
          </cell>
          <cell r="C10">
            <v>3400000</v>
          </cell>
          <cell r="D10">
            <v>3400000</v>
          </cell>
          <cell r="E10">
            <v>0</v>
          </cell>
          <cell r="F10">
            <v>38091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ETECMSLL0008</v>
          </cell>
          <cell r="B11">
            <v>0</v>
          </cell>
          <cell r="C11">
            <v>3000000</v>
          </cell>
          <cell r="D11">
            <v>3000000</v>
          </cell>
          <cell r="E11">
            <v>0</v>
          </cell>
          <cell r="F11">
            <v>38792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ETECMSLL0009</v>
          </cell>
          <cell r="B12">
            <v>0</v>
          </cell>
          <cell r="C12">
            <v>250000</v>
          </cell>
          <cell r="D12">
            <v>250000</v>
          </cell>
          <cell r="E12">
            <v>0</v>
          </cell>
          <cell r="F12">
            <v>37488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ETECMSLL0010</v>
          </cell>
          <cell r="B13">
            <v>0</v>
          </cell>
          <cell r="C13">
            <v>1700000</v>
          </cell>
          <cell r="D13">
            <v>1700000</v>
          </cell>
          <cell r="E13">
            <v>0</v>
          </cell>
          <cell r="F13">
            <v>38064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ETECMSLL0011</v>
          </cell>
          <cell r="B14">
            <v>0</v>
          </cell>
          <cell r="C14">
            <v>700000</v>
          </cell>
          <cell r="D14">
            <v>700000</v>
          </cell>
          <cell r="E14">
            <v>0</v>
          </cell>
          <cell r="F14">
            <v>38488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ETECMSLL0012</v>
          </cell>
          <cell r="B15">
            <v>0</v>
          </cell>
          <cell r="C15">
            <v>1684398.57</v>
          </cell>
          <cell r="D15">
            <v>1684398.57</v>
          </cell>
          <cell r="E15">
            <v>0</v>
          </cell>
          <cell r="F15">
            <v>39080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ETECMSLL0013</v>
          </cell>
          <cell r="B16">
            <v>0</v>
          </cell>
          <cell r="C16">
            <v>3500000</v>
          </cell>
          <cell r="D16">
            <v>3500000</v>
          </cell>
          <cell r="E16">
            <v>0</v>
          </cell>
          <cell r="F16">
            <v>38674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ETECMSLL0014</v>
          </cell>
          <cell r="B17">
            <v>0</v>
          </cell>
          <cell r="C17">
            <v>2000000</v>
          </cell>
          <cell r="D17">
            <v>2000000</v>
          </cell>
          <cell r="E17">
            <v>0</v>
          </cell>
          <cell r="F17">
            <v>38685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ETECMSLL0015</v>
          </cell>
          <cell r="B18">
            <v>0</v>
          </cell>
          <cell r="C18">
            <v>2600000</v>
          </cell>
          <cell r="D18">
            <v>2600000</v>
          </cell>
          <cell r="E18">
            <v>0</v>
          </cell>
          <cell r="F18">
            <v>38701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ETECMSLL0016</v>
          </cell>
          <cell r="B19">
            <v>0</v>
          </cell>
          <cell r="C19">
            <v>1500000</v>
          </cell>
          <cell r="D19">
            <v>1500000</v>
          </cell>
          <cell r="E19">
            <v>0</v>
          </cell>
          <cell r="F19">
            <v>38826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ETECMSLL0017</v>
          </cell>
          <cell r="B20">
            <v>0</v>
          </cell>
          <cell r="C20">
            <v>300000</v>
          </cell>
          <cell r="D20">
            <v>300000</v>
          </cell>
          <cell r="E20">
            <v>0</v>
          </cell>
          <cell r="F20">
            <v>38091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ETECMSLL0018</v>
          </cell>
          <cell r="B21">
            <v>0</v>
          </cell>
          <cell r="C21">
            <v>19200</v>
          </cell>
          <cell r="D21">
            <v>19200</v>
          </cell>
          <cell r="E21">
            <v>0</v>
          </cell>
          <cell r="F21">
            <v>39038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ETECMSLL0019</v>
          </cell>
          <cell r="B22">
            <v>0</v>
          </cell>
          <cell r="C22">
            <v>3100000</v>
          </cell>
          <cell r="D22">
            <v>3100000</v>
          </cell>
          <cell r="E22">
            <v>0</v>
          </cell>
          <cell r="F22">
            <v>39077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ETECMSLL0020</v>
          </cell>
          <cell r="B23">
            <v>0</v>
          </cell>
          <cell r="C23">
            <v>3000000</v>
          </cell>
          <cell r="D23">
            <v>3000000</v>
          </cell>
          <cell r="E23">
            <v>0</v>
          </cell>
          <cell r="F23">
            <v>38281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ETECMSLL0021</v>
          </cell>
          <cell r="B24">
            <v>0</v>
          </cell>
          <cell r="C24">
            <v>500000</v>
          </cell>
          <cell r="D24">
            <v>500000</v>
          </cell>
          <cell r="E24">
            <v>0</v>
          </cell>
          <cell r="F24">
            <v>38280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ETECMSLL0022</v>
          </cell>
          <cell r="B25">
            <v>0</v>
          </cell>
          <cell r="C25">
            <v>500000</v>
          </cell>
          <cell r="D25">
            <v>500000</v>
          </cell>
          <cell r="E25">
            <v>0</v>
          </cell>
          <cell r="F25">
            <v>38327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ETECMSLL0023</v>
          </cell>
          <cell r="B26">
            <v>0</v>
          </cell>
          <cell r="C26">
            <v>3000000</v>
          </cell>
          <cell r="D26">
            <v>3000000</v>
          </cell>
          <cell r="E26">
            <v>0</v>
          </cell>
          <cell r="F26">
            <v>38336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ETECMSLL0024</v>
          </cell>
          <cell r="B27">
            <v>0</v>
          </cell>
          <cell r="C27">
            <v>825000</v>
          </cell>
          <cell r="D27">
            <v>825000</v>
          </cell>
          <cell r="E27">
            <v>0</v>
          </cell>
          <cell r="F27">
            <v>38930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ETECMSLL0025</v>
          </cell>
          <cell r="B28">
            <v>0</v>
          </cell>
          <cell r="C28">
            <v>3000000</v>
          </cell>
          <cell r="D28">
            <v>3000000</v>
          </cell>
          <cell r="E28">
            <v>0</v>
          </cell>
          <cell r="F28">
            <v>38415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ETECMSLL0026</v>
          </cell>
          <cell r="B29">
            <v>0</v>
          </cell>
          <cell r="C29">
            <v>1000000</v>
          </cell>
          <cell r="D29">
            <v>1000000</v>
          </cell>
          <cell r="E29">
            <v>0</v>
          </cell>
          <cell r="F29">
            <v>39043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ETECMSLL0027</v>
          </cell>
          <cell r="B30">
            <v>0</v>
          </cell>
          <cell r="C30">
            <v>58039</v>
          </cell>
          <cell r="D30">
            <v>58039</v>
          </cell>
          <cell r="E30">
            <v>0</v>
          </cell>
          <cell r="F30">
            <v>38635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ETECMSLL0028</v>
          </cell>
          <cell r="B31">
            <v>0</v>
          </cell>
          <cell r="C31">
            <v>3638000</v>
          </cell>
          <cell r="D31">
            <v>3638000</v>
          </cell>
          <cell r="E31">
            <v>0</v>
          </cell>
          <cell r="F31">
            <v>37526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ETECMSLL0029</v>
          </cell>
          <cell r="B32">
            <v>0</v>
          </cell>
          <cell r="C32">
            <v>4000000</v>
          </cell>
          <cell r="D32">
            <v>4000000</v>
          </cell>
          <cell r="E32">
            <v>0</v>
          </cell>
          <cell r="F32">
            <v>38805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ETECMSLL0030</v>
          </cell>
          <cell r="B33">
            <v>0</v>
          </cell>
          <cell r="C33">
            <v>5000000</v>
          </cell>
          <cell r="D33">
            <v>5000000</v>
          </cell>
          <cell r="E33">
            <v>0</v>
          </cell>
          <cell r="F33">
            <v>38835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ETECMSLL0031</v>
          </cell>
          <cell r="B34">
            <v>0</v>
          </cell>
          <cell r="C34">
            <v>20000</v>
          </cell>
          <cell r="D34">
            <v>20000</v>
          </cell>
          <cell r="E34">
            <v>0</v>
          </cell>
          <cell r="F34">
            <v>38995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ETECMSLL0032</v>
          </cell>
          <cell r="B35">
            <v>0</v>
          </cell>
          <cell r="C35">
            <v>31000</v>
          </cell>
          <cell r="D35">
            <v>31000</v>
          </cell>
          <cell r="E35">
            <v>0</v>
          </cell>
          <cell r="F35">
            <v>38693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ETECMSLL0033</v>
          </cell>
          <cell r="B36">
            <v>0</v>
          </cell>
          <cell r="C36">
            <v>21600</v>
          </cell>
          <cell r="D36">
            <v>21600</v>
          </cell>
          <cell r="E36">
            <v>0</v>
          </cell>
          <cell r="F36">
            <v>38708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ETECMSLL0034</v>
          </cell>
          <cell r="B37">
            <v>0</v>
          </cell>
          <cell r="C37">
            <v>10000</v>
          </cell>
          <cell r="D37">
            <v>10000</v>
          </cell>
          <cell r="E37">
            <v>0</v>
          </cell>
          <cell r="F37">
            <v>38737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ETECMSLL0035</v>
          </cell>
          <cell r="B38">
            <v>0</v>
          </cell>
          <cell r="C38">
            <v>6500</v>
          </cell>
          <cell r="D38">
            <v>6500</v>
          </cell>
          <cell r="E38">
            <v>0</v>
          </cell>
          <cell r="F38">
            <v>38764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ETECMSLL0036</v>
          </cell>
          <cell r="B39">
            <v>0</v>
          </cell>
          <cell r="C39">
            <v>19200</v>
          </cell>
          <cell r="D39">
            <v>19200</v>
          </cell>
          <cell r="E39">
            <v>0</v>
          </cell>
          <cell r="F39">
            <v>38792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ETECMSLL0037</v>
          </cell>
          <cell r="B40">
            <v>0</v>
          </cell>
          <cell r="C40">
            <v>6000</v>
          </cell>
          <cell r="D40">
            <v>6000</v>
          </cell>
          <cell r="E40">
            <v>0</v>
          </cell>
          <cell r="F40">
            <v>38792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ETECMSLL0038</v>
          </cell>
          <cell r="B41">
            <v>0</v>
          </cell>
          <cell r="C41">
            <v>12000</v>
          </cell>
          <cell r="D41">
            <v>12000</v>
          </cell>
          <cell r="E41">
            <v>0</v>
          </cell>
          <cell r="F41">
            <v>38792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ETECMSLL0039</v>
          </cell>
          <cell r="B42">
            <v>0</v>
          </cell>
          <cell r="C42">
            <v>23661</v>
          </cell>
          <cell r="D42">
            <v>23661</v>
          </cell>
          <cell r="E42">
            <v>0</v>
          </cell>
          <cell r="F42">
            <v>38808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 t="str">
            <v>ETECMSLL0040</v>
          </cell>
          <cell r="B43">
            <v>0</v>
          </cell>
          <cell r="C43">
            <v>20000</v>
          </cell>
          <cell r="D43">
            <v>20000</v>
          </cell>
          <cell r="E43">
            <v>0</v>
          </cell>
          <cell r="F43">
            <v>38832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 t="str">
            <v>ETECMSLL0041</v>
          </cell>
          <cell r="B44">
            <v>0</v>
          </cell>
          <cell r="C44">
            <v>3760</v>
          </cell>
          <cell r="D44">
            <v>3760</v>
          </cell>
          <cell r="E44">
            <v>0</v>
          </cell>
          <cell r="F44">
            <v>38869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ETECMSLL0042</v>
          </cell>
          <cell r="B45">
            <v>0</v>
          </cell>
          <cell r="C45">
            <v>4800</v>
          </cell>
          <cell r="D45">
            <v>4800</v>
          </cell>
          <cell r="E45">
            <v>0</v>
          </cell>
          <cell r="F45">
            <v>38903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ETECMSLL0043</v>
          </cell>
          <cell r="B46">
            <v>0</v>
          </cell>
          <cell r="C46">
            <v>10000</v>
          </cell>
          <cell r="D46">
            <v>10000</v>
          </cell>
          <cell r="E46">
            <v>0</v>
          </cell>
          <cell r="F46">
            <v>38915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ETECMSLL0044</v>
          </cell>
          <cell r="B47">
            <v>0</v>
          </cell>
          <cell r="C47">
            <v>6000</v>
          </cell>
          <cell r="D47">
            <v>6000</v>
          </cell>
          <cell r="E47">
            <v>0</v>
          </cell>
          <cell r="F47">
            <v>38915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ETECMSLL0045</v>
          </cell>
          <cell r="B48">
            <v>0</v>
          </cell>
          <cell r="C48">
            <v>10000</v>
          </cell>
          <cell r="D48">
            <v>10000</v>
          </cell>
          <cell r="E48">
            <v>0</v>
          </cell>
          <cell r="F48">
            <v>38933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ETECMSLL0046</v>
          </cell>
          <cell r="B49">
            <v>0</v>
          </cell>
          <cell r="C49">
            <v>7000</v>
          </cell>
          <cell r="D49">
            <v>7000</v>
          </cell>
          <cell r="E49">
            <v>0</v>
          </cell>
          <cell r="F49">
            <v>38944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 t="str">
            <v>ETECMSLL0047</v>
          </cell>
          <cell r="B50">
            <v>0</v>
          </cell>
          <cell r="C50">
            <v>7700</v>
          </cell>
          <cell r="D50">
            <v>7700</v>
          </cell>
          <cell r="E50">
            <v>0</v>
          </cell>
          <cell r="F50">
            <v>38993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 t="str">
            <v>ETECMSLL0048</v>
          </cell>
          <cell r="B51">
            <v>0</v>
          </cell>
          <cell r="C51">
            <v>30000</v>
          </cell>
          <cell r="D51">
            <v>30000</v>
          </cell>
          <cell r="E51">
            <v>0</v>
          </cell>
          <cell r="F51">
            <v>38982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ETECMSLL0049</v>
          </cell>
          <cell r="B52">
            <v>0</v>
          </cell>
          <cell r="C52">
            <v>10000</v>
          </cell>
          <cell r="D52">
            <v>10000</v>
          </cell>
          <cell r="E52">
            <v>0</v>
          </cell>
          <cell r="F52">
            <v>39058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ETECMSLL0050</v>
          </cell>
          <cell r="B53">
            <v>0</v>
          </cell>
          <cell r="C53">
            <v>14000</v>
          </cell>
          <cell r="D53">
            <v>14000</v>
          </cell>
          <cell r="E53">
            <v>0</v>
          </cell>
          <cell r="F53">
            <v>38981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ETECMSLL0051</v>
          </cell>
          <cell r="B54">
            <v>0</v>
          </cell>
          <cell r="C54">
            <v>18000</v>
          </cell>
          <cell r="D54">
            <v>0</v>
          </cell>
          <cell r="E54">
            <v>18000</v>
          </cell>
          <cell r="F54">
            <v>39083</v>
          </cell>
          <cell r="G54">
            <v>18000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ETECMSLL0052</v>
          </cell>
          <cell r="B55">
            <v>0</v>
          </cell>
          <cell r="C55">
            <v>6400</v>
          </cell>
          <cell r="D55">
            <v>0</v>
          </cell>
          <cell r="E55">
            <v>6400</v>
          </cell>
          <cell r="F55">
            <v>39083</v>
          </cell>
          <cell r="G55">
            <v>6400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>ETECMSLL0053</v>
          </cell>
          <cell r="B56">
            <v>0</v>
          </cell>
          <cell r="C56">
            <v>12676</v>
          </cell>
          <cell r="D56">
            <v>0</v>
          </cell>
          <cell r="E56">
            <v>12676</v>
          </cell>
          <cell r="F56">
            <v>39083</v>
          </cell>
          <cell r="G56">
            <v>12676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ETECMSLL0054</v>
          </cell>
          <cell r="B57">
            <v>0</v>
          </cell>
          <cell r="C57">
            <v>8800</v>
          </cell>
          <cell r="D57">
            <v>0</v>
          </cell>
          <cell r="E57">
            <v>8800</v>
          </cell>
          <cell r="F57">
            <v>39083</v>
          </cell>
          <cell r="G57">
            <v>8800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ETECMSLL0055</v>
          </cell>
          <cell r="B58">
            <v>0</v>
          </cell>
          <cell r="C58">
            <v>7000</v>
          </cell>
          <cell r="D58">
            <v>0</v>
          </cell>
          <cell r="E58">
            <v>7000</v>
          </cell>
          <cell r="F58">
            <v>39083</v>
          </cell>
          <cell r="G58">
            <v>7000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ETECMSLL0056</v>
          </cell>
          <cell r="B59">
            <v>0</v>
          </cell>
          <cell r="C59">
            <v>15000</v>
          </cell>
          <cell r="D59">
            <v>0</v>
          </cell>
          <cell r="E59">
            <v>15000</v>
          </cell>
          <cell r="F59">
            <v>39114</v>
          </cell>
          <cell r="G59">
            <v>15000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ETECMSLL0057</v>
          </cell>
          <cell r="B60">
            <v>0</v>
          </cell>
          <cell r="C60">
            <v>30400</v>
          </cell>
          <cell r="D60">
            <v>0</v>
          </cell>
          <cell r="E60">
            <v>30400</v>
          </cell>
          <cell r="F60">
            <v>39114</v>
          </cell>
          <cell r="G60">
            <v>30400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ETECMSLL0058</v>
          </cell>
          <cell r="B61">
            <v>0</v>
          </cell>
          <cell r="C61">
            <v>9128</v>
          </cell>
          <cell r="D61">
            <v>0</v>
          </cell>
          <cell r="E61">
            <v>9128</v>
          </cell>
          <cell r="F61">
            <v>39142</v>
          </cell>
          <cell r="G61">
            <v>9128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ETECMSLL0059</v>
          </cell>
          <cell r="B62">
            <v>0</v>
          </cell>
          <cell r="C62">
            <v>11200</v>
          </cell>
          <cell r="D62">
            <v>0</v>
          </cell>
          <cell r="E62">
            <v>11200</v>
          </cell>
          <cell r="F62">
            <v>39142</v>
          </cell>
          <cell r="G62">
            <v>11200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ETECMSLL0060</v>
          </cell>
          <cell r="B63">
            <v>0</v>
          </cell>
          <cell r="C63">
            <v>12500</v>
          </cell>
          <cell r="D63">
            <v>0</v>
          </cell>
          <cell r="E63">
            <v>12500</v>
          </cell>
          <cell r="F63">
            <v>39142</v>
          </cell>
          <cell r="G63">
            <v>12500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>ETECMSLL0061</v>
          </cell>
          <cell r="B64">
            <v>0</v>
          </cell>
          <cell r="C64">
            <v>20000</v>
          </cell>
          <cell r="D64">
            <v>0</v>
          </cell>
          <cell r="E64">
            <v>20000</v>
          </cell>
          <cell r="F64">
            <v>39142</v>
          </cell>
          <cell r="G64">
            <v>20000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ETECMSLL0062</v>
          </cell>
          <cell r="B65">
            <v>0</v>
          </cell>
          <cell r="C65">
            <v>5000</v>
          </cell>
          <cell r="D65">
            <v>0</v>
          </cell>
          <cell r="E65">
            <v>5000</v>
          </cell>
          <cell r="F65">
            <v>39142</v>
          </cell>
          <cell r="G65">
            <v>5000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>ETECMSLL0063</v>
          </cell>
          <cell r="B66">
            <v>0</v>
          </cell>
          <cell r="C66">
            <v>14980</v>
          </cell>
          <cell r="D66">
            <v>0</v>
          </cell>
          <cell r="E66">
            <v>14980</v>
          </cell>
          <cell r="F66">
            <v>39142</v>
          </cell>
          <cell r="G66">
            <v>14980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ETECMSLL0064</v>
          </cell>
          <cell r="B67">
            <v>0</v>
          </cell>
          <cell r="C67">
            <v>1000000</v>
          </cell>
          <cell r="D67">
            <v>0</v>
          </cell>
          <cell r="E67">
            <v>1000000</v>
          </cell>
          <cell r="F67">
            <v>39203</v>
          </cell>
          <cell r="G67">
            <v>0</v>
          </cell>
          <cell r="H67">
            <v>1000000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ETECMSLL0065</v>
          </cell>
          <cell r="B68">
            <v>0</v>
          </cell>
          <cell r="C68">
            <v>1000000</v>
          </cell>
          <cell r="D68">
            <v>0</v>
          </cell>
          <cell r="E68">
            <v>1000000</v>
          </cell>
          <cell r="F68">
            <v>39203</v>
          </cell>
          <cell r="G68">
            <v>0</v>
          </cell>
          <cell r="H68">
            <v>1000000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ETECMSLL0066</v>
          </cell>
          <cell r="B69">
            <v>0</v>
          </cell>
          <cell r="C69">
            <v>2000000</v>
          </cell>
          <cell r="D69">
            <v>0</v>
          </cell>
          <cell r="E69">
            <v>2000000</v>
          </cell>
          <cell r="F69">
            <v>39203</v>
          </cell>
          <cell r="G69">
            <v>0</v>
          </cell>
          <cell r="H69">
            <v>2000000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ETECMSLL0067</v>
          </cell>
          <cell r="B70">
            <v>0</v>
          </cell>
          <cell r="C70">
            <v>1500000</v>
          </cell>
          <cell r="D70">
            <v>0</v>
          </cell>
          <cell r="E70">
            <v>1500000</v>
          </cell>
          <cell r="F70">
            <v>39203</v>
          </cell>
          <cell r="G70">
            <v>0</v>
          </cell>
          <cell r="H70">
            <v>1500000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ETECMSLL0068</v>
          </cell>
          <cell r="B71">
            <v>0</v>
          </cell>
          <cell r="C71">
            <v>3638000</v>
          </cell>
          <cell r="D71">
            <v>3638000</v>
          </cell>
          <cell r="E71">
            <v>0</v>
          </cell>
          <cell r="F71">
            <v>39203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ETECMSLL0069</v>
          </cell>
          <cell r="B72">
            <v>0</v>
          </cell>
          <cell r="C72">
            <v>21600</v>
          </cell>
          <cell r="D72">
            <v>21600</v>
          </cell>
          <cell r="E72">
            <v>0</v>
          </cell>
          <cell r="F72">
            <v>39203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ETECMSLL0070</v>
          </cell>
          <cell r="B73">
            <v>0</v>
          </cell>
          <cell r="C73">
            <v>14980</v>
          </cell>
          <cell r="D73">
            <v>14980</v>
          </cell>
          <cell r="E73">
            <v>0</v>
          </cell>
          <cell r="F73">
            <v>39203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ETECMSLL0071</v>
          </cell>
          <cell r="B74">
            <v>0</v>
          </cell>
          <cell r="C74">
            <v>11200</v>
          </cell>
          <cell r="E74">
            <v>11200</v>
          </cell>
          <cell r="F74">
            <v>39203</v>
          </cell>
          <cell r="G74">
            <v>0</v>
          </cell>
          <cell r="H74">
            <v>11200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ETECMSLL0072</v>
          </cell>
          <cell r="B75">
            <v>0</v>
          </cell>
          <cell r="C75">
            <v>19200</v>
          </cell>
          <cell r="E75">
            <v>19200</v>
          </cell>
          <cell r="F75">
            <v>39203</v>
          </cell>
          <cell r="G75">
            <v>0</v>
          </cell>
          <cell r="H75">
            <v>19200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ETECMSLL0073</v>
          </cell>
          <cell r="B76">
            <v>0</v>
          </cell>
          <cell r="C76">
            <v>20729.26</v>
          </cell>
          <cell r="E76">
            <v>20729.26</v>
          </cell>
          <cell r="F76">
            <v>39203</v>
          </cell>
          <cell r="G76">
            <v>0</v>
          </cell>
          <cell r="H76">
            <v>20729.26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ETECMSLL0074</v>
          </cell>
          <cell r="B77">
            <v>0</v>
          </cell>
          <cell r="C77">
            <v>7187.5</v>
          </cell>
          <cell r="E77">
            <v>7187.5</v>
          </cell>
          <cell r="F77">
            <v>39203</v>
          </cell>
          <cell r="G77">
            <v>0</v>
          </cell>
          <cell r="H77">
            <v>7187.5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ETECMSLL0075</v>
          </cell>
          <cell r="B78">
            <v>0</v>
          </cell>
          <cell r="C78">
            <v>35871.2</v>
          </cell>
          <cell r="E78">
            <v>35871.2</v>
          </cell>
          <cell r="F78">
            <v>39203</v>
          </cell>
          <cell r="G78">
            <v>0</v>
          </cell>
          <cell r="H78">
            <v>35871.2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ETECMSLL0076</v>
          </cell>
          <cell r="B79">
            <v>0</v>
          </cell>
          <cell r="C79">
            <v>60000</v>
          </cell>
          <cell r="E79">
            <v>60000</v>
          </cell>
          <cell r="F79">
            <v>39203</v>
          </cell>
          <cell r="G79">
            <v>0</v>
          </cell>
          <cell r="H79">
            <v>60000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ETECMSLL0077</v>
          </cell>
          <cell r="B80">
            <v>0</v>
          </cell>
          <cell r="C80">
            <v>8500</v>
          </cell>
          <cell r="E80">
            <v>8500</v>
          </cell>
          <cell r="F80">
            <v>39203</v>
          </cell>
          <cell r="G80">
            <v>0</v>
          </cell>
          <cell r="H80">
            <v>8500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ETECMSLL0078</v>
          </cell>
          <cell r="B81">
            <v>0</v>
          </cell>
          <cell r="C81">
            <v>7000</v>
          </cell>
          <cell r="E81">
            <v>7000</v>
          </cell>
          <cell r="F81">
            <v>39203</v>
          </cell>
          <cell r="G81">
            <v>0</v>
          </cell>
          <cell r="H81">
            <v>7000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ETECMSLL0079</v>
          </cell>
          <cell r="B82">
            <v>0</v>
          </cell>
          <cell r="C82">
            <v>250000</v>
          </cell>
          <cell r="E82">
            <v>250000</v>
          </cell>
          <cell r="F82">
            <v>39203</v>
          </cell>
          <cell r="G82">
            <v>0</v>
          </cell>
          <cell r="H82">
            <v>250000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ETECMSLL0080</v>
          </cell>
          <cell r="B83">
            <v>0</v>
          </cell>
          <cell r="C83">
            <v>3000000</v>
          </cell>
          <cell r="E83">
            <v>3000000</v>
          </cell>
          <cell r="F83">
            <v>39326</v>
          </cell>
          <cell r="G83">
            <v>0</v>
          </cell>
          <cell r="H83">
            <v>0</v>
          </cell>
          <cell r="I83">
            <v>3000000</v>
          </cell>
          <cell r="J83">
            <v>0</v>
          </cell>
          <cell r="K83">
            <v>0</v>
          </cell>
        </row>
        <row r="84">
          <cell r="A84" t="str">
            <v>ETECMSLL0081</v>
          </cell>
          <cell r="B84">
            <v>0</v>
          </cell>
          <cell r="C84">
            <v>2000000</v>
          </cell>
          <cell r="E84">
            <v>2000000</v>
          </cell>
          <cell r="F84">
            <v>39326</v>
          </cell>
          <cell r="G84">
            <v>0</v>
          </cell>
          <cell r="H84">
            <v>0</v>
          </cell>
          <cell r="I84">
            <v>2000000</v>
          </cell>
          <cell r="J84">
            <v>0</v>
          </cell>
          <cell r="K84">
            <v>0</v>
          </cell>
        </row>
        <row r="85">
          <cell r="A85" t="str">
            <v>ETECMSLL0082</v>
          </cell>
          <cell r="B85">
            <v>0</v>
          </cell>
          <cell r="C85">
            <v>2094513</v>
          </cell>
          <cell r="E85">
            <v>2094513</v>
          </cell>
          <cell r="F85">
            <v>39326</v>
          </cell>
          <cell r="G85">
            <v>0</v>
          </cell>
          <cell r="H85">
            <v>0</v>
          </cell>
          <cell r="I85">
            <v>2094513</v>
          </cell>
          <cell r="J85">
            <v>0</v>
          </cell>
          <cell r="K85">
            <v>0</v>
          </cell>
        </row>
        <row r="86">
          <cell r="A86" t="str">
            <v>ETECMSLL0083</v>
          </cell>
          <cell r="B86">
            <v>-29125.92</v>
          </cell>
          <cell r="C86">
            <v>500000</v>
          </cell>
          <cell r="D86">
            <v>500000</v>
          </cell>
          <cell r="E86">
            <v>29125.92</v>
          </cell>
          <cell r="F86">
            <v>39326</v>
          </cell>
          <cell r="G86">
            <v>0</v>
          </cell>
          <cell r="H86">
            <v>0</v>
          </cell>
          <cell r="I86">
            <v>0</v>
          </cell>
          <cell r="J86">
            <v>27772.92</v>
          </cell>
          <cell r="K86">
            <v>1353</v>
          </cell>
        </row>
        <row r="87">
          <cell r="A87" t="str">
            <v>ETECMSLL0084</v>
          </cell>
          <cell r="B87">
            <v>0</v>
          </cell>
          <cell r="C87">
            <v>6700</v>
          </cell>
          <cell r="D87">
            <v>0</v>
          </cell>
          <cell r="E87">
            <v>6700</v>
          </cell>
          <cell r="F87">
            <v>39326</v>
          </cell>
          <cell r="G87">
            <v>0</v>
          </cell>
          <cell r="H87">
            <v>0</v>
          </cell>
          <cell r="I87">
            <v>6700</v>
          </cell>
          <cell r="J87">
            <v>0</v>
          </cell>
          <cell r="K87">
            <v>0</v>
          </cell>
        </row>
        <row r="88">
          <cell r="A88" t="str">
            <v>ETECMSLL0085</v>
          </cell>
          <cell r="B88">
            <v>0</v>
          </cell>
          <cell r="C88">
            <v>20000</v>
          </cell>
          <cell r="D88">
            <v>0</v>
          </cell>
          <cell r="E88">
            <v>20000</v>
          </cell>
          <cell r="F88">
            <v>39326</v>
          </cell>
          <cell r="G88">
            <v>0</v>
          </cell>
          <cell r="H88">
            <v>0</v>
          </cell>
          <cell r="I88">
            <v>20000</v>
          </cell>
          <cell r="J88">
            <v>0</v>
          </cell>
          <cell r="K88">
            <v>0</v>
          </cell>
        </row>
        <row r="89">
          <cell r="A89" t="str">
            <v>ETECMSLL0086</v>
          </cell>
          <cell r="B89">
            <v>0</v>
          </cell>
          <cell r="C89">
            <v>6300</v>
          </cell>
          <cell r="D89">
            <v>0</v>
          </cell>
          <cell r="E89">
            <v>6300</v>
          </cell>
          <cell r="F89">
            <v>39326</v>
          </cell>
          <cell r="G89">
            <v>0</v>
          </cell>
          <cell r="H89">
            <v>0</v>
          </cell>
          <cell r="I89">
            <v>6300</v>
          </cell>
          <cell r="J89">
            <v>0</v>
          </cell>
          <cell r="K89">
            <v>0</v>
          </cell>
        </row>
        <row r="90">
          <cell r="A90" t="str">
            <v>ETECMSLL0087</v>
          </cell>
          <cell r="B90">
            <v>0</v>
          </cell>
          <cell r="C90">
            <v>17500</v>
          </cell>
          <cell r="D90">
            <v>0</v>
          </cell>
          <cell r="E90">
            <v>17500</v>
          </cell>
          <cell r="F90">
            <v>39326</v>
          </cell>
          <cell r="G90">
            <v>0</v>
          </cell>
          <cell r="H90">
            <v>0</v>
          </cell>
          <cell r="I90">
            <v>17500</v>
          </cell>
          <cell r="J90">
            <v>0</v>
          </cell>
          <cell r="K90">
            <v>0</v>
          </cell>
        </row>
        <row r="91">
          <cell r="A91" t="str">
            <v>ETECMSLL0088</v>
          </cell>
          <cell r="B91">
            <v>0</v>
          </cell>
          <cell r="C91">
            <v>19500</v>
          </cell>
          <cell r="D91">
            <v>0</v>
          </cell>
          <cell r="E91">
            <v>19500</v>
          </cell>
          <cell r="F91">
            <v>39326</v>
          </cell>
          <cell r="G91">
            <v>0</v>
          </cell>
          <cell r="H91">
            <v>0</v>
          </cell>
          <cell r="I91">
            <v>19500</v>
          </cell>
          <cell r="J91">
            <v>0</v>
          </cell>
          <cell r="K91">
            <v>0</v>
          </cell>
        </row>
        <row r="92">
          <cell r="A92" t="str">
            <v>ETECMSLL0089</v>
          </cell>
          <cell r="B92">
            <v>0</v>
          </cell>
          <cell r="C92">
            <v>600000</v>
          </cell>
          <cell r="D92">
            <v>0</v>
          </cell>
          <cell r="E92">
            <v>600000</v>
          </cell>
          <cell r="F92">
            <v>39326</v>
          </cell>
          <cell r="G92">
            <v>0</v>
          </cell>
          <cell r="H92">
            <v>0</v>
          </cell>
          <cell r="I92">
            <v>600000</v>
          </cell>
          <cell r="J92">
            <v>0</v>
          </cell>
          <cell r="K92">
            <v>0</v>
          </cell>
        </row>
        <row r="93">
          <cell r="A93" t="str">
            <v>ETECMSLL0090</v>
          </cell>
          <cell r="B93">
            <v>0</v>
          </cell>
          <cell r="C93">
            <v>1800000</v>
          </cell>
          <cell r="D93">
            <v>0</v>
          </cell>
          <cell r="E93">
            <v>1800000</v>
          </cell>
          <cell r="F93">
            <v>39326</v>
          </cell>
          <cell r="G93">
            <v>0</v>
          </cell>
          <cell r="H93">
            <v>0</v>
          </cell>
          <cell r="I93">
            <v>0</v>
          </cell>
          <cell r="J93">
            <v>1800000</v>
          </cell>
          <cell r="K93">
            <v>0</v>
          </cell>
        </row>
        <row r="94">
          <cell r="A94" t="str">
            <v>ETECMSLL0091</v>
          </cell>
          <cell r="B94">
            <v>0</v>
          </cell>
          <cell r="C94">
            <v>2000000</v>
          </cell>
          <cell r="D94">
            <v>0</v>
          </cell>
          <cell r="E94">
            <v>2000000</v>
          </cell>
          <cell r="F94">
            <v>39417</v>
          </cell>
          <cell r="G94">
            <v>0</v>
          </cell>
          <cell r="H94">
            <v>0</v>
          </cell>
          <cell r="I94">
            <v>0</v>
          </cell>
          <cell r="J94">
            <v>2000000</v>
          </cell>
          <cell r="K94">
            <v>0</v>
          </cell>
        </row>
        <row r="95">
          <cell r="A95" t="str">
            <v>ETECMSLL0093</v>
          </cell>
          <cell r="B95">
            <v>0</v>
          </cell>
          <cell r="C95">
            <v>12114</v>
          </cell>
          <cell r="D95">
            <v>0</v>
          </cell>
          <cell r="E95">
            <v>12114</v>
          </cell>
          <cell r="F95">
            <v>39417</v>
          </cell>
          <cell r="G95">
            <v>0</v>
          </cell>
          <cell r="H95">
            <v>0</v>
          </cell>
          <cell r="I95">
            <v>0</v>
          </cell>
          <cell r="J95">
            <v>12114</v>
          </cell>
          <cell r="K95">
            <v>0</v>
          </cell>
        </row>
        <row r="96">
          <cell r="A96" t="str">
            <v>ETECMSLL0094</v>
          </cell>
          <cell r="B96">
            <v>0</v>
          </cell>
          <cell r="C96">
            <v>10000</v>
          </cell>
          <cell r="D96">
            <v>0</v>
          </cell>
          <cell r="E96">
            <v>10000</v>
          </cell>
          <cell r="F96">
            <v>39417</v>
          </cell>
          <cell r="G96">
            <v>0</v>
          </cell>
          <cell r="H96">
            <v>0</v>
          </cell>
          <cell r="I96">
            <v>0</v>
          </cell>
          <cell r="J96">
            <v>10000</v>
          </cell>
          <cell r="K96">
            <v>0</v>
          </cell>
        </row>
        <row r="97">
          <cell r="A97" t="str">
            <v>ETECMSLL0095</v>
          </cell>
          <cell r="B97">
            <v>0</v>
          </cell>
          <cell r="C97">
            <v>20000</v>
          </cell>
          <cell r="D97">
            <v>0</v>
          </cell>
          <cell r="E97">
            <v>20000</v>
          </cell>
          <cell r="F97">
            <v>39417</v>
          </cell>
          <cell r="G97">
            <v>0</v>
          </cell>
          <cell r="H97">
            <v>0</v>
          </cell>
          <cell r="I97">
            <v>0</v>
          </cell>
          <cell r="J97">
            <v>20000</v>
          </cell>
          <cell r="K97">
            <v>0</v>
          </cell>
        </row>
        <row r="98">
          <cell r="A98" t="str">
            <v>ETECMSLL0096</v>
          </cell>
          <cell r="B98">
            <v>0</v>
          </cell>
          <cell r="C98">
            <v>9600</v>
          </cell>
          <cell r="D98">
            <v>0</v>
          </cell>
          <cell r="E98">
            <v>9600</v>
          </cell>
          <cell r="F98">
            <v>39417</v>
          </cell>
          <cell r="G98">
            <v>0</v>
          </cell>
          <cell r="H98">
            <v>0</v>
          </cell>
          <cell r="I98">
            <v>0</v>
          </cell>
          <cell r="J98">
            <v>9600</v>
          </cell>
          <cell r="K98">
            <v>0</v>
          </cell>
        </row>
        <row r="99">
          <cell r="A99" t="str">
            <v>ETECMSLL0097</v>
          </cell>
          <cell r="B99">
            <v>0</v>
          </cell>
          <cell r="C99">
            <v>6400</v>
          </cell>
          <cell r="D99">
            <v>0</v>
          </cell>
          <cell r="E99">
            <v>6400</v>
          </cell>
          <cell r="F99">
            <v>39417</v>
          </cell>
          <cell r="G99">
            <v>0</v>
          </cell>
          <cell r="H99">
            <v>0</v>
          </cell>
          <cell r="I99">
            <v>0</v>
          </cell>
          <cell r="J99">
            <v>6400</v>
          </cell>
          <cell r="K99">
            <v>0</v>
          </cell>
        </row>
        <row r="100">
          <cell r="A100" t="str">
            <v>ETECMSLL0098</v>
          </cell>
          <cell r="B100">
            <v>0</v>
          </cell>
          <cell r="C100">
            <v>44000</v>
          </cell>
          <cell r="D100">
            <v>0</v>
          </cell>
          <cell r="E100">
            <v>44000</v>
          </cell>
          <cell r="F100">
            <v>39417</v>
          </cell>
          <cell r="G100">
            <v>0</v>
          </cell>
          <cell r="H100">
            <v>0</v>
          </cell>
          <cell r="I100">
            <v>0</v>
          </cell>
          <cell r="J100">
            <v>44000</v>
          </cell>
          <cell r="K100">
            <v>0</v>
          </cell>
        </row>
        <row r="101">
          <cell r="A101" t="str">
            <v>ETECMSLL0099</v>
          </cell>
          <cell r="B101">
            <v>0</v>
          </cell>
          <cell r="C101">
            <v>33600</v>
          </cell>
          <cell r="D101">
            <v>0</v>
          </cell>
          <cell r="E101">
            <v>33600</v>
          </cell>
          <cell r="F101">
            <v>39417</v>
          </cell>
          <cell r="G101">
            <v>0</v>
          </cell>
          <cell r="H101">
            <v>0</v>
          </cell>
          <cell r="I101">
            <v>0</v>
          </cell>
          <cell r="J101">
            <v>33600</v>
          </cell>
          <cell r="K101">
            <v>0</v>
          </cell>
        </row>
        <row r="102">
          <cell r="A102" t="str">
            <v>ETECMSLL0100</v>
          </cell>
          <cell r="B102">
            <v>0</v>
          </cell>
          <cell r="C102">
            <v>12000</v>
          </cell>
          <cell r="D102">
            <v>0</v>
          </cell>
          <cell r="E102">
            <v>12000</v>
          </cell>
          <cell r="F102">
            <v>39417</v>
          </cell>
          <cell r="G102">
            <v>0</v>
          </cell>
          <cell r="H102">
            <v>0</v>
          </cell>
          <cell r="I102">
            <v>0</v>
          </cell>
          <cell r="J102">
            <v>12000</v>
          </cell>
          <cell r="K102">
            <v>0</v>
          </cell>
        </row>
        <row r="103">
          <cell r="A103" t="str">
            <v>ETECMSLL0101</v>
          </cell>
          <cell r="B103">
            <v>0</v>
          </cell>
          <cell r="C103">
            <v>1000000</v>
          </cell>
          <cell r="D103">
            <v>0</v>
          </cell>
          <cell r="E103">
            <v>1000000</v>
          </cell>
          <cell r="G103">
            <v>0</v>
          </cell>
          <cell r="H103">
            <v>0</v>
          </cell>
          <cell r="I103">
            <v>0</v>
          </cell>
          <cell r="J103">
            <v>1000000</v>
          </cell>
          <cell r="K103">
            <v>0</v>
          </cell>
        </row>
        <row r="104">
          <cell r="A104" t="str">
            <v>ETECMSLL0102</v>
          </cell>
          <cell r="B104">
            <v>0</v>
          </cell>
          <cell r="C104">
            <v>16220</v>
          </cell>
          <cell r="D104">
            <v>0</v>
          </cell>
          <cell r="E104">
            <v>16220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16220</v>
          </cell>
        </row>
        <row r="105">
          <cell r="A105" t="str">
            <v>ETECMSLL0103</v>
          </cell>
          <cell r="B105">
            <v>0</v>
          </cell>
          <cell r="C105">
            <v>18000</v>
          </cell>
          <cell r="D105">
            <v>0</v>
          </cell>
          <cell r="E105">
            <v>18000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18000</v>
          </cell>
        </row>
        <row r="106">
          <cell r="A106" t="str">
            <v>ETECMSLL0104</v>
          </cell>
          <cell r="B106">
            <v>0</v>
          </cell>
          <cell r="C106">
            <v>17600</v>
          </cell>
          <cell r="D106">
            <v>0</v>
          </cell>
          <cell r="E106">
            <v>17600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17600</v>
          </cell>
        </row>
        <row r="107">
          <cell r="A107" t="str">
            <v>ETECMSLL0105</v>
          </cell>
          <cell r="B107">
            <v>0</v>
          </cell>
          <cell r="C107">
            <v>13410</v>
          </cell>
          <cell r="D107">
            <v>0</v>
          </cell>
          <cell r="E107">
            <v>13410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13410</v>
          </cell>
        </row>
        <row r="108">
          <cell r="A108" t="str">
            <v>ETECMSLL0106</v>
          </cell>
          <cell r="B108">
            <v>0</v>
          </cell>
          <cell r="C108">
            <v>23947.24</v>
          </cell>
          <cell r="D108">
            <v>0</v>
          </cell>
          <cell r="E108">
            <v>23947.24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23947.24</v>
          </cell>
        </row>
        <row r="109">
          <cell r="A109" t="str">
            <v>ETECMSLL0107</v>
          </cell>
          <cell r="B109">
            <v>0</v>
          </cell>
          <cell r="C109">
            <v>47000</v>
          </cell>
          <cell r="D109">
            <v>0</v>
          </cell>
          <cell r="E109">
            <v>47000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47000</v>
          </cell>
        </row>
        <row r="110">
          <cell r="A110" t="str">
            <v>ETECMSLL0108</v>
          </cell>
          <cell r="B110">
            <v>0</v>
          </cell>
          <cell r="C110">
            <v>15000</v>
          </cell>
          <cell r="D110">
            <v>0</v>
          </cell>
          <cell r="E110">
            <v>15000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15000</v>
          </cell>
        </row>
        <row r="111">
          <cell r="A111" t="str">
            <v>ETECMSLL0109</v>
          </cell>
          <cell r="B111">
            <v>0</v>
          </cell>
          <cell r="C111">
            <v>14700</v>
          </cell>
          <cell r="D111">
            <v>0</v>
          </cell>
          <cell r="E111">
            <v>14700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14700</v>
          </cell>
        </row>
        <row r="112">
          <cell r="A112" t="str">
            <v>ETECMSLL0110</v>
          </cell>
          <cell r="B112">
            <v>0</v>
          </cell>
          <cell r="C112">
            <v>500000</v>
          </cell>
          <cell r="D112">
            <v>0</v>
          </cell>
          <cell r="E112">
            <v>500000</v>
          </cell>
          <cell r="G112">
            <v>0</v>
          </cell>
          <cell r="H112">
            <v>0</v>
          </cell>
          <cell r="I112">
            <v>0</v>
          </cell>
          <cell r="J112">
            <v>500000</v>
          </cell>
          <cell r="K112">
            <v>0</v>
          </cell>
        </row>
        <row r="113">
          <cell r="A113" t="str">
            <v>ETEEMCOP0001</v>
          </cell>
          <cell r="B113">
            <v>0</v>
          </cell>
          <cell r="C113">
            <v>0</v>
          </cell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ETEEMMAT0001</v>
          </cell>
          <cell r="B114">
            <v>0</v>
          </cell>
          <cell r="C114">
            <v>30000</v>
          </cell>
          <cell r="E114">
            <v>30000</v>
          </cell>
          <cell r="F114">
            <v>39203</v>
          </cell>
          <cell r="G114">
            <v>0</v>
          </cell>
          <cell r="H114">
            <v>30000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ETEEMMAT0002</v>
          </cell>
          <cell r="B115">
            <v>0</v>
          </cell>
          <cell r="C115">
            <v>700000</v>
          </cell>
          <cell r="D115">
            <v>700000</v>
          </cell>
          <cell r="E115">
            <v>0</v>
          </cell>
          <cell r="F115">
            <v>39203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 t="str">
            <v>ETEEMSCN0001</v>
          </cell>
          <cell r="B116">
            <v>0</v>
          </cell>
          <cell r="C116">
            <v>862346.7</v>
          </cell>
          <cell r="D116">
            <v>862346.7</v>
          </cell>
          <cell r="E116">
            <v>0</v>
          </cell>
          <cell r="F116">
            <v>39203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ETEEMSCN0002</v>
          </cell>
          <cell r="B117">
            <v>0</v>
          </cell>
          <cell r="C117">
            <v>67640.75</v>
          </cell>
          <cell r="D117">
            <v>67640.75</v>
          </cell>
          <cell r="E117">
            <v>0</v>
          </cell>
          <cell r="F117">
            <v>39203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ETEEMSCN0003</v>
          </cell>
          <cell r="B118">
            <v>0</v>
          </cell>
          <cell r="C118">
            <v>139462.34</v>
          </cell>
          <cell r="D118">
            <v>139462.34</v>
          </cell>
          <cell r="E118">
            <v>0</v>
          </cell>
          <cell r="F118">
            <v>39203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ETECMPIU0001</v>
          </cell>
          <cell r="B119">
            <v>0</v>
          </cell>
          <cell r="C119">
            <v>2000000</v>
          </cell>
          <cell r="D119">
            <v>2000000</v>
          </cell>
          <cell r="E119">
            <v>0</v>
          </cell>
          <cell r="F119">
            <v>37175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ETECMPIU0002</v>
          </cell>
          <cell r="B120">
            <v>0</v>
          </cell>
          <cell r="C120">
            <v>1750000</v>
          </cell>
          <cell r="E120">
            <v>1750000</v>
          </cell>
          <cell r="G120">
            <v>0</v>
          </cell>
          <cell r="H120">
            <v>1750000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ETECMPIU0003</v>
          </cell>
          <cell r="B121">
            <v>0</v>
          </cell>
          <cell r="C121">
            <v>7470000</v>
          </cell>
          <cell r="E121">
            <v>7470000</v>
          </cell>
          <cell r="G121">
            <v>0</v>
          </cell>
          <cell r="H121">
            <v>7470000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ETECMPIU0004</v>
          </cell>
          <cell r="B122">
            <v>0</v>
          </cell>
          <cell r="C122">
            <v>7000000</v>
          </cell>
          <cell r="E122">
            <v>7000000</v>
          </cell>
          <cell r="G122">
            <v>0</v>
          </cell>
          <cell r="H122">
            <v>7000000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ETECMPIU0005</v>
          </cell>
          <cell r="B123">
            <v>0</v>
          </cell>
          <cell r="C123">
            <v>20000000</v>
          </cell>
          <cell r="E123">
            <v>20000000</v>
          </cell>
          <cell r="G123">
            <v>0</v>
          </cell>
          <cell r="H123">
            <v>20000000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 t="str">
            <v>ETECMPIU0006</v>
          </cell>
          <cell r="B124">
            <v>0</v>
          </cell>
          <cell r="C124">
            <v>7000000</v>
          </cell>
          <cell r="E124">
            <v>7000000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7000000</v>
          </cell>
        </row>
        <row r="125">
          <cell r="A125" t="str">
            <v>ETECMPIU0007</v>
          </cell>
          <cell r="B125">
            <v>0</v>
          </cell>
          <cell r="C125">
            <v>2059000</v>
          </cell>
          <cell r="E125">
            <v>2059000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2059000</v>
          </cell>
        </row>
        <row r="126">
          <cell r="A126" t="str">
            <v>ETECMPIU0008</v>
          </cell>
          <cell r="B126">
            <v>0</v>
          </cell>
          <cell r="C126">
            <v>2535896.15</v>
          </cell>
          <cell r="E126">
            <v>2535896.15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2535896.15</v>
          </cell>
        </row>
        <row r="127">
          <cell r="A127" t="str">
            <v>ETECMPIU0009</v>
          </cell>
          <cell r="B127">
            <v>0</v>
          </cell>
          <cell r="C127">
            <v>2535896.15</v>
          </cell>
          <cell r="D127">
            <v>0</v>
          </cell>
          <cell r="E127">
            <v>2535896.15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2535896.15</v>
          </cell>
        </row>
        <row r="128">
          <cell r="A128" t="str">
            <v>ETECMPIU0010</v>
          </cell>
          <cell r="B128">
            <v>0</v>
          </cell>
          <cell r="C128">
            <v>975000</v>
          </cell>
          <cell r="D128">
            <v>0</v>
          </cell>
          <cell r="E128">
            <v>975000</v>
          </cell>
          <cell r="F128">
            <v>39676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ETECMPIU0011</v>
          </cell>
          <cell r="B129">
            <v>4958417.52</v>
          </cell>
          <cell r="C129">
            <v>10000000</v>
          </cell>
          <cell r="D129">
            <v>0</v>
          </cell>
          <cell r="E129">
            <v>5041582.48</v>
          </cell>
          <cell r="F129">
            <v>39771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ETECMPIU0012</v>
          </cell>
          <cell r="B130">
            <v>0</v>
          </cell>
          <cell r="C130">
            <v>10000000</v>
          </cell>
          <cell r="D130">
            <v>0</v>
          </cell>
          <cell r="E130">
            <v>10000000</v>
          </cell>
          <cell r="F130">
            <v>39751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ETECMPIU0013</v>
          </cell>
          <cell r="B131">
            <v>0</v>
          </cell>
          <cell r="C131">
            <v>10000000</v>
          </cell>
          <cell r="D131">
            <v>0</v>
          </cell>
          <cell r="E131">
            <v>10000000</v>
          </cell>
          <cell r="F131">
            <v>39770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ETECMPIU0014</v>
          </cell>
          <cell r="B132">
            <v>0</v>
          </cell>
          <cell r="C132">
            <v>10000000</v>
          </cell>
          <cell r="D132">
            <v>0</v>
          </cell>
          <cell r="E132">
            <v>10000000</v>
          </cell>
          <cell r="F132">
            <v>39778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ETECMPIU0015</v>
          </cell>
          <cell r="B133">
            <v>0</v>
          </cell>
          <cell r="C133">
            <v>10000000</v>
          </cell>
          <cell r="D133">
            <v>0</v>
          </cell>
          <cell r="E133">
            <v>10000000</v>
          </cell>
          <cell r="F133">
            <v>39793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ETECMPIU0016</v>
          </cell>
          <cell r="B134">
            <v>0</v>
          </cell>
          <cell r="C134">
            <v>10000000</v>
          </cell>
          <cell r="D134">
            <v>0</v>
          </cell>
          <cell r="E134">
            <v>10000000</v>
          </cell>
          <cell r="F134">
            <v>39805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ETECMPIU0017</v>
          </cell>
          <cell r="B135">
            <v>0</v>
          </cell>
          <cell r="C135">
            <v>10000000</v>
          </cell>
          <cell r="D135">
            <v>0</v>
          </cell>
          <cell r="E135">
            <v>10000000</v>
          </cell>
          <cell r="F135">
            <v>39812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ETECMPIU0018</v>
          </cell>
          <cell r="B136">
            <v>0</v>
          </cell>
          <cell r="C136">
            <v>10000000</v>
          </cell>
          <cell r="D136">
            <v>0</v>
          </cell>
          <cell r="E136">
            <v>10000000</v>
          </cell>
          <cell r="F136">
            <v>39735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ETECMPIU0019</v>
          </cell>
          <cell r="B137">
            <v>0</v>
          </cell>
          <cell r="C137">
            <v>8000000</v>
          </cell>
          <cell r="D137">
            <v>0</v>
          </cell>
          <cell r="E137">
            <v>8000000</v>
          </cell>
          <cell r="F137">
            <v>39741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ETECMPIU0020</v>
          </cell>
          <cell r="B138">
            <v>0</v>
          </cell>
          <cell r="C138">
            <v>2400000</v>
          </cell>
          <cell r="D138">
            <v>0</v>
          </cell>
          <cell r="E138">
            <v>2400000</v>
          </cell>
          <cell r="F138">
            <v>39783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ETECMPIU0021</v>
          </cell>
          <cell r="B139">
            <v>0</v>
          </cell>
          <cell r="C139">
            <v>1450000</v>
          </cell>
          <cell r="D139">
            <v>0</v>
          </cell>
          <cell r="E139">
            <v>1450000</v>
          </cell>
          <cell r="F139">
            <v>39804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ETECMPIU0022</v>
          </cell>
          <cell r="B140">
            <v>0</v>
          </cell>
          <cell r="C140">
            <v>6600000</v>
          </cell>
          <cell r="D140">
            <v>0</v>
          </cell>
          <cell r="E140">
            <v>6600000</v>
          </cell>
          <cell r="F140">
            <v>39749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ETECMPIU0023</v>
          </cell>
          <cell r="B141">
            <v>0</v>
          </cell>
          <cell r="C141">
            <v>5000000</v>
          </cell>
          <cell r="D141">
            <v>0</v>
          </cell>
          <cell r="E141">
            <v>5000000</v>
          </cell>
          <cell r="F141">
            <v>39811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ETECMMYL0001</v>
          </cell>
          <cell r="B142">
            <v>0</v>
          </cell>
          <cell r="C142">
            <v>1231515.3</v>
          </cell>
          <cell r="D142">
            <v>1231515.3</v>
          </cell>
          <cell r="E142">
            <v>0</v>
          </cell>
          <cell r="F142">
            <v>34788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ETECMMYL0002</v>
          </cell>
          <cell r="B143">
            <v>0</v>
          </cell>
          <cell r="C143">
            <v>1787850</v>
          </cell>
          <cell r="D143">
            <v>1787850</v>
          </cell>
          <cell r="E143">
            <v>0</v>
          </cell>
          <cell r="F143">
            <v>38789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ETECMMYL0003</v>
          </cell>
          <cell r="B144">
            <v>-2245953.66</v>
          </cell>
          <cell r="C144">
            <v>750000</v>
          </cell>
          <cell r="D144">
            <v>750000</v>
          </cell>
          <cell r="E144">
            <v>2245953.66</v>
          </cell>
          <cell r="F144">
            <v>37284</v>
          </cell>
          <cell r="G144">
            <v>0</v>
          </cell>
          <cell r="H144">
            <v>1079350</v>
          </cell>
          <cell r="I144">
            <v>1166603.66</v>
          </cell>
          <cell r="J144">
            <v>0</v>
          </cell>
          <cell r="K144">
            <v>0</v>
          </cell>
        </row>
        <row r="145">
          <cell r="A145" t="str">
            <v>ETECMMYL0004</v>
          </cell>
          <cell r="B145">
            <v>0</v>
          </cell>
          <cell r="C145">
            <v>1000000</v>
          </cell>
          <cell r="D145">
            <v>1000000</v>
          </cell>
          <cell r="E145">
            <v>0</v>
          </cell>
          <cell r="F145">
            <v>38495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ETECMMYL0005</v>
          </cell>
          <cell r="B146">
            <v>0</v>
          </cell>
          <cell r="C146">
            <v>700000</v>
          </cell>
          <cell r="D146">
            <v>700000</v>
          </cell>
          <cell r="E146">
            <v>0</v>
          </cell>
          <cell r="F146">
            <v>38288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ETECMMYL0006</v>
          </cell>
          <cell r="B147">
            <v>0</v>
          </cell>
          <cell r="C147">
            <v>2000000</v>
          </cell>
          <cell r="D147">
            <v>2000000</v>
          </cell>
          <cell r="E147">
            <v>0</v>
          </cell>
          <cell r="F147">
            <v>38344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ETECMMYL0007</v>
          </cell>
          <cell r="B148">
            <v>0</v>
          </cell>
          <cell r="C148">
            <v>500000</v>
          </cell>
          <cell r="D148">
            <v>500000</v>
          </cell>
          <cell r="E148">
            <v>0</v>
          </cell>
          <cell r="F148">
            <v>38288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ETECMMYL0008</v>
          </cell>
          <cell r="B149">
            <v>0</v>
          </cell>
          <cell r="C149">
            <v>1400000</v>
          </cell>
          <cell r="D149">
            <v>1400000</v>
          </cell>
          <cell r="E149">
            <v>0</v>
          </cell>
          <cell r="F149">
            <v>38454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ETECMMYL0009</v>
          </cell>
          <cell r="B150">
            <v>0</v>
          </cell>
          <cell r="C150">
            <v>2000000</v>
          </cell>
          <cell r="D150">
            <v>2000000</v>
          </cell>
          <cell r="E150">
            <v>0</v>
          </cell>
          <cell r="F150">
            <v>38695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ETECMMYL0010</v>
          </cell>
          <cell r="B151">
            <v>0</v>
          </cell>
          <cell r="C151">
            <v>1000000</v>
          </cell>
          <cell r="D151">
            <v>1000000</v>
          </cell>
          <cell r="E151">
            <v>0</v>
          </cell>
          <cell r="F151">
            <v>38772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ETECMMYL0011</v>
          </cell>
          <cell r="B152">
            <v>0</v>
          </cell>
          <cell r="C152">
            <v>2759167</v>
          </cell>
          <cell r="D152">
            <v>2759167</v>
          </cell>
          <cell r="E152">
            <v>0</v>
          </cell>
          <cell r="F152">
            <v>38856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ETECMMYL0012</v>
          </cell>
          <cell r="B153">
            <v>0</v>
          </cell>
          <cell r="C153">
            <v>3000000</v>
          </cell>
          <cell r="D153">
            <v>3000000</v>
          </cell>
          <cell r="E153">
            <v>0</v>
          </cell>
          <cell r="F153">
            <v>38996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ETECMMYL0013</v>
          </cell>
          <cell r="B154">
            <v>0</v>
          </cell>
          <cell r="C154">
            <v>2500000</v>
          </cell>
          <cell r="D154">
            <v>2500000</v>
          </cell>
          <cell r="E154">
            <v>0</v>
          </cell>
          <cell r="F154">
            <v>39070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ETECMMYL0014</v>
          </cell>
          <cell r="B155">
            <v>0</v>
          </cell>
          <cell r="C155">
            <v>1500000</v>
          </cell>
          <cell r="D155">
            <v>0</v>
          </cell>
          <cell r="E155">
            <v>1500000</v>
          </cell>
          <cell r="F155">
            <v>39070</v>
          </cell>
          <cell r="G155">
            <v>0</v>
          </cell>
          <cell r="H155">
            <v>0</v>
          </cell>
          <cell r="I155">
            <v>1500000</v>
          </cell>
          <cell r="J155">
            <v>0</v>
          </cell>
          <cell r="K155">
            <v>0</v>
          </cell>
        </row>
        <row r="156">
          <cell r="A156" t="str">
            <v>ETECMMYL0015</v>
          </cell>
          <cell r="B156">
            <v>0</v>
          </cell>
          <cell r="C156">
            <v>1580879.53</v>
          </cell>
          <cell r="D156">
            <v>0</v>
          </cell>
          <cell r="E156">
            <v>1580879.53</v>
          </cell>
          <cell r="F156">
            <v>39070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1580879.53</v>
          </cell>
        </row>
        <row r="157">
          <cell r="A157" t="str">
            <v>ETECMMYL0016</v>
          </cell>
          <cell r="B157">
            <v>0</v>
          </cell>
          <cell r="C157">
            <v>848765.46</v>
          </cell>
          <cell r="D157">
            <v>0</v>
          </cell>
          <cell r="E157">
            <v>848765.46</v>
          </cell>
          <cell r="F157">
            <v>39070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848765.46</v>
          </cell>
        </row>
        <row r="158">
          <cell r="A158" t="str">
            <v>ETECMHCY0001</v>
          </cell>
          <cell r="B158">
            <v>0</v>
          </cell>
          <cell r="C158">
            <v>1223700</v>
          </cell>
          <cell r="D158">
            <v>1223700</v>
          </cell>
          <cell r="E158">
            <v>0</v>
          </cell>
          <cell r="F158">
            <v>34788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ETECMHCY0002</v>
          </cell>
          <cell r="B159">
            <v>0</v>
          </cell>
          <cell r="C159">
            <v>500000</v>
          </cell>
          <cell r="D159">
            <v>500000</v>
          </cell>
          <cell r="E159">
            <v>0</v>
          </cell>
          <cell r="F159">
            <v>38716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ETECMHCY0003</v>
          </cell>
          <cell r="B160">
            <v>0</v>
          </cell>
          <cell r="C160">
            <v>500000</v>
          </cell>
          <cell r="D160">
            <v>500000</v>
          </cell>
          <cell r="E160">
            <v>0</v>
          </cell>
          <cell r="F160">
            <v>38716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ETECMHCY0004</v>
          </cell>
          <cell r="B161">
            <v>0</v>
          </cell>
          <cell r="C161">
            <v>2500000</v>
          </cell>
          <cell r="D161">
            <v>2500000</v>
          </cell>
          <cell r="E161">
            <v>0</v>
          </cell>
          <cell r="F161">
            <v>38708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ETECMHCY0005</v>
          </cell>
          <cell r="B162">
            <v>0</v>
          </cell>
          <cell r="C162">
            <v>2000000</v>
          </cell>
          <cell r="D162">
            <v>2000000</v>
          </cell>
          <cell r="E162">
            <v>0</v>
          </cell>
          <cell r="F162">
            <v>38804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ETECMHCY0006</v>
          </cell>
          <cell r="B163">
            <v>0</v>
          </cell>
          <cell r="C163">
            <v>6300</v>
          </cell>
          <cell r="D163">
            <v>6300</v>
          </cell>
          <cell r="E163">
            <v>0</v>
          </cell>
          <cell r="F163">
            <v>38317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ETECMHCY0007</v>
          </cell>
          <cell r="B164">
            <v>0</v>
          </cell>
          <cell r="C164">
            <v>3000</v>
          </cell>
          <cell r="D164">
            <v>3000</v>
          </cell>
          <cell r="E164">
            <v>0</v>
          </cell>
          <cell r="F164">
            <v>38539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ETECMHCY0008</v>
          </cell>
          <cell r="B165">
            <v>0</v>
          </cell>
          <cell r="C165">
            <v>2884728</v>
          </cell>
          <cell r="D165">
            <v>2884728</v>
          </cell>
          <cell r="E165">
            <v>0</v>
          </cell>
          <cell r="F165">
            <v>38558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ETECMHCY0009</v>
          </cell>
          <cell r="B166">
            <v>0</v>
          </cell>
          <cell r="C166">
            <v>68320</v>
          </cell>
          <cell r="D166">
            <v>68320</v>
          </cell>
          <cell r="E166">
            <v>0</v>
          </cell>
          <cell r="F166">
            <v>38001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ETECMHCY0010</v>
          </cell>
          <cell r="B167">
            <v>0</v>
          </cell>
          <cell r="C167">
            <v>6000</v>
          </cell>
          <cell r="D167">
            <v>6000</v>
          </cell>
          <cell r="E167">
            <v>0</v>
          </cell>
          <cell r="F167">
            <v>38631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ETECMHCY0011</v>
          </cell>
          <cell r="B168">
            <v>0</v>
          </cell>
          <cell r="C168">
            <v>900</v>
          </cell>
          <cell r="D168">
            <v>900</v>
          </cell>
          <cell r="E168">
            <v>0</v>
          </cell>
          <cell r="F168">
            <v>38673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ETECMHCY0012</v>
          </cell>
          <cell r="B169">
            <v>0</v>
          </cell>
          <cell r="C169">
            <v>1000000</v>
          </cell>
          <cell r="D169">
            <v>1000000</v>
          </cell>
          <cell r="E169">
            <v>0</v>
          </cell>
          <cell r="F169">
            <v>38349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ETECMHCY0013</v>
          </cell>
          <cell r="B170">
            <v>0</v>
          </cell>
          <cell r="C170">
            <v>210587.52</v>
          </cell>
          <cell r="D170">
            <v>210587.52</v>
          </cell>
          <cell r="E170">
            <v>0</v>
          </cell>
          <cell r="F170">
            <v>36888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ETECMHCY0014</v>
          </cell>
          <cell r="B171">
            <v>0</v>
          </cell>
          <cell r="C171">
            <v>5040</v>
          </cell>
          <cell r="D171">
            <v>5040</v>
          </cell>
          <cell r="E171">
            <v>0</v>
          </cell>
          <cell r="F171">
            <v>38317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ETECMHCY0015</v>
          </cell>
          <cell r="B172">
            <v>0</v>
          </cell>
          <cell r="C172">
            <v>2730</v>
          </cell>
          <cell r="D172">
            <v>2730</v>
          </cell>
          <cell r="E172">
            <v>0</v>
          </cell>
          <cell r="F172">
            <v>38317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ETECMHCY0016</v>
          </cell>
          <cell r="B173">
            <v>0</v>
          </cell>
          <cell r="C173">
            <v>2000000</v>
          </cell>
          <cell r="D173">
            <v>2000000</v>
          </cell>
          <cell r="E173">
            <v>0</v>
          </cell>
          <cell r="F173">
            <v>38349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ETECMHCY0017</v>
          </cell>
          <cell r="B174">
            <v>0</v>
          </cell>
          <cell r="C174">
            <v>6000</v>
          </cell>
          <cell r="D174">
            <v>6000</v>
          </cell>
          <cell r="E174">
            <v>0</v>
          </cell>
          <cell r="F174">
            <v>38547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ETECMHCY0018</v>
          </cell>
          <cell r="B175">
            <v>0</v>
          </cell>
          <cell r="C175">
            <v>6000</v>
          </cell>
          <cell r="D175">
            <v>6000</v>
          </cell>
          <cell r="E175">
            <v>0</v>
          </cell>
          <cell r="F175">
            <v>38539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ETECMHCY0019</v>
          </cell>
          <cell r="B176">
            <v>0</v>
          </cell>
          <cell r="C176">
            <v>1000000</v>
          </cell>
          <cell r="D176">
            <v>1000000</v>
          </cell>
          <cell r="E176">
            <v>0</v>
          </cell>
          <cell r="F176">
            <v>38425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ETECMHCY0020</v>
          </cell>
          <cell r="B177">
            <v>0</v>
          </cell>
          <cell r="C177">
            <v>34585</v>
          </cell>
          <cell r="D177">
            <v>34585</v>
          </cell>
          <cell r="E177">
            <v>0</v>
          </cell>
          <cell r="F177">
            <v>38001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ETECMHCY0021</v>
          </cell>
          <cell r="B178">
            <v>0</v>
          </cell>
          <cell r="C178">
            <v>19000</v>
          </cell>
          <cell r="D178">
            <v>19000</v>
          </cell>
          <cell r="E178">
            <v>0</v>
          </cell>
          <cell r="F178">
            <v>38461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ETECMHCY0022</v>
          </cell>
          <cell r="B179">
            <v>0</v>
          </cell>
          <cell r="C179">
            <v>4000</v>
          </cell>
          <cell r="D179">
            <v>4000</v>
          </cell>
          <cell r="E179">
            <v>0</v>
          </cell>
          <cell r="F179">
            <v>38539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ETECMHCY0023</v>
          </cell>
          <cell r="B180">
            <v>0</v>
          </cell>
          <cell r="C180">
            <v>6000</v>
          </cell>
          <cell r="D180">
            <v>6000</v>
          </cell>
          <cell r="E180">
            <v>0</v>
          </cell>
          <cell r="F180">
            <v>38539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ETECMHCY0024</v>
          </cell>
          <cell r="B181">
            <v>0</v>
          </cell>
          <cell r="C181">
            <v>8000</v>
          </cell>
          <cell r="D181">
            <v>8000</v>
          </cell>
          <cell r="E181">
            <v>0</v>
          </cell>
          <cell r="F181">
            <v>38595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ETECMHCY0025</v>
          </cell>
          <cell r="B182">
            <v>0</v>
          </cell>
          <cell r="C182">
            <v>2000000</v>
          </cell>
          <cell r="D182">
            <v>2000000</v>
          </cell>
          <cell r="E182">
            <v>0</v>
          </cell>
          <cell r="F182">
            <v>38716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ETECMHCY0026</v>
          </cell>
          <cell r="B183">
            <v>0</v>
          </cell>
          <cell r="C183">
            <v>11000</v>
          </cell>
          <cell r="D183">
            <v>11000</v>
          </cell>
          <cell r="E183">
            <v>0</v>
          </cell>
          <cell r="F183">
            <v>38720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ETECMHCY0027</v>
          </cell>
          <cell r="B184">
            <v>0</v>
          </cell>
          <cell r="C184">
            <v>252880</v>
          </cell>
          <cell r="D184">
            <v>252880</v>
          </cell>
          <cell r="E184">
            <v>0</v>
          </cell>
          <cell r="F184">
            <v>38001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ETECMHCY0028</v>
          </cell>
          <cell r="B185">
            <v>0</v>
          </cell>
          <cell r="C185">
            <v>41020</v>
          </cell>
          <cell r="D185">
            <v>41020</v>
          </cell>
          <cell r="E185">
            <v>0</v>
          </cell>
          <cell r="F185">
            <v>38001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ETECMHCY0029</v>
          </cell>
          <cell r="B186">
            <v>0</v>
          </cell>
          <cell r="C186">
            <v>4600</v>
          </cell>
          <cell r="D186">
            <v>4600</v>
          </cell>
          <cell r="E186">
            <v>0</v>
          </cell>
          <cell r="F186">
            <v>38680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ETECMHCY0030</v>
          </cell>
          <cell r="B187">
            <v>0</v>
          </cell>
          <cell r="C187">
            <v>40000</v>
          </cell>
          <cell r="D187">
            <v>40000</v>
          </cell>
          <cell r="E187">
            <v>0</v>
          </cell>
          <cell r="F187">
            <v>38972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ETECMHCY0031</v>
          </cell>
          <cell r="B188">
            <v>0</v>
          </cell>
          <cell r="C188">
            <v>14700</v>
          </cell>
          <cell r="D188">
            <v>14700</v>
          </cell>
          <cell r="E188">
            <v>0</v>
          </cell>
          <cell r="F188">
            <v>38317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ETECMHCY0032</v>
          </cell>
          <cell r="B189">
            <v>0</v>
          </cell>
          <cell r="C189">
            <v>7350</v>
          </cell>
          <cell r="D189">
            <v>7350</v>
          </cell>
          <cell r="E189">
            <v>0</v>
          </cell>
          <cell r="F189">
            <v>38317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ETECMHCY0033</v>
          </cell>
          <cell r="B190">
            <v>0</v>
          </cell>
          <cell r="C190">
            <v>6020</v>
          </cell>
          <cell r="D190">
            <v>6020</v>
          </cell>
          <cell r="E190">
            <v>0</v>
          </cell>
          <cell r="F190">
            <v>38317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ETECMHCY0034</v>
          </cell>
          <cell r="B191">
            <v>0</v>
          </cell>
          <cell r="C191">
            <v>30800</v>
          </cell>
          <cell r="D191">
            <v>30800</v>
          </cell>
          <cell r="E191">
            <v>0</v>
          </cell>
          <cell r="F191">
            <v>38001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ETECMHCY0035</v>
          </cell>
          <cell r="B192">
            <v>0</v>
          </cell>
          <cell r="C192">
            <v>27200</v>
          </cell>
          <cell r="D192">
            <v>27200</v>
          </cell>
          <cell r="E192">
            <v>0</v>
          </cell>
          <cell r="F192">
            <v>38657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ETECMHCY0036</v>
          </cell>
          <cell r="B193">
            <v>0</v>
          </cell>
          <cell r="C193">
            <v>6000</v>
          </cell>
          <cell r="D193">
            <v>6000</v>
          </cell>
          <cell r="E193">
            <v>0</v>
          </cell>
          <cell r="F193">
            <v>38547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ETECMHCY0037</v>
          </cell>
          <cell r="B194">
            <v>0</v>
          </cell>
          <cell r="C194">
            <v>8000</v>
          </cell>
          <cell r="D194">
            <v>8000</v>
          </cell>
          <cell r="E194">
            <v>0</v>
          </cell>
          <cell r="F194">
            <v>38256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ETECMHCY0038</v>
          </cell>
          <cell r="B195">
            <v>0</v>
          </cell>
          <cell r="C195">
            <v>739430</v>
          </cell>
          <cell r="D195">
            <v>739430</v>
          </cell>
          <cell r="E195">
            <v>0</v>
          </cell>
          <cell r="F195">
            <v>38643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ETECMHCY0039</v>
          </cell>
          <cell r="B196">
            <v>0</v>
          </cell>
          <cell r="C196">
            <v>1412095</v>
          </cell>
          <cell r="D196">
            <v>1412095</v>
          </cell>
          <cell r="E196">
            <v>0</v>
          </cell>
          <cell r="F196">
            <v>38705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 t="str">
            <v>ETECMHCY0040</v>
          </cell>
          <cell r="B197">
            <v>0</v>
          </cell>
          <cell r="C197">
            <v>14300</v>
          </cell>
          <cell r="D197">
            <v>14300</v>
          </cell>
          <cell r="E197">
            <v>0</v>
          </cell>
          <cell r="F197">
            <v>38688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 t="str">
            <v>ETECMHCY0041</v>
          </cell>
          <cell r="B198">
            <v>0</v>
          </cell>
          <cell r="C198">
            <v>643730</v>
          </cell>
          <cell r="D198">
            <v>643730</v>
          </cell>
          <cell r="E198">
            <v>0</v>
          </cell>
          <cell r="F198">
            <v>38758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ETECMHCY0042</v>
          </cell>
          <cell r="B199">
            <v>0</v>
          </cell>
          <cell r="C199">
            <v>43750</v>
          </cell>
          <cell r="D199">
            <v>43750</v>
          </cell>
          <cell r="E199">
            <v>0</v>
          </cell>
          <cell r="F199">
            <v>38001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ETECMHCY0043</v>
          </cell>
          <cell r="B200">
            <v>0</v>
          </cell>
          <cell r="C200">
            <v>20000</v>
          </cell>
          <cell r="D200">
            <v>20000</v>
          </cell>
          <cell r="E200">
            <v>0</v>
          </cell>
          <cell r="F200">
            <v>38810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ETECMHCY0044</v>
          </cell>
          <cell r="B201">
            <v>0</v>
          </cell>
          <cell r="C201">
            <v>13100</v>
          </cell>
          <cell r="D201">
            <v>13100</v>
          </cell>
          <cell r="E201">
            <v>0</v>
          </cell>
          <cell r="F201">
            <v>38680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ETECMHCY0045</v>
          </cell>
          <cell r="B202">
            <v>0</v>
          </cell>
          <cell r="C202">
            <v>860008.32</v>
          </cell>
          <cell r="D202">
            <v>860008.32</v>
          </cell>
          <cell r="E202">
            <v>0</v>
          </cell>
          <cell r="F202">
            <v>38843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ETECMHCY0046</v>
          </cell>
          <cell r="B203">
            <v>0</v>
          </cell>
          <cell r="C203">
            <v>3400</v>
          </cell>
          <cell r="D203">
            <v>3400</v>
          </cell>
          <cell r="E203">
            <v>0</v>
          </cell>
          <cell r="F203">
            <v>38884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ETECMHCY0047</v>
          </cell>
          <cell r="B204">
            <v>0</v>
          </cell>
          <cell r="C204">
            <v>60000</v>
          </cell>
          <cell r="D204">
            <v>60000</v>
          </cell>
          <cell r="E204">
            <v>0</v>
          </cell>
          <cell r="F204">
            <v>38525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ETECMHCY0048</v>
          </cell>
          <cell r="B205">
            <v>0</v>
          </cell>
          <cell r="C205">
            <v>6300</v>
          </cell>
          <cell r="D205">
            <v>6300</v>
          </cell>
          <cell r="E205">
            <v>0</v>
          </cell>
          <cell r="F205">
            <v>38317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ETECMHCY0049</v>
          </cell>
          <cell r="B206">
            <v>0</v>
          </cell>
          <cell r="C206">
            <v>951743.31</v>
          </cell>
          <cell r="D206">
            <v>951743.31</v>
          </cell>
          <cell r="E206">
            <v>0</v>
          </cell>
          <cell r="F206">
            <v>38903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ETECMHCY0050</v>
          </cell>
          <cell r="B207">
            <v>0</v>
          </cell>
          <cell r="C207">
            <v>9200</v>
          </cell>
          <cell r="D207">
            <v>9200</v>
          </cell>
          <cell r="E207">
            <v>0</v>
          </cell>
          <cell r="F207">
            <v>38525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ETECMHCY0051</v>
          </cell>
          <cell r="B208">
            <v>0</v>
          </cell>
          <cell r="C208">
            <v>10000</v>
          </cell>
          <cell r="D208">
            <v>10000</v>
          </cell>
          <cell r="E208">
            <v>0</v>
          </cell>
          <cell r="F208">
            <v>38611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ETECMHCY0052</v>
          </cell>
          <cell r="B209">
            <v>0</v>
          </cell>
          <cell r="C209">
            <v>15603.43</v>
          </cell>
          <cell r="D209">
            <v>15603.43</v>
          </cell>
          <cell r="E209">
            <v>0</v>
          </cell>
          <cell r="F209">
            <v>38782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ETECMHCY0053</v>
          </cell>
          <cell r="B210">
            <v>0</v>
          </cell>
          <cell r="C210">
            <v>21800</v>
          </cell>
          <cell r="D210">
            <v>21800</v>
          </cell>
          <cell r="E210">
            <v>0</v>
          </cell>
          <cell r="F210">
            <v>38001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ETECMHCY0054</v>
          </cell>
          <cell r="B211">
            <v>0</v>
          </cell>
          <cell r="C211">
            <v>3500</v>
          </cell>
          <cell r="D211">
            <v>3500</v>
          </cell>
          <cell r="E211">
            <v>0</v>
          </cell>
          <cell r="F211">
            <v>38884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ETECMHCY0055</v>
          </cell>
          <cell r="B212">
            <v>0</v>
          </cell>
          <cell r="C212">
            <v>18000</v>
          </cell>
          <cell r="D212">
            <v>18000</v>
          </cell>
          <cell r="E212">
            <v>0</v>
          </cell>
          <cell r="F212">
            <v>38525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ETECMHCY0056</v>
          </cell>
          <cell r="B213">
            <v>0</v>
          </cell>
          <cell r="C213">
            <v>18000</v>
          </cell>
          <cell r="D213">
            <v>18000</v>
          </cell>
          <cell r="E213">
            <v>0</v>
          </cell>
          <cell r="F213">
            <v>38595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ETECMHCY0057</v>
          </cell>
          <cell r="B214">
            <v>0</v>
          </cell>
          <cell r="C214">
            <v>3131100</v>
          </cell>
          <cell r="D214">
            <v>3131100</v>
          </cell>
          <cell r="E214">
            <v>0</v>
          </cell>
          <cell r="F214">
            <v>37860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ETECMHCY0058</v>
          </cell>
          <cell r="B215">
            <v>0</v>
          </cell>
          <cell r="C215">
            <v>1500000</v>
          </cell>
          <cell r="D215">
            <v>1500000</v>
          </cell>
          <cell r="E215">
            <v>0</v>
          </cell>
          <cell r="F215">
            <v>38397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ETECMHCY0059</v>
          </cell>
          <cell r="B216">
            <v>0</v>
          </cell>
          <cell r="C216">
            <v>12000</v>
          </cell>
          <cell r="D216">
            <v>12000</v>
          </cell>
          <cell r="E216">
            <v>0</v>
          </cell>
          <cell r="F216">
            <v>38714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 t="str">
            <v>ETECMHCY0060</v>
          </cell>
          <cell r="B217">
            <v>0</v>
          </cell>
          <cell r="C217">
            <v>235870</v>
          </cell>
          <cell r="D217">
            <v>235870</v>
          </cell>
          <cell r="E217">
            <v>0</v>
          </cell>
          <cell r="F217">
            <v>38001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ETECMHCY0061</v>
          </cell>
          <cell r="B218">
            <v>0</v>
          </cell>
          <cell r="C218">
            <v>43050</v>
          </cell>
          <cell r="D218">
            <v>43050</v>
          </cell>
          <cell r="E218">
            <v>0</v>
          </cell>
          <cell r="F218">
            <v>38001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ETECMHCY0062</v>
          </cell>
          <cell r="B219">
            <v>0</v>
          </cell>
          <cell r="C219">
            <v>55300</v>
          </cell>
          <cell r="D219">
            <v>55300</v>
          </cell>
          <cell r="E219">
            <v>0</v>
          </cell>
          <cell r="F219">
            <v>38001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ETECMHCY0063</v>
          </cell>
          <cell r="B220">
            <v>0</v>
          </cell>
          <cell r="C220">
            <v>42000</v>
          </cell>
          <cell r="D220">
            <v>42000</v>
          </cell>
          <cell r="E220">
            <v>0</v>
          </cell>
          <cell r="F220">
            <v>38861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ETECMHCY0064</v>
          </cell>
          <cell r="B221">
            <v>0</v>
          </cell>
          <cell r="C221">
            <v>8500</v>
          </cell>
          <cell r="D221">
            <v>8500</v>
          </cell>
          <cell r="E221">
            <v>0</v>
          </cell>
          <cell r="F221">
            <v>38861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ETECMHCY0065</v>
          </cell>
          <cell r="B222">
            <v>0</v>
          </cell>
          <cell r="C222">
            <v>15000</v>
          </cell>
          <cell r="D222">
            <v>15000</v>
          </cell>
          <cell r="E222">
            <v>0</v>
          </cell>
          <cell r="F222">
            <v>38861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ETECMHCY0066</v>
          </cell>
          <cell r="B223">
            <v>0</v>
          </cell>
          <cell r="C223">
            <v>8000</v>
          </cell>
          <cell r="D223">
            <v>8000</v>
          </cell>
          <cell r="E223">
            <v>0</v>
          </cell>
          <cell r="F223">
            <v>38932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ETECMHCY0067</v>
          </cell>
          <cell r="B224">
            <v>0</v>
          </cell>
          <cell r="C224">
            <v>30000</v>
          </cell>
          <cell r="D224">
            <v>30000</v>
          </cell>
          <cell r="E224">
            <v>0</v>
          </cell>
          <cell r="F224">
            <v>38338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ETECMHCY0068</v>
          </cell>
          <cell r="B225">
            <v>0</v>
          </cell>
          <cell r="C225">
            <v>21000</v>
          </cell>
          <cell r="D225">
            <v>21000</v>
          </cell>
          <cell r="E225">
            <v>0</v>
          </cell>
          <cell r="F225">
            <v>38407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ETECMHCY0069</v>
          </cell>
          <cell r="B226">
            <v>0</v>
          </cell>
          <cell r="C226">
            <v>17000</v>
          </cell>
          <cell r="D226">
            <v>17000</v>
          </cell>
          <cell r="E226">
            <v>0</v>
          </cell>
          <cell r="F226">
            <v>38428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ETECMHCY0070</v>
          </cell>
          <cell r="B227">
            <v>0</v>
          </cell>
          <cell r="C227">
            <v>12000</v>
          </cell>
          <cell r="D227">
            <v>12000</v>
          </cell>
          <cell r="E227">
            <v>0</v>
          </cell>
          <cell r="F227">
            <v>38428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ETECMHCY0071</v>
          </cell>
          <cell r="B228">
            <v>0</v>
          </cell>
          <cell r="C228">
            <v>14400</v>
          </cell>
          <cell r="D228">
            <v>14400</v>
          </cell>
          <cell r="E228">
            <v>0</v>
          </cell>
          <cell r="F228">
            <v>38433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ETECMHCY0072</v>
          </cell>
          <cell r="B229">
            <v>0</v>
          </cell>
          <cell r="C229">
            <v>23600</v>
          </cell>
          <cell r="D229">
            <v>23600</v>
          </cell>
          <cell r="E229">
            <v>0</v>
          </cell>
          <cell r="F229">
            <v>38808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ETECMHCY0073</v>
          </cell>
          <cell r="B230">
            <v>0</v>
          </cell>
          <cell r="C230">
            <v>5400</v>
          </cell>
          <cell r="D230">
            <v>5400</v>
          </cell>
          <cell r="E230">
            <v>0</v>
          </cell>
          <cell r="F230">
            <v>38469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ETECMHCY0074</v>
          </cell>
          <cell r="B231">
            <v>0</v>
          </cell>
          <cell r="C231">
            <v>30000</v>
          </cell>
          <cell r="D231">
            <v>30000</v>
          </cell>
          <cell r="E231">
            <v>0</v>
          </cell>
          <cell r="F231">
            <v>38463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ETECMHCY0075</v>
          </cell>
          <cell r="B232">
            <v>0</v>
          </cell>
          <cell r="C232">
            <v>15000</v>
          </cell>
          <cell r="D232">
            <v>15000</v>
          </cell>
          <cell r="E232">
            <v>0</v>
          </cell>
          <cell r="F232">
            <v>38463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ETECMHCY0076</v>
          </cell>
          <cell r="B233">
            <v>0</v>
          </cell>
          <cell r="C233">
            <v>25000</v>
          </cell>
          <cell r="D233">
            <v>25000</v>
          </cell>
          <cell r="E233">
            <v>0</v>
          </cell>
          <cell r="F233">
            <v>38461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ETECMHCY0077</v>
          </cell>
          <cell r="B234">
            <v>0</v>
          </cell>
          <cell r="C234">
            <v>28000</v>
          </cell>
          <cell r="D234">
            <v>28000</v>
          </cell>
          <cell r="E234">
            <v>0</v>
          </cell>
          <cell r="F234">
            <v>38534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ETECMHCY0078</v>
          </cell>
          <cell r="B235">
            <v>0</v>
          </cell>
          <cell r="C235">
            <v>27200</v>
          </cell>
          <cell r="D235">
            <v>27200</v>
          </cell>
          <cell r="E235">
            <v>0</v>
          </cell>
          <cell r="F235">
            <v>38540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ETECMHCY0079</v>
          </cell>
          <cell r="B236">
            <v>0</v>
          </cell>
          <cell r="C236">
            <v>28000</v>
          </cell>
          <cell r="D236">
            <v>28000</v>
          </cell>
          <cell r="E236">
            <v>0</v>
          </cell>
          <cell r="F236">
            <v>38615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ETECMHCY0080</v>
          </cell>
          <cell r="B237">
            <v>0</v>
          </cell>
          <cell r="C237">
            <v>30000</v>
          </cell>
          <cell r="D237">
            <v>30000</v>
          </cell>
          <cell r="E237">
            <v>0</v>
          </cell>
          <cell r="F237">
            <v>38602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ETECMHCY0081</v>
          </cell>
          <cell r="B238">
            <v>0</v>
          </cell>
          <cell r="C238">
            <v>36800</v>
          </cell>
          <cell r="D238">
            <v>36800</v>
          </cell>
          <cell r="E238">
            <v>0</v>
          </cell>
          <cell r="F238">
            <v>38624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 t="str">
            <v>ETECMHCY0082</v>
          </cell>
          <cell r="B239">
            <v>0</v>
          </cell>
          <cell r="C239">
            <v>18000</v>
          </cell>
          <cell r="D239">
            <v>18000</v>
          </cell>
          <cell r="E239">
            <v>0</v>
          </cell>
          <cell r="F239">
            <v>38659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ETECMHCY0083</v>
          </cell>
          <cell r="B240">
            <v>0</v>
          </cell>
          <cell r="C240">
            <v>35000</v>
          </cell>
          <cell r="D240">
            <v>35000</v>
          </cell>
          <cell r="E240">
            <v>0</v>
          </cell>
          <cell r="F240">
            <v>38660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ETECMHCY0084</v>
          </cell>
          <cell r="B241">
            <v>0</v>
          </cell>
          <cell r="C241">
            <v>24000</v>
          </cell>
          <cell r="D241">
            <v>24000</v>
          </cell>
          <cell r="E241">
            <v>0</v>
          </cell>
          <cell r="F241">
            <v>38720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ETECMHCY0085</v>
          </cell>
          <cell r="B242">
            <v>0</v>
          </cell>
          <cell r="C242">
            <v>31000</v>
          </cell>
          <cell r="D242">
            <v>31000</v>
          </cell>
          <cell r="E242">
            <v>0</v>
          </cell>
          <cell r="F242">
            <v>38720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ETECMHCY0086</v>
          </cell>
          <cell r="B243">
            <v>0</v>
          </cell>
          <cell r="C243">
            <v>19200</v>
          </cell>
          <cell r="D243">
            <v>19200</v>
          </cell>
          <cell r="E243">
            <v>0</v>
          </cell>
          <cell r="F243">
            <v>38812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ETECMHCY0087</v>
          </cell>
          <cell r="B244">
            <v>0</v>
          </cell>
          <cell r="C244">
            <v>18000</v>
          </cell>
          <cell r="D244">
            <v>18000</v>
          </cell>
          <cell r="E244">
            <v>0</v>
          </cell>
          <cell r="F244">
            <v>38866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ETECMHCY0088</v>
          </cell>
          <cell r="B245">
            <v>0</v>
          </cell>
          <cell r="C245">
            <v>3600</v>
          </cell>
          <cell r="D245">
            <v>3600</v>
          </cell>
          <cell r="E245">
            <v>0</v>
          </cell>
          <cell r="F245">
            <v>38889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ETECMHCY0089</v>
          </cell>
          <cell r="B246">
            <v>0</v>
          </cell>
          <cell r="C246">
            <v>3300</v>
          </cell>
          <cell r="D246">
            <v>3300</v>
          </cell>
          <cell r="E246">
            <v>0</v>
          </cell>
          <cell r="F246">
            <v>38884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ETECMHCY0090</v>
          </cell>
          <cell r="B247">
            <v>0</v>
          </cell>
          <cell r="C247">
            <v>3600</v>
          </cell>
          <cell r="D247">
            <v>3600</v>
          </cell>
          <cell r="E247">
            <v>0</v>
          </cell>
          <cell r="F247">
            <v>38898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ETECMHCY0091</v>
          </cell>
          <cell r="B248">
            <v>0</v>
          </cell>
          <cell r="C248">
            <v>35000</v>
          </cell>
          <cell r="D248">
            <v>35000</v>
          </cell>
          <cell r="E248">
            <v>0</v>
          </cell>
          <cell r="F248">
            <v>38901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ETECMHCY0092</v>
          </cell>
          <cell r="B249">
            <v>0</v>
          </cell>
          <cell r="C249">
            <v>10000</v>
          </cell>
          <cell r="D249">
            <v>10000</v>
          </cell>
          <cell r="E249">
            <v>0</v>
          </cell>
          <cell r="F249">
            <v>38945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ETECMHCY0093</v>
          </cell>
          <cell r="B250">
            <v>0</v>
          </cell>
          <cell r="C250">
            <v>20000</v>
          </cell>
          <cell r="D250">
            <v>20000</v>
          </cell>
          <cell r="E250">
            <v>0</v>
          </cell>
          <cell r="F250">
            <v>38986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ETECMHCY0094</v>
          </cell>
          <cell r="B251">
            <v>0</v>
          </cell>
          <cell r="C251">
            <v>11500</v>
          </cell>
          <cell r="D251">
            <v>11500</v>
          </cell>
          <cell r="E251">
            <v>0</v>
          </cell>
          <cell r="F251">
            <v>38688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ETECMHCY0095</v>
          </cell>
          <cell r="B252">
            <v>0</v>
          </cell>
          <cell r="C252">
            <v>14200</v>
          </cell>
          <cell r="D252">
            <v>14200</v>
          </cell>
          <cell r="E252">
            <v>0</v>
          </cell>
          <cell r="F252">
            <v>38720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ETECMHCY0096</v>
          </cell>
          <cell r="B253">
            <v>0</v>
          </cell>
          <cell r="C253">
            <v>8280</v>
          </cell>
          <cell r="D253">
            <v>8280</v>
          </cell>
          <cell r="E253">
            <v>0</v>
          </cell>
          <cell r="F253">
            <v>38804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ETECMHCY0097</v>
          </cell>
          <cell r="B254">
            <v>0</v>
          </cell>
          <cell r="C254">
            <v>14000</v>
          </cell>
          <cell r="D254">
            <v>14000</v>
          </cell>
          <cell r="E254">
            <v>0</v>
          </cell>
          <cell r="F254">
            <v>38720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ETECMHCY0098</v>
          </cell>
          <cell r="B255">
            <v>0</v>
          </cell>
          <cell r="C255">
            <v>21000</v>
          </cell>
          <cell r="D255">
            <v>21000</v>
          </cell>
          <cell r="E255">
            <v>0</v>
          </cell>
          <cell r="F255">
            <v>38587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ETECMHCY0099</v>
          </cell>
          <cell r="B256">
            <v>0</v>
          </cell>
          <cell r="C256">
            <v>22000</v>
          </cell>
          <cell r="D256">
            <v>22000</v>
          </cell>
          <cell r="E256">
            <v>0</v>
          </cell>
          <cell r="F256">
            <v>38602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ETECMHCY0100</v>
          </cell>
          <cell r="B257">
            <v>0</v>
          </cell>
          <cell r="C257">
            <v>15000</v>
          </cell>
          <cell r="D257">
            <v>15000</v>
          </cell>
          <cell r="E257">
            <v>0</v>
          </cell>
          <cell r="F257">
            <v>38615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ETECMHCY0101</v>
          </cell>
          <cell r="B258">
            <v>0</v>
          </cell>
          <cell r="C258">
            <v>21600</v>
          </cell>
          <cell r="D258">
            <v>21600</v>
          </cell>
          <cell r="E258">
            <v>0</v>
          </cell>
          <cell r="F258">
            <v>38615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ETECMHCY0102</v>
          </cell>
          <cell r="B259">
            <v>0</v>
          </cell>
          <cell r="C259">
            <v>30000</v>
          </cell>
          <cell r="D259">
            <v>30000</v>
          </cell>
          <cell r="E259">
            <v>0</v>
          </cell>
          <cell r="F259">
            <v>38707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ETECMHCY0103</v>
          </cell>
          <cell r="B260">
            <v>0</v>
          </cell>
          <cell r="C260">
            <v>15000</v>
          </cell>
          <cell r="D260">
            <v>15000</v>
          </cell>
          <cell r="E260">
            <v>0</v>
          </cell>
          <cell r="F260">
            <v>38728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ETECMHCY0104</v>
          </cell>
          <cell r="B261">
            <v>0</v>
          </cell>
          <cell r="C261">
            <v>90400</v>
          </cell>
          <cell r="D261">
            <v>90400</v>
          </cell>
          <cell r="E261">
            <v>0</v>
          </cell>
          <cell r="F261">
            <v>38894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ETECMHCY0105</v>
          </cell>
          <cell r="B262">
            <v>0</v>
          </cell>
          <cell r="C262">
            <v>15000</v>
          </cell>
          <cell r="D262">
            <v>15000</v>
          </cell>
          <cell r="E262">
            <v>0</v>
          </cell>
          <cell r="F262">
            <v>38316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ETECMHCY0106</v>
          </cell>
          <cell r="B263">
            <v>0</v>
          </cell>
          <cell r="C263">
            <v>13500</v>
          </cell>
          <cell r="D263">
            <v>13500</v>
          </cell>
          <cell r="E263">
            <v>0</v>
          </cell>
          <cell r="F263">
            <v>38377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ETECMHCY0107</v>
          </cell>
          <cell r="B264">
            <v>0</v>
          </cell>
          <cell r="C264">
            <v>8000</v>
          </cell>
          <cell r="D264">
            <v>8000</v>
          </cell>
          <cell r="E264">
            <v>0</v>
          </cell>
          <cell r="F264">
            <v>38537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ETECMHCY0108</v>
          </cell>
          <cell r="B265">
            <v>0</v>
          </cell>
          <cell r="C265">
            <v>30500</v>
          </cell>
          <cell r="D265">
            <v>30500</v>
          </cell>
          <cell r="E265">
            <v>0</v>
          </cell>
          <cell r="F265">
            <v>38553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ETECMHCY0109</v>
          </cell>
          <cell r="B266">
            <v>0</v>
          </cell>
          <cell r="C266">
            <v>2999731.82</v>
          </cell>
          <cell r="E266">
            <v>2999731.82</v>
          </cell>
          <cell r="F266" t="str">
            <v>s/inf.</v>
          </cell>
          <cell r="G266">
            <v>0</v>
          </cell>
          <cell r="H266">
            <v>0</v>
          </cell>
          <cell r="I266">
            <v>2999731.82</v>
          </cell>
          <cell r="J266">
            <v>0</v>
          </cell>
          <cell r="K266">
            <v>0</v>
          </cell>
        </row>
        <row r="267">
          <cell r="A267" t="str">
            <v>ETECMHCY0111</v>
          </cell>
          <cell r="B267">
            <v>-2916846.13</v>
          </cell>
          <cell r="C267">
            <v>534498.92</v>
          </cell>
          <cell r="E267">
            <v>3451345.05</v>
          </cell>
          <cell r="F267" t="str">
            <v>s/inf.</v>
          </cell>
          <cell r="G267">
            <v>0</v>
          </cell>
          <cell r="H267">
            <v>0</v>
          </cell>
          <cell r="I267">
            <v>3451345.05</v>
          </cell>
          <cell r="J267">
            <v>0</v>
          </cell>
          <cell r="K267">
            <v>0</v>
          </cell>
        </row>
        <row r="268">
          <cell r="A268" t="str">
            <v>ETECMHCY0112</v>
          </cell>
          <cell r="B268">
            <v>162.0699999999997</v>
          </cell>
          <cell r="C268">
            <v>36700</v>
          </cell>
          <cell r="E268">
            <v>36537.93</v>
          </cell>
          <cell r="F268" t="str">
            <v>s/inf.</v>
          </cell>
          <cell r="G268">
            <v>0</v>
          </cell>
          <cell r="H268">
            <v>0</v>
          </cell>
          <cell r="I268">
            <v>36537.93</v>
          </cell>
          <cell r="J268">
            <v>0</v>
          </cell>
          <cell r="K268">
            <v>0</v>
          </cell>
        </row>
        <row r="269">
          <cell r="A269" t="str">
            <v>ETECMHCY0113</v>
          </cell>
          <cell r="B269">
            <v>0</v>
          </cell>
          <cell r="C269">
            <v>46500</v>
          </cell>
          <cell r="E269">
            <v>46500</v>
          </cell>
          <cell r="F269" t="str">
            <v>s/inf.</v>
          </cell>
          <cell r="G269">
            <v>0</v>
          </cell>
          <cell r="H269">
            <v>0</v>
          </cell>
          <cell r="I269">
            <v>0</v>
          </cell>
          <cell r="J269">
            <v>46500</v>
          </cell>
          <cell r="K269">
            <v>0</v>
          </cell>
        </row>
        <row r="270">
          <cell r="A270" t="str">
            <v>ETECMHCY0114</v>
          </cell>
          <cell r="B270">
            <v>0</v>
          </cell>
          <cell r="C270">
            <v>44640</v>
          </cell>
          <cell r="E270">
            <v>44640</v>
          </cell>
          <cell r="F270" t="str">
            <v>s/inf.</v>
          </cell>
          <cell r="G270">
            <v>0</v>
          </cell>
          <cell r="H270">
            <v>0</v>
          </cell>
          <cell r="I270">
            <v>0</v>
          </cell>
          <cell r="J270">
            <v>44640</v>
          </cell>
          <cell r="K270">
            <v>0</v>
          </cell>
        </row>
        <row r="271">
          <cell r="A271" t="str">
            <v>ETECMHCY0115</v>
          </cell>
          <cell r="B271">
            <v>0</v>
          </cell>
          <cell r="C271">
            <v>6000000</v>
          </cell>
          <cell r="E271">
            <v>6000000</v>
          </cell>
          <cell r="F271" t="str">
            <v>s/inf.</v>
          </cell>
          <cell r="G271">
            <v>0</v>
          </cell>
          <cell r="H271">
            <v>0</v>
          </cell>
          <cell r="I271">
            <v>0</v>
          </cell>
          <cell r="J271">
            <v>4800000</v>
          </cell>
          <cell r="K271">
            <v>1200000</v>
          </cell>
        </row>
        <row r="272">
          <cell r="A272" t="str">
            <v>ETECMHCY0116</v>
          </cell>
          <cell r="B272">
            <v>0</v>
          </cell>
          <cell r="C272">
            <v>55944</v>
          </cell>
          <cell r="E272">
            <v>55944</v>
          </cell>
          <cell r="F272" t="str">
            <v>s/inf.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55944</v>
          </cell>
        </row>
        <row r="273">
          <cell r="A273" t="str">
            <v>ETECMHCY0117</v>
          </cell>
          <cell r="B273">
            <v>0</v>
          </cell>
          <cell r="C273">
            <v>53172</v>
          </cell>
          <cell r="E273">
            <v>53172</v>
          </cell>
          <cell r="F273" t="str">
            <v>s/inf.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53172</v>
          </cell>
        </row>
        <row r="274">
          <cell r="A274" t="str">
            <v>ETECMHCY0118</v>
          </cell>
          <cell r="B274">
            <v>0</v>
          </cell>
          <cell r="C274">
            <v>37800</v>
          </cell>
          <cell r="E274">
            <v>37800</v>
          </cell>
          <cell r="F274" t="str">
            <v>s/inf.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37800</v>
          </cell>
        </row>
        <row r="275">
          <cell r="A275" t="str">
            <v>ETECMHCY0119</v>
          </cell>
          <cell r="B275">
            <v>0</v>
          </cell>
          <cell r="C275">
            <v>53851</v>
          </cell>
          <cell r="E275">
            <v>53851</v>
          </cell>
          <cell r="F275" t="str">
            <v>s/inf.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53851</v>
          </cell>
        </row>
        <row r="276">
          <cell r="A276" t="str">
            <v>ETECMHCY0120</v>
          </cell>
          <cell r="B276">
            <v>0</v>
          </cell>
          <cell r="C276">
            <v>49050</v>
          </cell>
          <cell r="E276">
            <v>49050</v>
          </cell>
          <cell r="F276" t="str">
            <v>s/inf.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49050</v>
          </cell>
        </row>
        <row r="277">
          <cell r="A277" t="str">
            <v>ETECMHCY0121</v>
          </cell>
          <cell r="B277">
            <v>0</v>
          </cell>
          <cell r="C277">
            <v>39820</v>
          </cell>
          <cell r="E277">
            <v>39820</v>
          </cell>
          <cell r="F277" t="str">
            <v>s/inf.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39820</v>
          </cell>
        </row>
        <row r="278">
          <cell r="A278" t="str">
            <v>ETECMHCY0122</v>
          </cell>
          <cell r="B278">
            <v>0</v>
          </cell>
          <cell r="C278">
            <v>61236</v>
          </cell>
          <cell r="E278">
            <v>61236</v>
          </cell>
          <cell r="F278" t="str">
            <v>s/inf.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61236</v>
          </cell>
        </row>
        <row r="279">
          <cell r="A279" t="str">
            <v>ETECMHCY0123</v>
          </cell>
          <cell r="B279">
            <v>0</v>
          </cell>
          <cell r="C279">
            <v>36000</v>
          </cell>
          <cell r="E279">
            <v>36000</v>
          </cell>
          <cell r="F279" t="str">
            <v>s/inf.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36000</v>
          </cell>
        </row>
        <row r="280">
          <cell r="A280" t="str">
            <v>ETECMHCY0124</v>
          </cell>
          <cell r="B280">
            <v>0</v>
          </cell>
          <cell r="C280">
            <v>1049629.68</v>
          </cell>
          <cell r="E280">
            <v>1049629.68</v>
          </cell>
          <cell r="F280" t="str">
            <v>s/inf.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1049629.68</v>
          </cell>
        </row>
        <row r="281">
          <cell r="A281" t="str">
            <v>ETECMHCY0125</v>
          </cell>
          <cell r="B281">
            <v>0</v>
          </cell>
          <cell r="C281">
            <v>100000</v>
          </cell>
          <cell r="E281">
            <v>100000</v>
          </cell>
          <cell r="F281" t="str">
            <v>s/inf.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100000</v>
          </cell>
        </row>
        <row r="282">
          <cell r="A282" t="str">
            <v>ETECMHCY0126</v>
          </cell>
          <cell r="B282">
            <v>0</v>
          </cell>
          <cell r="C282">
            <v>2500000</v>
          </cell>
          <cell r="E282">
            <v>2500000</v>
          </cell>
          <cell r="F282" t="str">
            <v>s/inf.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2500000</v>
          </cell>
        </row>
        <row r="283">
          <cell r="A283" t="str">
            <v>ETECMHCY0127</v>
          </cell>
          <cell r="B283">
            <v>0</v>
          </cell>
          <cell r="C283">
            <v>53100</v>
          </cell>
          <cell r="E283">
            <v>53100</v>
          </cell>
          <cell r="F283">
            <v>39541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ETECMHCY0128</v>
          </cell>
          <cell r="B284">
            <v>0</v>
          </cell>
          <cell r="C284">
            <v>13399.81</v>
          </cell>
          <cell r="E284">
            <v>13399.81</v>
          </cell>
          <cell r="F284">
            <v>39556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ETECMHCY0129</v>
          </cell>
          <cell r="B285">
            <v>0</v>
          </cell>
          <cell r="C285">
            <v>13396.95</v>
          </cell>
          <cell r="E285">
            <v>13396.95</v>
          </cell>
          <cell r="F285">
            <v>39559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ETECMHCY0130</v>
          </cell>
          <cell r="B286">
            <v>0</v>
          </cell>
          <cell r="C286">
            <v>15219.78</v>
          </cell>
          <cell r="E286">
            <v>15219.78</v>
          </cell>
          <cell r="F286">
            <v>39559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ETECMHCY0131</v>
          </cell>
          <cell r="B287">
            <v>0</v>
          </cell>
          <cell r="C287">
            <v>15049.86</v>
          </cell>
          <cell r="E287">
            <v>15049.86</v>
          </cell>
          <cell r="F287">
            <v>39559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ETECMHCY0132</v>
          </cell>
          <cell r="B288">
            <v>0</v>
          </cell>
          <cell r="C288">
            <v>13565.83</v>
          </cell>
          <cell r="E288">
            <v>13565.83</v>
          </cell>
          <cell r="F288">
            <v>39562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ETECMHCY0133</v>
          </cell>
          <cell r="B289">
            <v>0</v>
          </cell>
          <cell r="C289">
            <v>16749.68</v>
          </cell>
          <cell r="E289">
            <v>16749.68</v>
          </cell>
          <cell r="F289">
            <v>39562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 t="str">
            <v>ETECMHCY0134</v>
          </cell>
          <cell r="B290">
            <v>0</v>
          </cell>
          <cell r="C290">
            <v>14656.99</v>
          </cell>
          <cell r="E290">
            <v>14656.99</v>
          </cell>
          <cell r="F290">
            <v>39562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ETECMHCY0135</v>
          </cell>
          <cell r="B291">
            <v>0</v>
          </cell>
          <cell r="C291">
            <v>11750</v>
          </cell>
          <cell r="E291">
            <v>11750</v>
          </cell>
          <cell r="F291">
            <v>39562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ETECMHCY0136</v>
          </cell>
          <cell r="B292">
            <v>0</v>
          </cell>
          <cell r="C292">
            <v>16744.95</v>
          </cell>
          <cell r="E292">
            <v>16744.95</v>
          </cell>
          <cell r="F292">
            <v>39562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 t="str">
            <v>ETECMHCY0137</v>
          </cell>
          <cell r="B293">
            <v>0</v>
          </cell>
          <cell r="C293">
            <v>10044.95</v>
          </cell>
          <cell r="E293">
            <v>10044.95</v>
          </cell>
          <cell r="F293">
            <v>39562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ETECMHCY0138</v>
          </cell>
          <cell r="B294">
            <v>0</v>
          </cell>
          <cell r="C294">
            <v>10046.44</v>
          </cell>
          <cell r="E294">
            <v>10046.44</v>
          </cell>
          <cell r="F294">
            <v>39568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ETECMHCY0139</v>
          </cell>
          <cell r="B295">
            <v>0</v>
          </cell>
          <cell r="C295">
            <v>10208.35</v>
          </cell>
          <cell r="E295">
            <v>10208.35</v>
          </cell>
          <cell r="F295">
            <v>39568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ETECMHCY0140</v>
          </cell>
          <cell r="B296">
            <v>0</v>
          </cell>
          <cell r="C296">
            <v>10385</v>
          </cell>
          <cell r="E296">
            <v>10385</v>
          </cell>
          <cell r="F296">
            <v>39568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ETECMHCY0141</v>
          </cell>
          <cell r="B297">
            <v>0</v>
          </cell>
          <cell r="C297">
            <v>10210.53</v>
          </cell>
          <cell r="E297">
            <v>10210.53</v>
          </cell>
          <cell r="F297">
            <v>39568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ETECMHCY0142</v>
          </cell>
          <cell r="B298">
            <v>0</v>
          </cell>
          <cell r="C298">
            <v>15209.54</v>
          </cell>
          <cell r="E298">
            <v>15209.54</v>
          </cell>
          <cell r="F298">
            <v>39574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ETECMHCY0143</v>
          </cell>
          <cell r="B299">
            <v>0</v>
          </cell>
          <cell r="C299">
            <v>10718.6</v>
          </cell>
          <cell r="E299">
            <v>10718.6</v>
          </cell>
          <cell r="F299">
            <v>39574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ETECMHCY0144</v>
          </cell>
          <cell r="B300">
            <v>0</v>
          </cell>
          <cell r="C300">
            <v>10039.76</v>
          </cell>
          <cell r="E300">
            <v>10039.76</v>
          </cell>
          <cell r="F300">
            <v>39574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ETECMHCY0145</v>
          </cell>
          <cell r="B301">
            <v>0</v>
          </cell>
          <cell r="C301">
            <v>10219.91</v>
          </cell>
          <cell r="E301">
            <v>10219.91</v>
          </cell>
          <cell r="F301">
            <v>39575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ETECMHCY0146</v>
          </cell>
          <cell r="B302">
            <v>0</v>
          </cell>
          <cell r="C302">
            <v>14949.61</v>
          </cell>
          <cell r="E302">
            <v>14949.61</v>
          </cell>
          <cell r="F302">
            <v>39580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ETECMHCY0147</v>
          </cell>
          <cell r="B303">
            <v>0</v>
          </cell>
          <cell r="C303">
            <v>12099</v>
          </cell>
          <cell r="E303">
            <v>12099</v>
          </cell>
          <cell r="F303">
            <v>39580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ETECMHCY0148</v>
          </cell>
          <cell r="B304">
            <v>0</v>
          </cell>
          <cell r="C304">
            <v>9895.79</v>
          </cell>
          <cell r="E304">
            <v>9895.79</v>
          </cell>
          <cell r="F304">
            <v>39588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ETECMHCY0149</v>
          </cell>
          <cell r="B305">
            <v>0</v>
          </cell>
          <cell r="C305">
            <v>10213.83</v>
          </cell>
          <cell r="E305">
            <v>10213.83</v>
          </cell>
          <cell r="F305">
            <v>39589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ETECMHCY0150</v>
          </cell>
          <cell r="B306">
            <v>0</v>
          </cell>
          <cell r="C306">
            <v>600000</v>
          </cell>
          <cell r="E306">
            <v>600000</v>
          </cell>
          <cell r="F306">
            <v>39602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ETECMHCY0151</v>
          </cell>
          <cell r="B307">
            <v>0</v>
          </cell>
          <cell r="C307">
            <v>900000</v>
          </cell>
          <cell r="E307">
            <v>900000</v>
          </cell>
          <cell r="F307">
            <v>39602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ETECMHCY0152</v>
          </cell>
          <cell r="B308">
            <v>0</v>
          </cell>
          <cell r="C308">
            <v>400000</v>
          </cell>
          <cell r="E308">
            <v>400000</v>
          </cell>
          <cell r="F308">
            <v>39605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ETECMHCY0153</v>
          </cell>
          <cell r="B309">
            <v>0</v>
          </cell>
          <cell r="C309">
            <v>6745.32</v>
          </cell>
          <cell r="E309">
            <v>6745.32</v>
          </cell>
          <cell r="F309">
            <v>39608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ETECMHCY0154</v>
          </cell>
          <cell r="B310">
            <v>0</v>
          </cell>
          <cell r="C310">
            <v>16750</v>
          </cell>
          <cell r="E310">
            <v>16750</v>
          </cell>
          <cell r="F310">
            <v>39624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ETECMHCY0155</v>
          </cell>
          <cell r="B311">
            <v>0</v>
          </cell>
          <cell r="C311">
            <v>9587.23</v>
          </cell>
          <cell r="E311">
            <v>9587.23</v>
          </cell>
          <cell r="F311">
            <v>39632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ETECMHCY0156</v>
          </cell>
          <cell r="B312">
            <v>0</v>
          </cell>
          <cell r="C312">
            <v>500000</v>
          </cell>
          <cell r="E312">
            <v>500000</v>
          </cell>
          <cell r="F312">
            <v>39654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ETECMHCY0157</v>
          </cell>
          <cell r="B313">
            <v>0</v>
          </cell>
          <cell r="C313">
            <v>1500000</v>
          </cell>
          <cell r="E313">
            <v>1500000</v>
          </cell>
          <cell r="F313">
            <v>39654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ETECMHCY0158</v>
          </cell>
          <cell r="B314">
            <v>0</v>
          </cell>
          <cell r="C314">
            <v>500000</v>
          </cell>
          <cell r="E314">
            <v>500000</v>
          </cell>
          <cell r="F314">
            <v>39672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ETECMHCY0159</v>
          </cell>
          <cell r="B315">
            <v>0</v>
          </cell>
          <cell r="C315">
            <v>63500</v>
          </cell>
          <cell r="E315">
            <v>63500</v>
          </cell>
          <cell r="F315">
            <v>39674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ETECMHCY0160</v>
          </cell>
          <cell r="B316">
            <v>0</v>
          </cell>
          <cell r="C316">
            <v>60935</v>
          </cell>
          <cell r="E316">
            <v>60935</v>
          </cell>
          <cell r="F316">
            <v>39674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ETECMHCY0161</v>
          </cell>
          <cell r="B317">
            <v>0</v>
          </cell>
          <cell r="C317">
            <v>4000000</v>
          </cell>
          <cell r="E317">
            <v>4000000</v>
          </cell>
          <cell r="F317">
            <v>39672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ETECMHCY0162</v>
          </cell>
          <cell r="B318">
            <v>0</v>
          </cell>
          <cell r="C318">
            <v>38500</v>
          </cell>
          <cell r="E318">
            <v>38500</v>
          </cell>
          <cell r="F318">
            <v>39680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ETECMHCY0163</v>
          </cell>
          <cell r="B319">
            <v>0</v>
          </cell>
          <cell r="C319">
            <v>53000</v>
          </cell>
          <cell r="E319">
            <v>53000</v>
          </cell>
          <cell r="F319">
            <v>39700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ETECMHCY0164</v>
          </cell>
          <cell r="B320">
            <v>0</v>
          </cell>
          <cell r="C320">
            <v>10000000</v>
          </cell>
          <cell r="E320">
            <v>10000000</v>
          </cell>
          <cell r="F320">
            <v>39702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ETECMHCY0165</v>
          </cell>
          <cell r="B321">
            <v>0</v>
          </cell>
          <cell r="C321">
            <v>67500</v>
          </cell>
          <cell r="E321">
            <v>67500</v>
          </cell>
          <cell r="F321">
            <v>39710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ETECMHCY0166</v>
          </cell>
          <cell r="B322">
            <v>0</v>
          </cell>
          <cell r="C322">
            <v>4000000</v>
          </cell>
          <cell r="E322">
            <v>4000000</v>
          </cell>
          <cell r="F322">
            <v>39731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ETECMHCY0167</v>
          </cell>
          <cell r="B323">
            <v>0</v>
          </cell>
          <cell r="C323">
            <v>58500</v>
          </cell>
          <cell r="E323">
            <v>58500</v>
          </cell>
          <cell r="F323">
            <v>39750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ETECMHCY0168</v>
          </cell>
          <cell r="B324">
            <v>0</v>
          </cell>
          <cell r="C324">
            <v>78000</v>
          </cell>
          <cell r="E324">
            <v>78000</v>
          </cell>
          <cell r="F324">
            <v>39755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ETECMHCY0169</v>
          </cell>
          <cell r="B325">
            <v>0</v>
          </cell>
          <cell r="C325">
            <v>10000000</v>
          </cell>
          <cell r="E325">
            <v>10000000</v>
          </cell>
          <cell r="F325">
            <v>39752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ETECMHCY0170</v>
          </cell>
          <cell r="B326">
            <v>0</v>
          </cell>
          <cell r="C326">
            <v>4000000</v>
          </cell>
          <cell r="E326">
            <v>4000000</v>
          </cell>
          <cell r="F326">
            <v>39766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ETECMHCY0171</v>
          </cell>
          <cell r="B327">
            <v>0</v>
          </cell>
          <cell r="C327">
            <v>15217.05</v>
          </cell>
          <cell r="E327">
            <v>15217.05</v>
          </cell>
          <cell r="F327">
            <v>39811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ETECMHCY0172</v>
          </cell>
          <cell r="B328">
            <v>0</v>
          </cell>
          <cell r="C328">
            <v>10800000</v>
          </cell>
          <cell r="E328">
            <v>10800000</v>
          </cell>
          <cell r="F328">
            <v>39813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ETECMHCY0173</v>
          </cell>
          <cell r="B329">
            <v>0</v>
          </cell>
          <cell r="C329">
            <v>1500000</v>
          </cell>
          <cell r="E329">
            <v>1500000</v>
          </cell>
          <cell r="F329">
            <v>39748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ETECMHCY0174</v>
          </cell>
          <cell r="B330">
            <v>0</v>
          </cell>
          <cell r="C330">
            <v>138366.6</v>
          </cell>
          <cell r="E330">
            <v>138366.6</v>
          </cell>
          <cell r="F330">
            <v>39806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ETECMHCY0175</v>
          </cell>
          <cell r="B331">
            <v>0</v>
          </cell>
          <cell r="C331">
            <v>4400000</v>
          </cell>
          <cell r="E331">
            <v>4400000</v>
          </cell>
          <cell r="F331">
            <v>39735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ETECMHCY0176</v>
          </cell>
          <cell r="B332">
            <v>0</v>
          </cell>
          <cell r="C332">
            <v>18200</v>
          </cell>
          <cell r="E332">
            <v>18200</v>
          </cell>
          <cell r="F332">
            <v>39594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ETECMPIU0024</v>
          </cell>
          <cell r="B333">
            <v>0</v>
          </cell>
          <cell r="C333">
            <v>5938015.02</v>
          </cell>
          <cell r="E333">
            <v>5938015.02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5">
          <cell r="A335" t="str">
            <v>ETECMHCY0110</v>
          </cell>
          <cell r="B335">
            <v>0</v>
          </cell>
          <cell r="C335">
            <v>3500000</v>
          </cell>
          <cell r="D335">
            <v>3500000</v>
          </cell>
          <cell r="E335">
            <v>0</v>
          </cell>
          <cell r="F335">
            <v>38953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ETECMSNT0001</v>
          </cell>
          <cell r="B336">
            <v>0</v>
          </cell>
          <cell r="C336">
            <v>1275000</v>
          </cell>
          <cell r="D336">
            <v>1275000</v>
          </cell>
          <cell r="E336">
            <v>0</v>
          </cell>
          <cell r="F336">
            <v>35051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ETECMSNT0002</v>
          </cell>
          <cell r="B337">
            <v>0</v>
          </cell>
          <cell r="C337">
            <v>518500</v>
          </cell>
          <cell r="D337">
            <v>518500</v>
          </cell>
          <cell r="E337">
            <v>0</v>
          </cell>
          <cell r="F337">
            <v>37631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ETECMSNT0003</v>
          </cell>
          <cell r="B338">
            <v>0</v>
          </cell>
          <cell r="C338">
            <v>1500000</v>
          </cell>
          <cell r="D338">
            <v>1500000</v>
          </cell>
          <cell r="E338">
            <v>0</v>
          </cell>
          <cell r="F338">
            <v>37917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ETECMSNT0004</v>
          </cell>
          <cell r="B339">
            <v>0</v>
          </cell>
          <cell r="C339">
            <v>1000000</v>
          </cell>
          <cell r="D339">
            <v>1000000</v>
          </cell>
          <cell r="E339">
            <v>0</v>
          </cell>
          <cell r="F339">
            <v>37971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ETECMSNT0005</v>
          </cell>
          <cell r="B340">
            <v>0</v>
          </cell>
          <cell r="C340">
            <v>500000</v>
          </cell>
          <cell r="D340">
            <v>500000</v>
          </cell>
          <cell r="E340">
            <v>0</v>
          </cell>
          <cell r="F340">
            <v>38925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ETECMSNT0006</v>
          </cell>
          <cell r="B341">
            <v>0</v>
          </cell>
          <cell r="C341">
            <v>800000</v>
          </cell>
          <cell r="D341">
            <v>800000</v>
          </cell>
          <cell r="E341">
            <v>0</v>
          </cell>
          <cell r="F341">
            <v>37607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ETECMSNT0007</v>
          </cell>
          <cell r="B342">
            <v>0</v>
          </cell>
          <cell r="C342">
            <v>250000</v>
          </cell>
          <cell r="D342">
            <v>250000</v>
          </cell>
          <cell r="E342">
            <v>0</v>
          </cell>
          <cell r="F342">
            <v>38404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ETECMSNT0008</v>
          </cell>
          <cell r="B343">
            <v>0</v>
          </cell>
          <cell r="C343">
            <v>300000</v>
          </cell>
          <cell r="D343">
            <v>300000</v>
          </cell>
          <cell r="E343">
            <v>0</v>
          </cell>
          <cell r="F343">
            <v>38909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ETECMSNT0009</v>
          </cell>
          <cell r="B344">
            <v>0</v>
          </cell>
          <cell r="C344">
            <v>200000</v>
          </cell>
          <cell r="D344">
            <v>200000</v>
          </cell>
          <cell r="E344">
            <v>0</v>
          </cell>
          <cell r="F344">
            <v>38624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ETECMSNT0010</v>
          </cell>
          <cell r="B345">
            <v>0</v>
          </cell>
          <cell r="C345">
            <v>1000000</v>
          </cell>
          <cell r="D345">
            <v>1000000</v>
          </cell>
          <cell r="E345">
            <v>0</v>
          </cell>
          <cell r="F345">
            <v>38624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ETECMSNT0011</v>
          </cell>
          <cell r="B346">
            <v>0</v>
          </cell>
          <cell r="C346">
            <v>700000</v>
          </cell>
          <cell r="D346">
            <v>700000</v>
          </cell>
          <cell r="E346">
            <v>0</v>
          </cell>
          <cell r="F346">
            <v>39003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ETECMSNT0012</v>
          </cell>
          <cell r="B347">
            <v>0</v>
          </cell>
          <cell r="C347">
            <v>200000</v>
          </cell>
          <cell r="D347">
            <v>200000</v>
          </cell>
          <cell r="E347">
            <v>0</v>
          </cell>
          <cell r="F347">
            <v>38658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ETECMSNT0013</v>
          </cell>
          <cell r="B348">
            <v>0</v>
          </cell>
          <cell r="C348">
            <v>1300000</v>
          </cell>
          <cell r="D348">
            <v>1300000</v>
          </cell>
          <cell r="E348">
            <v>0</v>
          </cell>
          <cell r="F348">
            <v>38674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ETECMSNT0014</v>
          </cell>
          <cell r="B349">
            <v>0</v>
          </cell>
          <cell r="C349">
            <v>300000</v>
          </cell>
          <cell r="D349">
            <v>300000</v>
          </cell>
          <cell r="E349">
            <v>0</v>
          </cell>
          <cell r="F349">
            <v>38786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ETECMSNT0015</v>
          </cell>
          <cell r="B350">
            <v>0</v>
          </cell>
          <cell r="C350">
            <v>300000</v>
          </cell>
          <cell r="D350">
            <v>300000</v>
          </cell>
          <cell r="E350">
            <v>0</v>
          </cell>
          <cell r="F350">
            <v>38806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ETECMSNT0016</v>
          </cell>
          <cell r="B351">
            <v>0</v>
          </cell>
          <cell r="C351">
            <v>395000</v>
          </cell>
          <cell r="D351">
            <v>395000</v>
          </cell>
          <cell r="E351">
            <v>0</v>
          </cell>
          <cell r="F351">
            <v>38976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ETECMSNT0017</v>
          </cell>
          <cell r="B352">
            <v>0</v>
          </cell>
          <cell r="C352">
            <v>6000000</v>
          </cell>
          <cell r="D352">
            <v>6000000</v>
          </cell>
          <cell r="E352">
            <v>0</v>
          </cell>
          <cell r="F352">
            <v>38978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ETECMSNT0018</v>
          </cell>
          <cell r="B353">
            <v>0</v>
          </cell>
          <cell r="C353">
            <v>1500000</v>
          </cell>
          <cell r="D353">
            <v>1500000</v>
          </cell>
          <cell r="E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ETECMTJL$1</v>
          </cell>
          <cell r="B354">
            <v>0</v>
          </cell>
          <cell r="C354">
            <v>4000000</v>
          </cell>
          <cell r="D354">
            <v>4000000</v>
          </cell>
          <cell r="E354">
            <v>0</v>
          </cell>
          <cell r="F354" t="str">
            <v>17/11/2005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 t="str">
            <v>ETECMTJL$2</v>
          </cell>
          <cell r="B355">
            <v>0</v>
          </cell>
          <cell r="C355">
            <v>2000000</v>
          </cell>
          <cell r="D355">
            <v>2000000</v>
          </cell>
          <cell r="E355">
            <v>0</v>
          </cell>
          <cell r="F355" t="str">
            <v>21/12/2006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ETECMTJL$3</v>
          </cell>
          <cell r="B356">
            <v>0</v>
          </cell>
          <cell r="C356">
            <v>5000000</v>
          </cell>
          <cell r="D356">
            <v>5000000</v>
          </cell>
          <cell r="E356">
            <v>0</v>
          </cell>
          <cell r="F356" t="str">
            <v>28/12/2006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ETECMTJL$4</v>
          </cell>
          <cell r="B357">
            <v>0</v>
          </cell>
          <cell r="C357">
            <v>5208800</v>
          </cell>
          <cell r="D357">
            <v>5208800</v>
          </cell>
          <cell r="E357">
            <v>0</v>
          </cell>
          <cell r="F357" t="str">
            <v>14/02/2007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ETECMTJL$5</v>
          </cell>
          <cell r="B358">
            <v>0</v>
          </cell>
          <cell r="C358">
            <v>600000</v>
          </cell>
          <cell r="D358">
            <v>600000</v>
          </cell>
          <cell r="E358">
            <v>0</v>
          </cell>
          <cell r="F358" t="str">
            <v>16/06/2004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ETECMTJL$6</v>
          </cell>
          <cell r="B359">
            <v>0</v>
          </cell>
          <cell r="C359">
            <v>2000000</v>
          </cell>
          <cell r="D359">
            <v>2000000</v>
          </cell>
          <cell r="E359">
            <v>0</v>
          </cell>
          <cell r="F359" t="str">
            <v>15/05/2006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ETECMTJL$7</v>
          </cell>
          <cell r="B360">
            <v>0</v>
          </cell>
          <cell r="C360">
            <v>2500000</v>
          </cell>
          <cell r="D360">
            <v>2500000</v>
          </cell>
          <cell r="E360">
            <v>0</v>
          </cell>
          <cell r="F360" t="str">
            <v>14/07/2006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ETECMTJL$8</v>
          </cell>
          <cell r="B361">
            <v>0</v>
          </cell>
          <cell r="C361">
            <v>1500000</v>
          </cell>
          <cell r="D361">
            <v>1500000</v>
          </cell>
          <cell r="E361">
            <v>0</v>
          </cell>
          <cell r="F361" t="str">
            <v>22/10/2004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ETECMTJL$9</v>
          </cell>
          <cell r="B362">
            <v>0</v>
          </cell>
          <cell r="C362">
            <v>27000</v>
          </cell>
          <cell r="D362">
            <v>27000</v>
          </cell>
          <cell r="E362">
            <v>0</v>
          </cell>
          <cell r="F362" t="str">
            <v>05/05/2005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ETECMTJL$10</v>
          </cell>
          <cell r="B363">
            <v>0</v>
          </cell>
          <cell r="C363">
            <v>22050</v>
          </cell>
          <cell r="D363">
            <v>22050</v>
          </cell>
          <cell r="E363">
            <v>0</v>
          </cell>
          <cell r="F363" t="str">
            <v>07/11/2006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ETECMTJL$11</v>
          </cell>
          <cell r="B364">
            <v>0</v>
          </cell>
          <cell r="C364">
            <v>26000</v>
          </cell>
          <cell r="D364">
            <v>26000</v>
          </cell>
          <cell r="E364">
            <v>0</v>
          </cell>
          <cell r="F364" t="str">
            <v>06/09/2002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ETECMTJL$12</v>
          </cell>
          <cell r="B365">
            <v>0</v>
          </cell>
          <cell r="C365">
            <v>20000</v>
          </cell>
          <cell r="D365">
            <v>20000</v>
          </cell>
          <cell r="E365">
            <v>0</v>
          </cell>
          <cell r="F365" t="str">
            <v>06/09/2002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ETECMTJL$13</v>
          </cell>
          <cell r="B366">
            <v>0</v>
          </cell>
          <cell r="C366">
            <v>25000</v>
          </cell>
          <cell r="D366">
            <v>25000</v>
          </cell>
          <cell r="E366">
            <v>0</v>
          </cell>
          <cell r="F366" t="str">
            <v>17/09/2002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ETECMTJL$14</v>
          </cell>
          <cell r="B367">
            <v>0</v>
          </cell>
          <cell r="C367">
            <v>22500</v>
          </cell>
          <cell r="D367">
            <v>22500</v>
          </cell>
          <cell r="E367">
            <v>0</v>
          </cell>
          <cell r="F367" t="str">
            <v>17/09/2002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ETECMTJL$15</v>
          </cell>
          <cell r="B368">
            <v>0</v>
          </cell>
          <cell r="C368">
            <v>28800</v>
          </cell>
          <cell r="D368">
            <v>28800</v>
          </cell>
          <cell r="E368">
            <v>0</v>
          </cell>
          <cell r="F368" t="str">
            <v>19/09/2002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ETECMTJL$16</v>
          </cell>
          <cell r="B369">
            <v>0</v>
          </cell>
          <cell r="C369">
            <v>113096.82</v>
          </cell>
          <cell r="D369">
            <v>113096.82</v>
          </cell>
          <cell r="E369">
            <v>0</v>
          </cell>
          <cell r="F369" t="str">
            <v>01/10/2002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ETECMTJL$17</v>
          </cell>
          <cell r="B370">
            <v>0</v>
          </cell>
          <cell r="C370">
            <v>25900</v>
          </cell>
          <cell r="D370">
            <v>25900</v>
          </cell>
          <cell r="E370">
            <v>0</v>
          </cell>
          <cell r="F370" t="str">
            <v>02/10/2002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ETECMTJL$18</v>
          </cell>
          <cell r="B371">
            <v>0</v>
          </cell>
          <cell r="C371">
            <v>29700</v>
          </cell>
          <cell r="D371">
            <v>29700</v>
          </cell>
          <cell r="E371">
            <v>0</v>
          </cell>
          <cell r="F371" t="str">
            <v>14/10/2002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ETECMTJL$19</v>
          </cell>
          <cell r="B372">
            <v>0</v>
          </cell>
          <cell r="C372">
            <v>29500</v>
          </cell>
          <cell r="D372">
            <v>29500</v>
          </cell>
          <cell r="E372">
            <v>0</v>
          </cell>
          <cell r="F372" t="str">
            <v>14/10/2002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ETECMTJL$20</v>
          </cell>
          <cell r="B373">
            <v>0</v>
          </cell>
          <cell r="C373">
            <v>18000</v>
          </cell>
          <cell r="D373">
            <v>18000</v>
          </cell>
          <cell r="E373">
            <v>0</v>
          </cell>
          <cell r="F373" t="str">
            <v>22/10/2002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ETECMTJL$21</v>
          </cell>
          <cell r="B374">
            <v>0</v>
          </cell>
          <cell r="C374">
            <v>27900</v>
          </cell>
          <cell r="D374">
            <v>27900</v>
          </cell>
          <cell r="E374">
            <v>0</v>
          </cell>
          <cell r="F374" t="str">
            <v>30/10/2002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ETECMTJL$22</v>
          </cell>
          <cell r="B375">
            <v>0</v>
          </cell>
          <cell r="C375">
            <v>29700</v>
          </cell>
          <cell r="D375">
            <v>29700</v>
          </cell>
          <cell r="E375">
            <v>0</v>
          </cell>
          <cell r="F375" t="str">
            <v>31/10/2002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ETECMTJL$23</v>
          </cell>
          <cell r="B376">
            <v>0</v>
          </cell>
          <cell r="C376">
            <v>23400</v>
          </cell>
          <cell r="D376">
            <v>23400</v>
          </cell>
          <cell r="E376">
            <v>0</v>
          </cell>
          <cell r="F376" t="str">
            <v>06/11/2002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ETECMTJL$24</v>
          </cell>
          <cell r="B377">
            <v>0</v>
          </cell>
          <cell r="C377">
            <v>17000</v>
          </cell>
          <cell r="D377">
            <v>17000</v>
          </cell>
          <cell r="E377">
            <v>0</v>
          </cell>
          <cell r="F377" t="str">
            <v>06/11/2002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ETECMTJL$25</v>
          </cell>
          <cell r="B378">
            <v>0</v>
          </cell>
          <cell r="C378">
            <v>19000</v>
          </cell>
          <cell r="D378">
            <v>19000</v>
          </cell>
          <cell r="E378">
            <v>0</v>
          </cell>
          <cell r="F378" t="str">
            <v>07/11/2002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ETECMTJL$26</v>
          </cell>
          <cell r="B379">
            <v>0</v>
          </cell>
          <cell r="C379">
            <v>13500</v>
          </cell>
          <cell r="D379">
            <v>13500</v>
          </cell>
          <cell r="E379">
            <v>0</v>
          </cell>
          <cell r="F379" t="str">
            <v>11/11/2002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ETECMTJL$27</v>
          </cell>
          <cell r="B380">
            <v>0</v>
          </cell>
          <cell r="C380">
            <v>16000</v>
          </cell>
          <cell r="D380">
            <v>16000</v>
          </cell>
          <cell r="E380">
            <v>0</v>
          </cell>
          <cell r="F380" t="str">
            <v>11/11/2002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ETECMTJL$28</v>
          </cell>
          <cell r="B381">
            <v>0</v>
          </cell>
          <cell r="C381">
            <v>28800</v>
          </cell>
          <cell r="D381">
            <v>28800</v>
          </cell>
          <cell r="E381">
            <v>0</v>
          </cell>
          <cell r="F381" t="str">
            <v>11/11/2002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ETECMTJL$29</v>
          </cell>
          <cell r="B382">
            <v>0</v>
          </cell>
          <cell r="C382">
            <v>13185</v>
          </cell>
          <cell r="D382">
            <v>13185</v>
          </cell>
          <cell r="E382">
            <v>0</v>
          </cell>
          <cell r="F382" t="str">
            <v>11/11/2002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ETECMTJL$30</v>
          </cell>
          <cell r="B383">
            <v>0</v>
          </cell>
          <cell r="C383">
            <v>27000</v>
          </cell>
          <cell r="D383">
            <v>27000</v>
          </cell>
          <cell r="E383">
            <v>0</v>
          </cell>
          <cell r="F383" t="str">
            <v>27/11/2002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ETECMTJL$31</v>
          </cell>
          <cell r="B384">
            <v>0</v>
          </cell>
          <cell r="C384">
            <v>29443.32</v>
          </cell>
          <cell r="D384">
            <v>29443.32</v>
          </cell>
          <cell r="E384">
            <v>0</v>
          </cell>
          <cell r="F384" t="str">
            <v>25/11/2002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ETECMTJL$32</v>
          </cell>
          <cell r="B385">
            <v>0</v>
          </cell>
          <cell r="C385">
            <v>13500</v>
          </cell>
          <cell r="D385">
            <v>13500</v>
          </cell>
          <cell r="E385">
            <v>0</v>
          </cell>
          <cell r="F385" t="str">
            <v>25/11/2002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ETECMTJL$33</v>
          </cell>
          <cell r="B386">
            <v>0</v>
          </cell>
          <cell r="C386">
            <v>24300</v>
          </cell>
          <cell r="D386">
            <v>24300</v>
          </cell>
          <cell r="E386">
            <v>0</v>
          </cell>
          <cell r="F386" t="str">
            <v>22/11/2002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ETECMTJL$34</v>
          </cell>
          <cell r="B387">
            <v>0</v>
          </cell>
          <cell r="C387">
            <v>30000</v>
          </cell>
          <cell r="D387">
            <v>30000</v>
          </cell>
          <cell r="E387">
            <v>0</v>
          </cell>
          <cell r="F387" t="str">
            <v>09/12/2002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ETECMTJL$35</v>
          </cell>
          <cell r="B388">
            <v>0</v>
          </cell>
          <cell r="C388">
            <v>24000</v>
          </cell>
          <cell r="D388">
            <v>24000</v>
          </cell>
          <cell r="E388">
            <v>0</v>
          </cell>
          <cell r="F388" t="str">
            <v>05/12/2002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ETECMTJL$36</v>
          </cell>
          <cell r="B389">
            <v>0</v>
          </cell>
          <cell r="C389">
            <v>14300</v>
          </cell>
          <cell r="D389">
            <v>14300</v>
          </cell>
          <cell r="E389">
            <v>0</v>
          </cell>
          <cell r="F389" t="str">
            <v>05/12/2002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ETECMTJL$37</v>
          </cell>
          <cell r="B390">
            <v>0</v>
          </cell>
          <cell r="C390">
            <v>20000</v>
          </cell>
          <cell r="D390">
            <v>20000</v>
          </cell>
          <cell r="E390">
            <v>0</v>
          </cell>
          <cell r="F390" t="str">
            <v>05/12/2002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ETECMTJL$38</v>
          </cell>
          <cell r="B391">
            <v>0</v>
          </cell>
          <cell r="C391">
            <v>29800</v>
          </cell>
          <cell r="D391">
            <v>29800</v>
          </cell>
          <cell r="E391">
            <v>0</v>
          </cell>
          <cell r="F391" t="str">
            <v>05/12/2002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ETECMTJL$39</v>
          </cell>
          <cell r="B392">
            <v>0</v>
          </cell>
          <cell r="C392">
            <v>25000</v>
          </cell>
          <cell r="D392">
            <v>25000</v>
          </cell>
          <cell r="E392">
            <v>0</v>
          </cell>
          <cell r="F392" t="str">
            <v>05/12/2002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ETECMTJL$40</v>
          </cell>
          <cell r="B393">
            <v>0</v>
          </cell>
          <cell r="C393">
            <v>15000</v>
          </cell>
          <cell r="D393">
            <v>15000</v>
          </cell>
          <cell r="E393">
            <v>0</v>
          </cell>
          <cell r="F393" t="str">
            <v>10/12/2002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ETECMTJL$41</v>
          </cell>
          <cell r="B394">
            <v>0</v>
          </cell>
          <cell r="C394">
            <v>24750</v>
          </cell>
          <cell r="D394">
            <v>24750</v>
          </cell>
          <cell r="E394">
            <v>0</v>
          </cell>
          <cell r="F394" t="str">
            <v>12/12/2002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ETECMTJL$42</v>
          </cell>
          <cell r="B395">
            <v>0</v>
          </cell>
          <cell r="C395">
            <v>17100</v>
          </cell>
          <cell r="D395">
            <v>17100</v>
          </cell>
          <cell r="E395">
            <v>0</v>
          </cell>
          <cell r="F395" t="str">
            <v>13/12/2002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ETECMTJL$43</v>
          </cell>
          <cell r="B396">
            <v>0</v>
          </cell>
          <cell r="C396">
            <v>6000</v>
          </cell>
          <cell r="D396">
            <v>6000</v>
          </cell>
          <cell r="E396">
            <v>0</v>
          </cell>
          <cell r="F396" t="str">
            <v>18/12/2002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ETECMTJL$44</v>
          </cell>
          <cell r="B397">
            <v>0</v>
          </cell>
          <cell r="C397">
            <v>7650</v>
          </cell>
          <cell r="D397">
            <v>7650</v>
          </cell>
          <cell r="E397">
            <v>0</v>
          </cell>
          <cell r="F397" t="str">
            <v>27/12/2002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ETECMTJL$45</v>
          </cell>
          <cell r="B398">
            <v>0</v>
          </cell>
          <cell r="C398">
            <v>18000</v>
          </cell>
          <cell r="D398">
            <v>18000</v>
          </cell>
          <cell r="E398">
            <v>0</v>
          </cell>
          <cell r="F398" t="str">
            <v>27/12/2002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ETECMTJL$46</v>
          </cell>
          <cell r="B399">
            <v>0</v>
          </cell>
          <cell r="C399">
            <v>30000</v>
          </cell>
          <cell r="D399">
            <v>30000</v>
          </cell>
          <cell r="E399">
            <v>0</v>
          </cell>
          <cell r="F399" t="str">
            <v>27/12/2002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ETECMTJL$47</v>
          </cell>
          <cell r="B400">
            <v>0</v>
          </cell>
          <cell r="C400">
            <v>21420</v>
          </cell>
          <cell r="D400">
            <v>21420</v>
          </cell>
          <cell r="E400">
            <v>0</v>
          </cell>
          <cell r="F400" t="str">
            <v>27/12/2002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ETECMTJL$48</v>
          </cell>
          <cell r="B401">
            <v>0</v>
          </cell>
          <cell r="C401">
            <v>25200</v>
          </cell>
          <cell r="D401">
            <v>25200</v>
          </cell>
          <cell r="E401">
            <v>0</v>
          </cell>
          <cell r="F401" t="str">
            <v>27/12/2002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ETECMTJL$49</v>
          </cell>
          <cell r="B402">
            <v>0</v>
          </cell>
          <cell r="C402">
            <v>14000</v>
          </cell>
          <cell r="D402">
            <v>14000</v>
          </cell>
          <cell r="E402">
            <v>0</v>
          </cell>
          <cell r="F402" t="str">
            <v>27/12/2002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ETECMTJL$50</v>
          </cell>
          <cell r="B403">
            <v>0</v>
          </cell>
          <cell r="C403">
            <v>8500</v>
          </cell>
          <cell r="D403">
            <v>8500</v>
          </cell>
          <cell r="E403">
            <v>0</v>
          </cell>
          <cell r="F403" t="str">
            <v>30/12/2002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ETECMTJL$51</v>
          </cell>
          <cell r="B404">
            <v>0</v>
          </cell>
          <cell r="C404">
            <v>29700</v>
          </cell>
          <cell r="D404">
            <v>29700</v>
          </cell>
          <cell r="E404">
            <v>0</v>
          </cell>
          <cell r="F404" t="str">
            <v>30/12/2002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ETECMTJL$52</v>
          </cell>
          <cell r="B405">
            <v>0</v>
          </cell>
          <cell r="C405">
            <v>5100</v>
          </cell>
          <cell r="D405">
            <v>5100</v>
          </cell>
          <cell r="E405">
            <v>0</v>
          </cell>
          <cell r="F405" t="str">
            <v>30/12/2002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ETECMTJL$53</v>
          </cell>
          <cell r="B406">
            <v>0</v>
          </cell>
          <cell r="C406">
            <v>45000</v>
          </cell>
          <cell r="D406">
            <v>45000</v>
          </cell>
          <cell r="E406">
            <v>0</v>
          </cell>
          <cell r="F406" t="str">
            <v>30/12/2002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ETECMTJL$54</v>
          </cell>
          <cell r="B407">
            <v>0</v>
          </cell>
          <cell r="C407">
            <v>8400</v>
          </cell>
          <cell r="D407">
            <v>8400</v>
          </cell>
          <cell r="E407">
            <v>0</v>
          </cell>
          <cell r="F407" t="str">
            <v>30/12/2002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ETECMTJL$55</v>
          </cell>
          <cell r="B408">
            <v>0</v>
          </cell>
          <cell r="C408">
            <v>9000</v>
          </cell>
          <cell r="D408">
            <v>9000</v>
          </cell>
          <cell r="E408">
            <v>0</v>
          </cell>
          <cell r="F408" t="str">
            <v>06/12/2002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ETECMTJL$56</v>
          </cell>
          <cell r="B409">
            <v>0</v>
          </cell>
          <cell r="C409">
            <v>23500</v>
          </cell>
          <cell r="D409">
            <v>23500</v>
          </cell>
          <cell r="E409">
            <v>0</v>
          </cell>
          <cell r="F409" t="str">
            <v>06/12/2002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ETECMTJL$57</v>
          </cell>
          <cell r="B410">
            <v>0</v>
          </cell>
          <cell r="C410">
            <v>11000</v>
          </cell>
          <cell r="D410">
            <v>11000</v>
          </cell>
          <cell r="E410">
            <v>0</v>
          </cell>
          <cell r="F410" t="str">
            <v>06/12/2002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ETECMTJL$58</v>
          </cell>
          <cell r="B411">
            <v>0</v>
          </cell>
          <cell r="C411">
            <v>22500</v>
          </cell>
          <cell r="D411">
            <v>22500</v>
          </cell>
          <cell r="E411">
            <v>0</v>
          </cell>
          <cell r="F411" t="str">
            <v>27/12/2002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ETECMTJL$59</v>
          </cell>
          <cell r="B412">
            <v>0</v>
          </cell>
          <cell r="C412">
            <v>12000</v>
          </cell>
          <cell r="D412">
            <v>12000</v>
          </cell>
          <cell r="E412">
            <v>0</v>
          </cell>
          <cell r="F412" t="str">
            <v>27/12/2002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ETECMTJL$60</v>
          </cell>
          <cell r="B413">
            <v>0</v>
          </cell>
          <cell r="C413">
            <v>5000</v>
          </cell>
          <cell r="D413">
            <v>5000</v>
          </cell>
          <cell r="E413">
            <v>0</v>
          </cell>
          <cell r="F413" t="str">
            <v>03/01/2003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ETECMTJL$61</v>
          </cell>
          <cell r="B414">
            <v>0</v>
          </cell>
          <cell r="C414">
            <v>13000</v>
          </cell>
          <cell r="D414">
            <v>13000</v>
          </cell>
          <cell r="E414">
            <v>0</v>
          </cell>
          <cell r="F414" t="str">
            <v>03/01/2003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ETECMTJL$62</v>
          </cell>
          <cell r="B415">
            <v>0</v>
          </cell>
          <cell r="C415">
            <v>9500</v>
          </cell>
          <cell r="D415">
            <v>9500</v>
          </cell>
          <cell r="E415">
            <v>0</v>
          </cell>
          <cell r="F415" t="str">
            <v>03/01/2003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ETECMTJL$63</v>
          </cell>
          <cell r="B416">
            <v>0</v>
          </cell>
          <cell r="C416">
            <v>10000</v>
          </cell>
          <cell r="D416">
            <v>10000</v>
          </cell>
          <cell r="E416">
            <v>0</v>
          </cell>
          <cell r="F416" t="str">
            <v>03/01/2003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ETECMTJL$64</v>
          </cell>
          <cell r="B417">
            <v>0</v>
          </cell>
          <cell r="C417">
            <v>24000</v>
          </cell>
          <cell r="D417">
            <v>24000</v>
          </cell>
          <cell r="E417">
            <v>0</v>
          </cell>
          <cell r="F417" t="str">
            <v>03/01/2003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ETECMTJL$65</v>
          </cell>
          <cell r="B418">
            <v>0</v>
          </cell>
          <cell r="C418">
            <v>15000</v>
          </cell>
          <cell r="D418">
            <v>15000</v>
          </cell>
          <cell r="E418">
            <v>0</v>
          </cell>
          <cell r="F418" t="str">
            <v>03/01/2003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ETECMTJL$66</v>
          </cell>
          <cell r="B419">
            <v>0</v>
          </cell>
          <cell r="C419">
            <v>27000</v>
          </cell>
          <cell r="D419">
            <v>27000</v>
          </cell>
          <cell r="E419">
            <v>0</v>
          </cell>
          <cell r="F419" t="str">
            <v>03/01/2003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ETECMTJL$67</v>
          </cell>
          <cell r="B420">
            <v>0</v>
          </cell>
          <cell r="C420">
            <v>27000</v>
          </cell>
          <cell r="D420">
            <v>27000</v>
          </cell>
          <cell r="E420">
            <v>0</v>
          </cell>
          <cell r="F420" t="str">
            <v>21/01/2003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ETECMTJL$68</v>
          </cell>
          <cell r="B421">
            <v>0</v>
          </cell>
          <cell r="C421">
            <v>27000</v>
          </cell>
          <cell r="D421">
            <v>27000</v>
          </cell>
          <cell r="E421">
            <v>0</v>
          </cell>
          <cell r="F421" t="str">
            <v>21/01/2003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ETECMTJL$69</v>
          </cell>
          <cell r="B422">
            <v>0</v>
          </cell>
          <cell r="C422">
            <v>7000</v>
          </cell>
          <cell r="D422">
            <v>7000</v>
          </cell>
          <cell r="E422">
            <v>0</v>
          </cell>
          <cell r="F422" t="str">
            <v>21/01/2003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ETECMTJL$70</v>
          </cell>
          <cell r="B423">
            <v>0</v>
          </cell>
          <cell r="C423">
            <v>26550</v>
          </cell>
          <cell r="D423">
            <v>26550</v>
          </cell>
          <cell r="E423">
            <v>0</v>
          </cell>
          <cell r="F423" t="str">
            <v>21/01/2003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ETECMTJL$71</v>
          </cell>
          <cell r="B424">
            <v>0</v>
          </cell>
          <cell r="C424">
            <v>30000</v>
          </cell>
          <cell r="D424">
            <v>30000</v>
          </cell>
          <cell r="E424">
            <v>0</v>
          </cell>
          <cell r="F424" t="str">
            <v>21/01/2003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ETECMTJL$72</v>
          </cell>
          <cell r="B425">
            <v>0</v>
          </cell>
          <cell r="C425">
            <v>10000</v>
          </cell>
          <cell r="D425">
            <v>10000</v>
          </cell>
          <cell r="E425">
            <v>0</v>
          </cell>
          <cell r="F425" t="str">
            <v>21/01/2003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ETECMTJL$73</v>
          </cell>
          <cell r="B426">
            <v>0</v>
          </cell>
          <cell r="C426">
            <v>13500</v>
          </cell>
          <cell r="D426">
            <v>13500</v>
          </cell>
          <cell r="E426">
            <v>0</v>
          </cell>
          <cell r="F426" t="str">
            <v>22/01/2003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ETECMTJL$74</v>
          </cell>
          <cell r="B427">
            <v>0</v>
          </cell>
          <cell r="C427">
            <v>23000</v>
          </cell>
          <cell r="D427">
            <v>23000</v>
          </cell>
          <cell r="E427">
            <v>0</v>
          </cell>
          <cell r="F427" t="str">
            <v>28/01/2003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ETECMTJL$75</v>
          </cell>
          <cell r="B428">
            <v>0</v>
          </cell>
          <cell r="C428">
            <v>14960</v>
          </cell>
          <cell r="D428">
            <v>14960</v>
          </cell>
          <cell r="E428">
            <v>0</v>
          </cell>
          <cell r="F428" t="str">
            <v>31/01/2003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ETECMTJL$76</v>
          </cell>
          <cell r="B429">
            <v>0</v>
          </cell>
          <cell r="C429">
            <v>11000</v>
          </cell>
          <cell r="D429">
            <v>11000</v>
          </cell>
          <cell r="E429">
            <v>0</v>
          </cell>
          <cell r="F429" t="str">
            <v>04/02/2003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ETECMTJL$77</v>
          </cell>
          <cell r="B430">
            <v>0</v>
          </cell>
          <cell r="C430">
            <v>10000</v>
          </cell>
          <cell r="D430">
            <v>10000</v>
          </cell>
          <cell r="E430">
            <v>0</v>
          </cell>
          <cell r="F430" t="str">
            <v>07/02/2003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ETECMTJL$78</v>
          </cell>
          <cell r="B431">
            <v>0</v>
          </cell>
          <cell r="C431">
            <v>3840</v>
          </cell>
          <cell r="D431">
            <v>3840</v>
          </cell>
          <cell r="E431">
            <v>0</v>
          </cell>
          <cell r="F431" t="str">
            <v>07/02/2003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ETECMTJL$79</v>
          </cell>
          <cell r="B432">
            <v>0</v>
          </cell>
          <cell r="C432">
            <v>20000</v>
          </cell>
          <cell r="D432">
            <v>20000</v>
          </cell>
          <cell r="E432">
            <v>0</v>
          </cell>
          <cell r="F432" t="str">
            <v>07/02/2003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ETECMTJL$80</v>
          </cell>
          <cell r="B433">
            <v>0</v>
          </cell>
          <cell r="C433">
            <v>26550</v>
          </cell>
          <cell r="D433">
            <v>26550</v>
          </cell>
          <cell r="E433">
            <v>0</v>
          </cell>
          <cell r="F433" t="str">
            <v>18/02/2003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ETECMTJL$81</v>
          </cell>
          <cell r="B434">
            <v>0</v>
          </cell>
          <cell r="C434">
            <v>20000</v>
          </cell>
          <cell r="D434">
            <v>20000</v>
          </cell>
          <cell r="E434">
            <v>0</v>
          </cell>
          <cell r="F434" t="str">
            <v>19/02/2003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ETECMTJL$82</v>
          </cell>
          <cell r="B435">
            <v>0</v>
          </cell>
          <cell r="C435">
            <v>25200</v>
          </cell>
          <cell r="D435">
            <v>25200</v>
          </cell>
          <cell r="E435">
            <v>0</v>
          </cell>
          <cell r="F435" t="str">
            <v>27/02/2003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ETECMTJL$83</v>
          </cell>
          <cell r="B436">
            <v>0</v>
          </cell>
          <cell r="C436">
            <v>13500</v>
          </cell>
          <cell r="D436">
            <v>13500</v>
          </cell>
          <cell r="E436">
            <v>0</v>
          </cell>
          <cell r="F436" t="str">
            <v>06/03/2003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ETECMTJL$84</v>
          </cell>
          <cell r="B437">
            <v>0</v>
          </cell>
          <cell r="C437">
            <v>22500</v>
          </cell>
          <cell r="D437">
            <v>22500</v>
          </cell>
          <cell r="E437">
            <v>0</v>
          </cell>
          <cell r="F437" t="str">
            <v>06/03/2003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ETECMTJL$85</v>
          </cell>
          <cell r="B438">
            <v>0</v>
          </cell>
          <cell r="C438">
            <v>20000</v>
          </cell>
          <cell r="D438">
            <v>20000</v>
          </cell>
          <cell r="E438">
            <v>0</v>
          </cell>
          <cell r="F438" t="str">
            <v>06/03/2003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ETECMTJL$86</v>
          </cell>
          <cell r="B439">
            <v>0</v>
          </cell>
          <cell r="C439">
            <v>25000</v>
          </cell>
          <cell r="D439">
            <v>25000</v>
          </cell>
          <cell r="E439">
            <v>0</v>
          </cell>
          <cell r="F439" t="str">
            <v>17/03/2003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ETECMTJL$87</v>
          </cell>
          <cell r="B440">
            <v>0</v>
          </cell>
          <cell r="C440">
            <v>14400</v>
          </cell>
          <cell r="D440">
            <v>14400</v>
          </cell>
          <cell r="E440">
            <v>0</v>
          </cell>
          <cell r="F440" t="str">
            <v>17/03/2003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ETECMTJL$88</v>
          </cell>
          <cell r="B441">
            <v>0</v>
          </cell>
          <cell r="C441">
            <v>27855</v>
          </cell>
          <cell r="D441">
            <v>27855</v>
          </cell>
          <cell r="E441">
            <v>0</v>
          </cell>
          <cell r="F441" t="str">
            <v>19/03/2003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ETECMTJL$89</v>
          </cell>
          <cell r="B442">
            <v>0</v>
          </cell>
          <cell r="C442">
            <v>13500</v>
          </cell>
          <cell r="D442">
            <v>13500</v>
          </cell>
          <cell r="E442">
            <v>0</v>
          </cell>
          <cell r="F442" t="str">
            <v>19/03/2003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ETECMTJL$90</v>
          </cell>
          <cell r="B443">
            <v>0</v>
          </cell>
          <cell r="C443">
            <v>12000</v>
          </cell>
          <cell r="D443">
            <v>12000</v>
          </cell>
          <cell r="E443">
            <v>0</v>
          </cell>
          <cell r="F443" t="str">
            <v>21/03/2003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ETECMTJL$91</v>
          </cell>
          <cell r="B444">
            <v>0</v>
          </cell>
          <cell r="C444">
            <v>30000</v>
          </cell>
          <cell r="D444">
            <v>30000</v>
          </cell>
          <cell r="E444">
            <v>0</v>
          </cell>
          <cell r="F444" t="str">
            <v>21/03/2003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ETECMTJL$92</v>
          </cell>
          <cell r="B445">
            <v>0</v>
          </cell>
          <cell r="C445">
            <v>12000</v>
          </cell>
          <cell r="D445">
            <v>12000</v>
          </cell>
          <cell r="E445">
            <v>0</v>
          </cell>
          <cell r="F445" t="str">
            <v>31/03/2003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ETECMTJL$93</v>
          </cell>
          <cell r="B446">
            <v>0</v>
          </cell>
          <cell r="C446">
            <v>10000</v>
          </cell>
          <cell r="D446">
            <v>10000</v>
          </cell>
          <cell r="E446">
            <v>0</v>
          </cell>
          <cell r="F446" t="str">
            <v>31/03/2003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ETECMTJL$94</v>
          </cell>
          <cell r="B447">
            <v>0</v>
          </cell>
          <cell r="C447">
            <v>14400</v>
          </cell>
          <cell r="D447">
            <v>14400</v>
          </cell>
          <cell r="E447">
            <v>0</v>
          </cell>
          <cell r="F447" t="str">
            <v>31/03/2003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ETECMTJL$95</v>
          </cell>
          <cell r="B448">
            <v>0</v>
          </cell>
          <cell r="C448">
            <v>11000</v>
          </cell>
          <cell r="D448">
            <v>11000</v>
          </cell>
          <cell r="E448">
            <v>0</v>
          </cell>
          <cell r="F448" t="str">
            <v>31/03/2003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ETECMTJL$96</v>
          </cell>
          <cell r="B449">
            <v>0</v>
          </cell>
          <cell r="C449">
            <v>15000</v>
          </cell>
          <cell r="D449">
            <v>15000</v>
          </cell>
          <cell r="E449">
            <v>0</v>
          </cell>
          <cell r="F449" t="str">
            <v>04/04/2003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ETECMTJL$97</v>
          </cell>
          <cell r="B450">
            <v>0</v>
          </cell>
          <cell r="C450">
            <v>25000</v>
          </cell>
          <cell r="D450">
            <v>25000</v>
          </cell>
          <cell r="E450">
            <v>0</v>
          </cell>
          <cell r="F450" t="str">
            <v>03/04/2003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ETECMTJL$98</v>
          </cell>
          <cell r="B451">
            <v>0</v>
          </cell>
          <cell r="C451">
            <v>20000</v>
          </cell>
          <cell r="D451">
            <v>20000</v>
          </cell>
          <cell r="E451">
            <v>0</v>
          </cell>
          <cell r="F451" t="str">
            <v>09/04/2003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ETECMTJL$99</v>
          </cell>
          <cell r="B452">
            <v>0</v>
          </cell>
          <cell r="C452">
            <v>8500</v>
          </cell>
          <cell r="D452">
            <v>8500</v>
          </cell>
          <cell r="E452">
            <v>0</v>
          </cell>
          <cell r="F452" t="str">
            <v>09/04/2003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ETECMTJL$100</v>
          </cell>
          <cell r="B453">
            <v>0</v>
          </cell>
          <cell r="C453">
            <v>25200</v>
          </cell>
          <cell r="D453">
            <v>25200</v>
          </cell>
          <cell r="E453">
            <v>0</v>
          </cell>
          <cell r="F453" t="str">
            <v>09/04/2003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ETECMTJL$101</v>
          </cell>
          <cell r="B454">
            <v>0</v>
          </cell>
          <cell r="C454">
            <v>10000</v>
          </cell>
          <cell r="D454">
            <v>10000</v>
          </cell>
          <cell r="E454">
            <v>0</v>
          </cell>
          <cell r="F454" t="str">
            <v>09/04/2003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ETECMTJL$102</v>
          </cell>
          <cell r="B455">
            <v>0</v>
          </cell>
          <cell r="C455">
            <v>30000</v>
          </cell>
          <cell r="D455">
            <v>30000</v>
          </cell>
          <cell r="E455">
            <v>0</v>
          </cell>
          <cell r="F455" t="str">
            <v>08/04/2003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ETECMTJL$103</v>
          </cell>
          <cell r="B456">
            <v>0</v>
          </cell>
          <cell r="C456">
            <v>19000</v>
          </cell>
          <cell r="D456">
            <v>19000</v>
          </cell>
          <cell r="E456">
            <v>0</v>
          </cell>
          <cell r="F456" t="str">
            <v>08/04/2003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ETECMTJL$104</v>
          </cell>
          <cell r="B457">
            <v>0</v>
          </cell>
          <cell r="C457">
            <v>10500</v>
          </cell>
          <cell r="D457">
            <v>10500</v>
          </cell>
          <cell r="E457">
            <v>0</v>
          </cell>
          <cell r="F457" t="str">
            <v>22/04/2003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ETECMTJL$105</v>
          </cell>
          <cell r="B458">
            <v>0</v>
          </cell>
          <cell r="C458">
            <v>8200</v>
          </cell>
          <cell r="D458">
            <v>8200</v>
          </cell>
          <cell r="E458">
            <v>0</v>
          </cell>
          <cell r="F458" t="str">
            <v>22/04/2003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ETECMTJL$106</v>
          </cell>
          <cell r="B459">
            <v>0</v>
          </cell>
          <cell r="C459">
            <v>30000</v>
          </cell>
          <cell r="D459">
            <v>30000</v>
          </cell>
          <cell r="E459">
            <v>0</v>
          </cell>
          <cell r="F459" t="str">
            <v>16/04/2003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ETECMTJL$107</v>
          </cell>
          <cell r="B460">
            <v>0</v>
          </cell>
          <cell r="C460">
            <v>15000</v>
          </cell>
          <cell r="D460">
            <v>15000</v>
          </cell>
          <cell r="E460">
            <v>0</v>
          </cell>
          <cell r="F460" t="str">
            <v>28/04/2003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ETECMTJL$108</v>
          </cell>
          <cell r="B461">
            <v>0</v>
          </cell>
          <cell r="C461">
            <v>120000</v>
          </cell>
          <cell r="D461">
            <v>120000</v>
          </cell>
          <cell r="E461">
            <v>0</v>
          </cell>
          <cell r="F461" t="str">
            <v>28/04/2003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ETECMTJL$109</v>
          </cell>
          <cell r="B462">
            <v>0</v>
          </cell>
          <cell r="C462">
            <v>60000</v>
          </cell>
          <cell r="D462">
            <v>60000</v>
          </cell>
          <cell r="E462">
            <v>0</v>
          </cell>
          <cell r="F462" t="str">
            <v>28/04/2003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ETECMTJL$110</v>
          </cell>
          <cell r="B463">
            <v>0</v>
          </cell>
          <cell r="C463">
            <v>23000</v>
          </cell>
          <cell r="D463">
            <v>23000</v>
          </cell>
          <cell r="E463">
            <v>0</v>
          </cell>
          <cell r="F463" t="str">
            <v>28/04/2003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ETECMTJL$111</v>
          </cell>
          <cell r="B464">
            <v>0</v>
          </cell>
          <cell r="C464">
            <v>13000</v>
          </cell>
          <cell r="D464">
            <v>13000</v>
          </cell>
          <cell r="E464">
            <v>0</v>
          </cell>
          <cell r="F464" t="str">
            <v>29/04/2003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ETECMTJL$112</v>
          </cell>
          <cell r="B465">
            <v>0</v>
          </cell>
          <cell r="C465">
            <v>5850</v>
          </cell>
          <cell r="D465">
            <v>5850</v>
          </cell>
          <cell r="E465">
            <v>0</v>
          </cell>
          <cell r="F465" t="str">
            <v>29/04/2003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ETECMTJL$113</v>
          </cell>
          <cell r="B466">
            <v>0</v>
          </cell>
          <cell r="C466">
            <v>8000</v>
          </cell>
          <cell r="D466">
            <v>8000</v>
          </cell>
          <cell r="E466">
            <v>0</v>
          </cell>
          <cell r="F466" t="str">
            <v>29/04/2003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ETECMTJL$114</v>
          </cell>
          <cell r="B467">
            <v>0</v>
          </cell>
          <cell r="C467">
            <v>10000</v>
          </cell>
          <cell r="D467">
            <v>10000</v>
          </cell>
          <cell r="E467">
            <v>0</v>
          </cell>
          <cell r="F467" t="str">
            <v>29/04/2003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ETECMTJL$115</v>
          </cell>
          <cell r="B468">
            <v>0</v>
          </cell>
          <cell r="C468">
            <v>24000</v>
          </cell>
          <cell r="D468">
            <v>24000</v>
          </cell>
          <cell r="E468">
            <v>0</v>
          </cell>
          <cell r="F468" t="str">
            <v>30/04/2003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ETECMTJL$116</v>
          </cell>
          <cell r="B469">
            <v>0</v>
          </cell>
          <cell r="C469">
            <v>12500</v>
          </cell>
          <cell r="D469">
            <v>12500</v>
          </cell>
          <cell r="E469">
            <v>0</v>
          </cell>
          <cell r="F469" t="str">
            <v>07/05/2003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ETECMTJL$117</v>
          </cell>
          <cell r="B470">
            <v>0</v>
          </cell>
          <cell r="C470">
            <v>15000</v>
          </cell>
          <cell r="D470">
            <v>15000</v>
          </cell>
          <cell r="E470">
            <v>0</v>
          </cell>
          <cell r="F470" t="str">
            <v>15/05/2003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ETECMTJL$118</v>
          </cell>
          <cell r="B471">
            <v>0</v>
          </cell>
          <cell r="C471">
            <v>20000</v>
          </cell>
          <cell r="D471">
            <v>20000</v>
          </cell>
          <cell r="E471">
            <v>0</v>
          </cell>
          <cell r="F471" t="str">
            <v>05/05/2003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ETECMTJL$119</v>
          </cell>
          <cell r="B472">
            <v>0</v>
          </cell>
          <cell r="C472">
            <v>15000</v>
          </cell>
          <cell r="D472">
            <v>15000</v>
          </cell>
          <cell r="E472">
            <v>0</v>
          </cell>
          <cell r="F472" t="str">
            <v>05/05/2003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ETECMTJL$120</v>
          </cell>
          <cell r="B473">
            <v>0</v>
          </cell>
          <cell r="C473">
            <v>22000</v>
          </cell>
          <cell r="D473">
            <v>22000</v>
          </cell>
          <cell r="E473">
            <v>0</v>
          </cell>
          <cell r="F473" t="str">
            <v>05/05/2003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ETECMTJL$121</v>
          </cell>
          <cell r="B474">
            <v>0</v>
          </cell>
          <cell r="C474">
            <v>21600</v>
          </cell>
          <cell r="D474">
            <v>21600</v>
          </cell>
          <cell r="E474">
            <v>0</v>
          </cell>
          <cell r="F474" t="str">
            <v>05/05/2003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ETECMTJL$122</v>
          </cell>
          <cell r="B475">
            <v>0</v>
          </cell>
          <cell r="C475">
            <v>20000</v>
          </cell>
          <cell r="D475">
            <v>20000</v>
          </cell>
          <cell r="E475">
            <v>0</v>
          </cell>
          <cell r="F475" t="str">
            <v>14/05/2003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ETECMTJL$123</v>
          </cell>
          <cell r="B476">
            <v>0</v>
          </cell>
          <cell r="C476">
            <v>17000</v>
          </cell>
          <cell r="D476">
            <v>17000</v>
          </cell>
          <cell r="E476">
            <v>0</v>
          </cell>
          <cell r="F476" t="str">
            <v>14/05/2003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ETECMTJL$124</v>
          </cell>
          <cell r="B477">
            <v>0</v>
          </cell>
          <cell r="C477">
            <v>13500</v>
          </cell>
          <cell r="D477">
            <v>13500</v>
          </cell>
          <cell r="E477">
            <v>0</v>
          </cell>
          <cell r="F477" t="str">
            <v>08/05/2003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ETECMTJL$125</v>
          </cell>
          <cell r="B478">
            <v>0</v>
          </cell>
          <cell r="C478">
            <v>14850</v>
          </cell>
          <cell r="D478">
            <v>14850</v>
          </cell>
          <cell r="E478">
            <v>0</v>
          </cell>
          <cell r="F478" t="str">
            <v>15/05/2003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ETECMTJL$126</v>
          </cell>
          <cell r="B479">
            <v>0</v>
          </cell>
          <cell r="C479">
            <v>13500</v>
          </cell>
          <cell r="D479">
            <v>13500</v>
          </cell>
          <cell r="E479">
            <v>0</v>
          </cell>
          <cell r="F479" t="str">
            <v>02/06/2003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ETECMTJL$127</v>
          </cell>
          <cell r="B480">
            <v>0</v>
          </cell>
          <cell r="C480">
            <v>70000</v>
          </cell>
          <cell r="D480">
            <v>70000</v>
          </cell>
          <cell r="E480">
            <v>0</v>
          </cell>
          <cell r="F480" t="str">
            <v>04/06/2003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ETECMTJL$128</v>
          </cell>
          <cell r="B481">
            <v>0</v>
          </cell>
          <cell r="C481">
            <v>22500</v>
          </cell>
          <cell r="D481">
            <v>22500</v>
          </cell>
          <cell r="E481">
            <v>0</v>
          </cell>
          <cell r="F481" t="str">
            <v>10/06/2003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ETECMTJL$129</v>
          </cell>
          <cell r="B482">
            <v>0</v>
          </cell>
          <cell r="C482">
            <v>17000</v>
          </cell>
          <cell r="D482">
            <v>17000</v>
          </cell>
          <cell r="E482">
            <v>0</v>
          </cell>
          <cell r="F482" t="str">
            <v>16/06/2003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ETECMTJL$130</v>
          </cell>
          <cell r="B483">
            <v>0</v>
          </cell>
          <cell r="C483">
            <v>20000</v>
          </cell>
          <cell r="D483">
            <v>20000</v>
          </cell>
          <cell r="E483">
            <v>0</v>
          </cell>
          <cell r="F483" t="str">
            <v>03/07/2003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ETECMTJL$131</v>
          </cell>
          <cell r="B484">
            <v>0</v>
          </cell>
          <cell r="C484">
            <v>29700</v>
          </cell>
          <cell r="D484">
            <v>29700</v>
          </cell>
          <cell r="E484">
            <v>0</v>
          </cell>
          <cell r="F484" t="str">
            <v>08/07/2003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ETECMTJL$132</v>
          </cell>
          <cell r="B485">
            <v>0</v>
          </cell>
          <cell r="C485">
            <v>18000</v>
          </cell>
          <cell r="D485">
            <v>18000</v>
          </cell>
          <cell r="E485">
            <v>0</v>
          </cell>
          <cell r="F485" t="str">
            <v>09/07/2003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ETECMTJL$133</v>
          </cell>
          <cell r="B486">
            <v>0</v>
          </cell>
          <cell r="C486">
            <v>18000</v>
          </cell>
          <cell r="D486">
            <v>18000</v>
          </cell>
          <cell r="E486">
            <v>0</v>
          </cell>
          <cell r="F486" t="str">
            <v>09/07/2003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ETECMTJL$134</v>
          </cell>
          <cell r="B487">
            <v>0</v>
          </cell>
          <cell r="C487">
            <v>35000</v>
          </cell>
          <cell r="D487">
            <v>35000</v>
          </cell>
          <cell r="E487">
            <v>0</v>
          </cell>
          <cell r="F487" t="str">
            <v>09/07/2003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ETECMTJL$135</v>
          </cell>
          <cell r="B488">
            <v>0</v>
          </cell>
          <cell r="C488">
            <v>29000</v>
          </cell>
          <cell r="D488">
            <v>29000</v>
          </cell>
          <cell r="E488">
            <v>0</v>
          </cell>
          <cell r="F488" t="str">
            <v>09/07/2003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ETECMTJL$136</v>
          </cell>
          <cell r="B489">
            <v>0</v>
          </cell>
          <cell r="C489">
            <v>63000</v>
          </cell>
          <cell r="D489">
            <v>63000</v>
          </cell>
          <cell r="E489">
            <v>0</v>
          </cell>
          <cell r="F489" t="str">
            <v>14/07/2003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ETECMTJL$137</v>
          </cell>
          <cell r="B490">
            <v>0</v>
          </cell>
          <cell r="C490">
            <v>20000</v>
          </cell>
          <cell r="D490">
            <v>20000</v>
          </cell>
          <cell r="E490">
            <v>0</v>
          </cell>
          <cell r="F490" t="str">
            <v>14/07/2003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ETECMTJL$138</v>
          </cell>
          <cell r="B491">
            <v>0</v>
          </cell>
          <cell r="C491">
            <v>14000</v>
          </cell>
          <cell r="D491">
            <v>14000</v>
          </cell>
          <cell r="E491">
            <v>0</v>
          </cell>
          <cell r="F491" t="str">
            <v>23/07/2003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ETECMTJL$139</v>
          </cell>
          <cell r="B492">
            <v>0</v>
          </cell>
          <cell r="C492">
            <v>160000</v>
          </cell>
          <cell r="D492">
            <v>160000</v>
          </cell>
          <cell r="E492">
            <v>0</v>
          </cell>
          <cell r="F492" t="str">
            <v>24/07/2003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ETECMTJL$140</v>
          </cell>
          <cell r="B493">
            <v>0</v>
          </cell>
          <cell r="C493">
            <v>30000</v>
          </cell>
          <cell r="D493">
            <v>30000</v>
          </cell>
          <cell r="E493">
            <v>0</v>
          </cell>
          <cell r="F493" t="str">
            <v>31/07/2003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ETECMTJL$141</v>
          </cell>
          <cell r="B494">
            <v>0</v>
          </cell>
          <cell r="C494">
            <v>10000</v>
          </cell>
          <cell r="D494">
            <v>10000</v>
          </cell>
          <cell r="E494">
            <v>0</v>
          </cell>
          <cell r="F494" t="str">
            <v>01/08/2003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ETECMTJL$142</v>
          </cell>
          <cell r="B495">
            <v>0</v>
          </cell>
          <cell r="C495">
            <v>20000</v>
          </cell>
          <cell r="D495">
            <v>20000</v>
          </cell>
          <cell r="E495">
            <v>0</v>
          </cell>
          <cell r="F495" t="str">
            <v>11/08/2003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 t="str">
            <v>ETECMTJL$143</v>
          </cell>
          <cell r="B496">
            <v>0</v>
          </cell>
          <cell r="C496">
            <v>27000</v>
          </cell>
          <cell r="D496">
            <v>27000</v>
          </cell>
          <cell r="E496">
            <v>0</v>
          </cell>
          <cell r="F496" t="str">
            <v>27/08/2003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 t="str">
            <v>ETECMTJL$144</v>
          </cell>
          <cell r="B497">
            <v>0</v>
          </cell>
          <cell r="C497">
            <v>34000</v>
          </cell>
          <cell r="D497">
            <v>34000</v>
          </cell>
          <cell r="E497">
            <v>0</v>
          </cell>
          <cell r="F497" t="str">
            <v>02/09/2003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 t="str">
            <v>ETECMTJL$145</v>
          </cell>
          <cell r="B498">
            <v>0</v>
          </cell>
          <cell r="C498">
            <v>19000</v>
          </cell>
          <cell r="D498">
            <v>19000</v>
          </cell>
          <cell r="E498">
            <v>0</v>
          </cell>
          <cell r="F498" t="str">
            <v>03/09/2003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ETECMTJL$146</v>
          </cell>
          <cell r="B499">
            <v>0</v>
          </cell>
          <cell r="C499">
            <v>20000</v>
          </cell>
          <cell r="D499">
            <v>20000</v>
          </cell>
          <cell r="E499">
            <v>0</v>
          </cell>
          <cell r="F499" t="str">
            <v>04/09/2003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ETECMTJL$147</v>
          </cell>
          <cell r="B500">
            <v>0</v>
          </cell>
          <cell r="C500">
            <v>17000</v>
          </cell>
          <cell r="D500">
            <v>17000</v>
          </cell>
          <cell r="E500">
            <v>0</v>
          </cell>
          <cell r="F500" t="str">
            <v>08/09/2003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ETECMTJL$148</v>
          </cell>
          <cell r="B501">
            <v>0</v>
          </cell>
          <cell r="C501">
            <v>29700</v>
          </cell>
          <cell r="D501">
            <v>29700</v>
          </cell>
          <cell r="E501">
            <v>0</v>
          </cell>
          <cell r="F501" t="str">
            <v>12/09/2003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ETECMTJL$149</v>
          </cell>
          <cell r="B502">
            <v>0</v>
          </cell>
          <cell r="C502">
            <v>15000</v>
          </cell>
          <cell r="D502">
            <v>15000</v>
          </cell>
          <cell r="E502">
            <v>0</v>
          </cell>
          <cell r="F502" t="str">
            <v>26/09/2003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ETECMTJL$150</v>
          </cell>
          <cell r="B503">
            <v>0</v>
          </cell>
          <cell r="C503">
            <v>14400</v>
          </cell>
          <cell r="D503">
            <v>14400</v>
          </cell>
          <cell r="E503">
            <v>0</v>
          </cell>
          <cell r="F503" t="str">
            <v>26/09/2003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ETECMTJL$151</v>
          </cell>
          <cell r="B504">
            <v>0</v>
          </cell>
          <cell r="C504">
            <v>26800</v>
          </cell>
          <cell r="D504">
            <v>26800</v>
          </cell>
          <cell r="E504">
            <v>0</v>
          </cell>
          <cell r="F504" t="str">
            <v>26/09/2003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 t="str">
            <v>ETECMTJL$152</v>
          </cell>
          <cell r="B505">
            <v>0</v>
          </cell>
          <cell r="C505">
            <v>14700</v>
          </cell>
          <cell r="D505">
            <v>14700</v>
          </cell>
          <cell r="E505">
            <v>0</v>
          </cell>
          <cell r="F505" t="str">
            <v>30/09/2003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 t="str">
            <v>ETECMTJL$153</v>
          </cell>
          <cell r="B506">
            <v>0</v>
          </cell>
          <cell r="C506">
            <v>25000</v>
          </cell>
          <cell r="D506">
            <v>25000</v>
          </cell>
          <cell r="E506">
            <v>0</v>
          </cell>
          <cell r="F506" t="str">
            <v>02/10/2003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ETECMTJL$154</v>
          </cell>
          <cell r="B507">
            <v>0</v>
          </cell>
          <cell r="C507">
            <v>27450</v>
          </cell>
          <cell r="D507">
            <v>27450</v>
          </cell>
          <cell r="E507">
            <v>0</v>
          </cell>
          <cell r="F507" t="str">
            <v>13/10/2003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ETECMTJL$155</v>
          </cell>
          <cell r="B508">
            <v>0</v>
          </cell>
          <cell r="C508">
            <v>27000</v>
          </cell>
          <cell r="D508">
            <v>27000</v>
          </cell>
          <cell r="E508">
            <v>0</v>
          </cell>
          <cell r="F508" t="str">
            <v>15/10/2003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ETECMTJL$156</v>
          </cell>
          <cell r="B509">
            <v>0</v>
          </cell>
          <cell r="C509">
            <v>30000</v>
          </cell>
          <cell r="D509">
            <v>30000</v>
          </cell>
          <cell r="E509">
            <v>0</v>
          </cell>
          <cell r="F509" t="str">
            <v>27/10/2003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ETECMTJL$157</v>
          </cell>
          <cell r="B510">
            <v>0</v>
          </cell>
          <cell r="C510">
            <v>12000</v>
          </cell>
          <cell r="D510">
            <v>12000</v>
          </cell>
          <cell r="E510">
            <v>0</v>
          </cell>
          <cell r="F510" t="str">
            <v>20/10/2003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 t="str">
            <v>ETECMTJL$158</v>
          </cell>
          <cell r="B511">
            <v>0</v>
          </cell>
          <cell r="C511">
            <v>24750</v>
          </cell>
          <cell r="D511">
            <v>24750</v>
          </cell>
          <cell r="E511">
            <v>0</v>
          </cell>
          <cell r="F511" t="str">
            <v>31/10/2003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ETECMTJL$159</v>
          </cell>
          <cell r="B512">
            <v>0</v>
          </cell>
          <cell r="C512">
            <v>22500</v>
          </cell>
          <cell r="D512">
            <v>22500</v>
          </cell>
          <cell r="E512">
            <v>0</v>
          </cell>
          <cell r="F512" t="str">
            <v>12/11/2003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ETECMTJL$160</v>
          </cell>
          <cell r="B513">
            <v>0</v>
          </cell>
          <cell r="C513">
            <v>50000</v>
          </cell>
          <cell r="D513">
            <v>50000</v>
          </cell>
          <cell r="E513">
            <v>0</v>
          </cell>
          <cell r="F513" t="str">
            <v>13/11/2003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ETECMTJL$161</v>
          </cell>
          <cell r="B514">
            <v>0</v>
          </cell>
          <cell r="C514">
            <v>22480</v>
          </cell>
          <cell r="D514">
            <v>22480</v>
          </cell>
          <cell r="E514">
            <v>0</v>
          </cell>
          <cell r="F514" t="str">
            <v>24/11/2003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ETECMTJL$162</v>
          </cell>
          <cell r="B515">
            <v>0</v>
          </cell>
          <cell r="C515">
            <v>12000</v>
          </cell>
          <cell r="D515">
            <v>12000</v>
          </cell>
          <cell r="E515">
            <v>0</v>
          </cell>
          <cell r="F515" t="str">
            <v>24/11/2003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 t="str">
            <v>ETECMTJL$163</v>
          </cell>
          <cell r="B516">
            <v>0</v>
          </cell>
          <cell r="C516">
            <v>26000</v>
          </cell>
          <cell r="D516">
            <v>26000</v>
          </cell>
          <cell r="E516">
            <v>0</v>
          </cell>
          <cell r="F516" t="str">
            <v>26/11/2003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ETECMTJL$164</v>
          </cell>
          <cell r="B517">
            <v>0</v>
          </cell>
          <cell r="C517">
            <v>12400</v>
          </cell>
          <cell r="D517">
            <v>12400</v>
          </cell>
          <cell r="E517">
            <v>0</v>
          </cell>
          <cell r="F517" t="str">
            <v>26/11/2003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ETECMTJL$165</v>
          </cell>
          <cell r="B518">
            <v>0</v>
          </cell>
          <cell r="C518">
            <v>7000</v>
          </cell>
          <cell r="D518">
            <v>7000</v>
          </cell>
          <cell r="E518">
            <v>0</v>
          </cell>
          <cell r="F518" t="str">
            <v>26/11/2003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ETECMTJL$166</v>
          </cell>
          <cell r="B519">
            <v>0</v>
          </cell>
          <cell r="C519">
            <v>15000</v>
          </cell>
          <cell r="D519">
            <v>15000</v>
          </cell>
          <cell r="E519">
            <v>0</v>
          </cell>
          <cell r="F519" t="str">
            <v>26/11/2003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ETECMTJL$167</v>
          </cell>
          <cell r="B520">
            <v>0</v>
          </cell>
          <cell r="C520">
            <v>14000</v>
          </cell>
          <cell r="D520">
            <v>14000</v>
          </cell>
          <cell r="E520">
            <v>0</v>
          </cell>
          <cell r="F520" t="str">
            <v>20/11/2003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ETECMTJL$168</v>
          </cell>
          <cell r="B521">
            <v>0</v>
          </cell>
          <cell r="C521">
            <v>46500</v>
          </cell>
          <cell r="D521">
            <v>46500</v>
          </cell>
          <cell r="E521">
            <v>0</v>
          </cell>
          <cell r="F521" t="str">
            <v>20/11/2003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ETECMTJL$169</v>
          </cell>
          <cell r="B522">
            <v>0</v>
          </cell>
          <cell r="C522">
            <v>10150</v>
          </cell>
          <cell r="D522">
            <v>10150</v>
          </cell>
          <cell r="E522">
            <v>0</v>
          </cell>
          <cell r="F522" t="str">
            <v>20/11/2003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ETECMTJL$170</v>
          </cell>
          <cell r="B523">
            <v>0</v>
          </cell>
          <cell r="C523">
            <v>10500</v>
          </cell>
          <cell r="D523">
            <v>10500</v>
          </cell>
          <cell r="E523">
            <v>0</v>
          </cell>
          <cell r="F523" t="str">
            <v>04/12/2003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ETECMTJL$171</v>
          </cell>
          <cell r="B524">
            <v>0</v>
          </cell>
          <cell r="C524">
            <v>50000</v>
          </cell>
          <cell r="D524">
            <v>50000</v>
          </cell>
          <cell r="E524">
            <v>0</v>
          </cell>
          <cell r="F524" t="str">
            <v>04/12/2003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ETECMTJL$172</v>
          </cell>
          <cell r="B525">
            <v>0</v>
          </cell>
          <cell r="C525">
            <v>50000</v>
          </cell>
          <cell r="D525">
            <v>50000</v>
          </cell>
          <cell r="E525">
            <v>0</v>
          </cell>
          <cell r="F525" t="str">
            <v>04/12/2003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 t="str">
            <v>ETECMTJL$173</v>
          </cell>
          <cell r="B526">
            <v>0</v>
          </cell>
          <cell r="C526">
            <v>27000</v>
          </cell>
          <cell r="D526">
            <v>27000</v>
          </cell>
          <cell r="E526">
            <v>0</v>
          </cell>
          <cell r="F526" t="str">
            <v>04/12/2003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 t="str">
            <v>ETECMTJL$174</v>
          </cell>
          <cell r="B527">
            <v>0</v>
          </cell>
          <cell r="C527">
            <v>10000</v>
          </cell>
          <cell r="D527">
            <v>10000</v>
          </cell>
          <cell r="E527">
            <v>0</v>
          </cell>
          <cell r="F527" t="str">
            <v>04/12/2003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 t="str">
            <v>ETECMTJL$175</v>
          </cell>
          <cell r="B528">
            <v>0</v>
          </cell>
          <cell r="C528">
            <v>70000</v>
          </cell>
          <cell r="D528">
            <v>70000</v>
          </cell>
          <cell r="E528">
            <v>0</v>
          </cell>
          <cell r="F528" t="str">
            <v>09/12/2003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 t="str">
            <v>ETECMTJL$176</v>
          </cell>
          <cell r="B529">
            <v>0</v>
          </cell>
          <cell r="C529">
            <v>12200</v>
          </cell>
          <cell r="D529">
            <v>12200</v>
          </cell>
          <cell r="E529">
            <v>0</v>
          </cell>
          <cell r="F529" t="str">
            <v>31/12/2003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 t="str">
            <v>ETECMTJL$177</v>
          </cell>
          <cell r="B530">
            <v>0</v>
          </cell>
          <cell r="C530">
            <v>28000</v>
          </cell>
          <cell r="D530">
            <v>28000</v>
          </cell>
          <cell r="E530">
            <v>0</v>
          </cell>
          <cell r="F530" t="str">
            <v>30/12/2003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ETECMTJL$178</v>
          </cell>
          <cell r="B531">
            <v>0</v>
          </cell>
          <cell r="C531">
            <v>35000</v>
          </cell>
          <cell r="D531">
            <v>35000</v>
          </cell>
          <cell r="E531">
            <v>0</v>
          </cell>
          <cell r="F531" t="str">
            <v>30/12/2003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 t="str">
            <v>ETECMTJL$179</v>
          </cell>
          <cell r="B532">
            <v>0</v>
          </cell>
          <cell r="C532">
            <v>15000</v>
          </cell>
          <cell r="D532">
            <v>15000</v>
          </cell>
          <cell r="E532">
            <v>0</v>
          </cell>
          <cell r="F532" t="str">
            <v>30/12/2003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 t="str">
            <v>ETECMTJL$180</v>
          </cell>
          <cell r="B533">
            <v>0</v>
          </cell>
          <cell r="C533">
            <v>17000</v>
          </cell>
          <cell r="D533">
            <v>17000</v>
          </cell>
          <cell r="E533">
            <v>0</v>
          </cell>
          <cell r="F533" t="str">
            <v>13/01/2004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 t="str">
            <v>ETECMTJL$181</v>
          </cell>
          <cell r="B534">
            <v>0</v>
          </cell>
          <cell r="C534">
            <v>10000</v>
          </cell>
          <cell r="D534">
            <v>10000</v>
          </cell>
          <cell r="E534">
            <v>0</v>
          </cell>
          <cell r="F534" t="str">
            <v>13/01/2004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ETECMTJL$182</v>
          </cell>
          <cell r="B535">
            <v>0</v>
          </cell>
          <cell r="C535">
            <v>25000</v>
          </cell>
          <cell r="D535">
            <v>25000</v>
          </cell>
          <cell r="E535">
            <v>0</v>
          </cell>
          <cell r="F535" t="str">
            <v>16/01/2004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ETECMTJL$183</v>
          </cell>
          <cell r="B536">
            <v>0</v>
          </cell>
          <cell r="C536">
            <v>20000</v>
          </cell>
          <cell r="D536">
            <v>20000</v>
          </cell>
          <cell r="E536">
            <v>0</v>
          </cell>
          <cell r="F536" t="str">
            <v>16/01/2004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 t="str">
            <v>ETECMTJL$184</v>
          </cell>
          <cell r="B537">
            <v>0</v>
          </cell>
          <cell r="C537">
            <v>26976</v>
          </cell>
          <cell r="D537">
            <v>26976</v>
          </cell>
          <cell r="E537">
            <v>0</v>
          </cell>
          <cell r="F537" t="str">
            <v>22/01/2004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 t="str">
            <v>ETECMTJL$185</v>
          </cell>
          <cell r="B538">
            <v>0</v>
          </cell>
          <cell r="C538">
            <v>27000</v>
          </cell>
          <cell r="D538">
            <v>27000</v>
          </cell>
          <cell r="E538">
            <v>0</v>
          </cell>
          <cell r="F538" t="str">
            <v>04/02/2004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 t="str">
            <v>ETECMTJL$186</v>
          </cell>
          <cell r="B539">
            <v>0</v>
          </cell>
          <cell r="C539">
            <v>6000</v>
          </cell>
          <cell r="D539">
            <v>6000</v>
          </cell>
          <cell r="E539">
            <v>0</v>
          </cell>
          <cell r="F539" t="str">
            <v>11/02/2004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 t="str">
            <v>ETECMTJL$187</v>
          </cell>
          <cell r="B540">
            <v>0</v>
          </cell>
          <cell r="C540">
            <v>25000</v>
          </cell>
          <cell r="D540">
            <v>25000</v>
          </cell>
          <cell r="E540">
            <v>0</v>
          </cell>
          <cell r="F540" t="str">
            <v>19/02/2004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ETECMTJL$188</v>
          </cell>
          <cell r="B541">
            <v>0</v>
          </cell>
          <cell r="C541">
            <v>24000</v>
          </cell>
          <cell r="D541">
            <v>24000</v>
          </cell>
          <cell r="E541">
            <v>0</v>
          </cell>
          <cell r="F541" t="str">
            <v>18/02/2004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ETECMTJL$189</v>
          </cell>
          <cell r="B542">
            <v>0</v>
          </cell>
          <cell r="C542">
            <v>10000</v>
          </cell>
          <cell r="D542">
            <v>10000</v>
          </cell>
          <cell r="E542">
            <v>0</v>
          </cell>
          <cell r="F542" t="str">
            <v>20/02/2004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ETECMTJL$190</v>
          </cell>
          <cell r="B543">
            <v>0</v>
          </cell>
          <cell r="C543">
            <v>17000</v>
          </cell>
          <cell r="D543">
            <v>17000</v>
          </cell>
          <cell r="E543">
            <v>0</v>
          </cell>
          <cell r="F543" t="str">
            <v>24/02/2004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 t="str">
            <v>ETECMTJL$191</v>
          </cell>
          <cell r="B544">
            <v>0</v>
          </cell>
          <cell r="C544">
            <v>12000</v>
          </cell>
          <cell r="D544">
            <v>12000</v>
          </cell>
          <cell r="E544">
            <v>0</v>
          </cell>
          <cell r="F544" t="str">
            <v>24/02/2004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ETECMTJL$192</v>
          </cell>
          <cell r="B545">
            <v>0</v>
          </cell>
          <cell r="C545">
            <v>30000</v>
          </cell>
          <cell r="D545">
            <v>30000</v>
          </cell>
          <cell r="E545">
            <v>0</v>
          </cell>
          <cell r="F545" t="str">
            <v>28/02/2004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 t="str">
            <v>ETECMTJL$193</v>
          </cell>
          <cell r="B546">
            <v>0</v>
          </cell>
          <cell r="C546">
            <v>19000</v>
          </cell>
          <cell r="D546">
            <v>19000</v>
          </cell>
          <cell r="E546">
            <v>0</v>
          </cell>
          <cell r="F546" t="str">
            <v>28/02/2004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 t="str">
            <v>ETECMTJL$194</v>
          </cell>
          <cell r="B547">
            <v>0</v>
          </cell>
          <cell r="C547">
            <v>11500</v>
          </cell>
          <cell r="D547">
            <v>11500</v>
          </cell>
          <cell r="E547">
            <v>0</v>
          </cell>
          <cell r="F547" t="str">
            <v>01/03/2004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 t="str">
            <v>ETECMTJL$195</v>
          </cell>
          <cell r="B548">
            <v>0</v>
          </cell>
          <cell r="C548">
            <v>25000</v>
          </cell>
          <cell r="D548">
            <v>25000</v>
          </cell>
          <cell r="E548">
            <v>0</v>
          </cell>
          <cell r="F548" t="str">
            <v>09/03/2004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ETECMTJL$196</v>
          </cell>
          <cell r="B549">
            <v>0</v>
          </cell>
          <cell r="C549">
            <v>12000</v>
          </cell>
          <cell r="D549">
            <v>12000</v>
          </cell>
          <cell r="E549">
            <v>0</v>
          </cell>
          <cell r="F549" t="str">
            <v>15/03/2004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ETECMTJL$197</v>
          </cell>
          <cell r="B550">
            <v>0</v>
          </cell>
          <cell r="C550">
            <v>18000</v>
          </cell>
          <cell r="D550">
            <v>18000</v>
          </cell>
          <cell r="E550">
            <v>0</v>
          </cell>
          <cell r="F550" t="str">
            <v>19/03/2004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ETECMTJL$198</v>
          </cell>
          <cell r="B551">
            <v>0</v>
          </cell>
          <cell r="C551">
            <v>19800</v>
          </cell>
          <cell r="D551">
            <v>19800</v>
          </cell>
          <cell r="E551">
            <v>0</v>
          </cell>
          <cell r="F551" t="str">
            <v>24/03/2004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ETECMTJL$199</v>
          </cell>
          <cell r="B552">
            <v>0</v>
          </cell>
          <cell r="C552">
            <v>12000</v>
          </cell>
          <cell r="D552">
            <v>12000</v>
          </cell>
          <cell r="E552">
            <v>0</v>
          </cell>
          <cell r="F552" t="str">
            <v>24/03/2004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ETECMTJL$200</v>
          </cell>
          <cell r="B553">
            <v>0</v>
          </cell>
          <cell r="C553">
            <v>20000</v>
          </cell>
          <cell r="D553">
            <v>20000</v>
          </cell>
          <cell r="E553">
            <v>0</v>
          </cell>
          <cell r="F553" t="str">
            <v>24/03/2004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ETECMTJL$201</v>
          </cell>
          <cell r="B554">
            <v>0</v>
          </cell>
          <cell r="C554">
            <v>12000</v>
          </cell>
          <cell r="D554">
            <v>12000</v>
          </cell>
          <cell r="E554">
            <v>0</v>
          </cell>
          <cell r="F554" t="str">
            <v>24/03/2004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ETECMTJL$202</v>
          </cell>
          <cell r="B555">
            <v>0</v>
          </cell>
          <cell r="C555">
            <v>25000</v>
          </cell>
          <cell r="D555">
            <v>25000</v>
          </cell>
          <cell r="E555">
            <v>0</v>
          </cell>
          <cell r="F555" t="str">
            <v>29/03/2004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ETECMTJL$203</v>
          </cell>
          <cell r="B556">
            <v>0</v>
          </cell>
          <cell r="C556">
            <v>11000</v>
          </cell>
          <cell r="D556">
            <v>11000</v>
          </cell>
          <cell r="E556">
            <v>0</v>
          </cell>
          <cell r="F556" t="str">
            <v>05/04/2004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ETECMTJL$204</v>
          </cell>
          <cell r="B557">
            <v>0</v>
          </cell>
          <cell r="C557">
            <v>30000</v>
          </cell>
          <cell r="D557">
            <v>30000</v>
          </cell>
          <cell r="E557">
            <v>0</v>
          </cell>
          <cell r="F557" t="str">
            <v>05/04/2004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ETECMTJL$205</v>
          </cell>
          <cell r="B558">
            <v>0</v>
          </cell>
          <cell r="C558">
            <v>25000</v>
          </cell>
          <cell r="D558">
            <v>25000</v>
          </cell>
          <cell r="E558">
            <v>0</v>
          </cell>
          <cell r="F558" t="str">
            <v>01/04/2004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 t="str">
            <v>ETECMTJL$206</v>
          </cell>
          <cell r="B559">
            <v>0</v>
          </cell>
          <cell r="C559">
            <v>12000</v>
          </cell>
          <cell r="D559">
            <v>12000</v>
          </cell>
          <cell r="E559">
            <v>0</v>
          </cell>
          <cell r="F559" t="str">
            <v>16/04/2004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ETECMTJL$207</v>
          </cell>
          <cell r="B560">
            <v>0</v>
          </cell>
          <cell r="C560">
            <v>12000</v>
          </cell>
          <cell r="D560">
            <v>12000</v>
          </cell>
          <cell r="E560">
            <v>0</v>
          </cell>
          <cell r="F560" t="str">
            <v>21/04/2004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ETECMTJL$208</v>
          </cell>
          <cell r="B561">
            <v>0</v>
          </cell>
          <cell r="C561">
            <v>10000</v>
          </cell>
          <cell r="D561">
            <v>10000</v>
          </cell>
          <cell r="E561">
            <v>0</v>
          </cell>
          <cell r="F561" t="str">
            <v>21/04/2004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ETECMTJL$209</v>
          </cell>
          <cell r="B562">
            <v>0</v>
          </cell>
          <cell r="C562">
            <v>15000</v>
          </cell>
          <cell r="D562">
            <v>15000</v>
          </cell>
          <cell r="E562">
            <v>0</v>
          </cell>
          <cell r="F562" t="str">
            <v>29/04/2004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ETECMTJL$210</v>
          </cell>
          <cell r="B563">
            <v>0</v>
          </cell>
          <cell r="C563">
            <v>8000</v>
          </cell>
          <cell r="D563">
            <v>8000</v>
          </cell>
          <cell r="E563">
            <v>0</v>
          </cell>
          <cell r="F563" t="str">
            <v>29/04/2004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ETECMTJL$211</v>
          </cell>
          <cell r="B564">
            <v>0</v>
          </cell>
          <cell r="C564">
            <v>15000</v>
          </cell>
          <cell r="D564">
            <v>15000</v>
          </cell>
          <cell r="E564">
            <v>0</v>
          </cell>
          <cell r="F564" t="str">
            <v>29/04/2004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ETECMTJL$212</v>
          </cell>
          <cell r="B565">
            <v>0</v>
          </cell>
          <cell r="C565">
            <v>20000</v>
          </cell>
          <cell r="D565">
            <v>20000</v>
          </cell>
          <cell r="E565">
            <v>0</v>
          </cell>
          <cell r="F565" t="str">
            <v>29/04/2004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ETECMTJL$213</v>
          </cell>
          <cell r="B566">
            <v>0</v>
          </cell>
          <cell r="C566">
            <v>18000</v>
          </cell>
          <cell r="D566">
            <v>18000</v>
          </cell>
          <cell r="E566">
            <v>0</v>
          </cell>
          <cell r="F566" t="str">
            <v>03/05/2004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ETECMTJL$214</v>
          </cell>
          <cell r="B567">
            <v>0</v>
          </cell>
          <cell r="C567">
            <v>20000</v>
          </cell>
          <cell r="D567">
            <v>20000</v>
          </cell>
          <cell r="E567">
            <v>0</v>
          </cell>
          <cell r="F567" t="str">
            <v>12/05/2004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ETECMTJL$215</v>
          </cell>
          <cell r="B568">
            <v>0</v>
          </cell>
          <cell r="C568">
            <v>25000</v>
          </cell>
          <cell r="D568">
            <v>25000</v>
          </cell>
          <cell r="E568">
            <v>0</v>
          </cell>
          <cell r="F568" t="str">
            <v>14/05/2004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ETECMTJL$216</v>
          </cell>
          <cell r="B569">
            <v>0</v>
          </cell>
          <cell r="C569">
            <v>17000</v>
          </cell>
          <cell r="D569">
            <v>17000</v>
          </cell>
          <cell r="E569">
            <v>0</v>
          </cell>
          <cell r="F569" t="str">
            <v>14/05/2004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 t="str">
            <v>ETECMTJL$217</v>
          </cell>
          <cell r="B570">
            <v>0</v>
          </cell>
          <cell r="C570">
            <v>30000</v>
          </cell>
          <cell r="D570">
            <v>30000</v>
          </cell>
          <cell r="E570">
            <v>0</v>
          </cell>
          <cell r="F570" t="str">
            <v>28/05/2004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ETECMTJL$218</v>
          </cell>
          <cell r="B571">
            <v>0</v>
          </cell>
          <cell r="C571">
            <v>42000</v>
          </cell>
          <cell r="D571">
            <v>42000</v>
          </cell>
          <cell r="E571">
            <v>0</v>
          </cell>
          <cell r="F571" t="str">
            <v>28/05/2004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 t="str">
            <v>ETECMTJL$219</v>
          </cell>
          <cell r="B572">
            <v>0</v>
          </cell>
          <cell r="C572">
            <v>28000</v>
          </cell>
          <cell r="D572">
            <v>28000</v>
          </cell>
          <cell r="E572">
            <v>0</v>
          </cell>
          <cell r="F572" t="str">
            <v>28/05/2004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 t="str">
            <v>ETECMTJL$220</v>
          </cell>
          <cell r="B573">
            <v>0</v>
          </cell>
          <cell r="C573">
            <v>14000</v>
          </cell>
          <cell r="D573">
            <v>14000</v>
          </cell>
          <cell r="E573">
            <v>0</v>
          </cell>
          <cell r="F573" t="str">
            <v>28/05/2004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 t="str">
            <v>ETECMTJL$221</v>
          </cell>
          <cell r="B574">
            <v>0</v>
          </cell>
          <cell r="C574">
            <v>16000</v>
          </cell>
          <cell r="D574">
            <v>16000</v>
          </cell>
          <cell r="E574">
            <v>0</v>
          </cell>
          <cell r="F574" t="str">
            <v>28/05/2004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 t="str">
            <v>ETECMTJL$222</v>
          </cell>
          <cell r="B575">
            <v>0</v>
          </cell>
          <cell r="C575">
            <v>23000</v>
          </cell>
          <cell r="D575">
            <v>23000</v>
          </cell>
          <cell r="E575">
            <v>0</v>
          </cell>
          <cell r="F575" t="str">
            <v>28/05/2004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 t="str">
            <v>ETECMTJL$223</v>
          </cell>
          <cell r="B576">
            <v>0</v>
          </cell>
          <cell r="C576">
            <v>35000</v>
          </cell>
          <cell r="D576">
            <v>35000</v>
          </cell>
          <cell r="E576">
            <v>0</v>
          </cell>
          <cell r="F576" t="str">
            <v>28/05/2004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ETECMTJL$224</v>
          </cell>
          <cell r="B577">
            <v>0</v>
          </cell>
          <cell r="C577">
            <v>18000</v>
          </cell>
          <cell r="D577">
            <v>18000</v>
          </cell>
          <cell r="E577">
            <v>0</v>
          </cell>
          <cell r="F577" t="str">
            <v>19/05/2004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ETECMTJL$225</v>
          </cell>
          <cell r="B578">
            <v>0</v>
          </cell>
          <cell r="C578">
            <v>44000</v>
          </cell>
          <cell r="D578">
            <v>44000</v>
          </cell>
          <cell r="E578">
            <v>0</v>
          </cell>
          <cell r="F578" t="str">
            <v>19/05/2004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ETECMTJL$226</v>
          </cell>
          <cell r="B579">
            <v>0</v>
          </cell>
          <cell r="C579">
            <v>25600</v>
          </cell>
          <cell r="D579">
            <v>25600</v>
          </cell>
          <cell r="E579">
            <v>0</v>
          </cell>
          <cell r="F579" t="str">
            <v>24/05/2004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 t="str">
            <v>ETECMTJL$227</v>
          </cell>
          <cell r="B580">
            <v>0</v>
          </cell>
          <cell r="C580">
            <v>10000</v>
          </cell>
          <cell r="D580">
            <v>10000</v>
          </cell>
          <cell r="E580">
            <v>0</v>
          </cell>
          <cell r="F580" t="str">
            <v>31/05/2004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ETECMTJL$228</v>
          </cell>
          <cell r="B581">
            <v>0</v>
          </cell>
          <cell r="C581">
            <v>18000</v>
          </cell>
          <cell r="D581">
            <v>18000</v>
          </cell>
          <cell r="E581">
            <v>0</v>
          </cell>
          <cell r="F581" t="str">
            <v>02/06/2004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ETECMTJL$229</v>
          </cell>
          <cell r="B582">
            <v>0</v>
          </cell>
          <cell r="C582">
            <v>11500</v>
          </cell>
          <cell r="D582">
            <v>11500</v>
          </cell>
          <cell r="E582">
            <v>0</v>
          </cell>
          <cell r="F582" t="str">
            <v>02/06/2004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ETECMTJL$230</v>
          </cell>
          <cell r="B583">
            <v>0</v>
          </cell>
          <cell r="C583">
            <v>7000</v>
          </cell>
          <cell r="D583">
            <v>7000</v>
          </cell>
          <cell r="E583">
            <v>0</v>
          </cell>
          <cell r="F583" t="str">
            <v>08/06/2004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ETECMTJL$231</v>
          </cell>
          <cell r="B584">
            <v>0</v>
          </cell>
          <cell r="C584">
            <v>17000</v>
          </cell>
          <cell r="D584">
            <v>17000</v>
          </cell>
          <cell r="E584">
            <v>0</v>
          </cell>
          <cell r="F584" t="str">
            <v>08/06/2004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ETECMTJL$232</v>
          </cell>
          <cell r="B585">
            <v>0</v>
          </cell>
          <cell r="C585">
            <v>16000</v>
          </cell>
          <cell r="D585">
            <v>16000</v>
          </cell>
          <cell r="E585">
            <v>0</v>
          </cell>
          <cell r="F585" t="str">
            <v>08/06/2004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ETECMTJL$233</v>
          </cell>
          <cell r="B586">
            <v>0</v>
          </cell>
          <cell r="C586">
            <v>29000</v>
          </cell>
          <cell r="D586">
            <v>29000</v>
          </cell>
          <cell r="E586">
            <v>0</v>
          </cell>
          <cell r="F586" t="str">
            <v>23/06/2004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ETECMTJL$234</v>
          </cell>
          <cell r="B587">
            <v>0</v>
          </cell>
          <cell r="C587">
            <v>20000</v>
          </cell>
          <cell r="D587">
            <v>20000</v>
          </cell>
          <cell r="E587">
            <v>0</v>
          </cell>
          <cell r="F587" t="str">
            <v>23/06/2004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ETECMTJL$235</v>
          </cell>
          <cell r="B588">
            <v>0</v>
          </cell>
          <cell r="C588">
            <v>50000</v>
          </cell>
          <cell r="D588">
            <v>50000</v>
          </cell>
          <cell r="E588">
            <v>0</v>
          </cell>
          <cell r="F588" t="str">
            <v>02/07/2004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ETECMTJL$236</v>
          </cell>
          <cell r="B589">
            <v>0</v>
          </cell>
          <cell r="C589">
            <v>10400</v>
          </cell>
          <cell r="D589">
            <v>10400</v>
          </cell>
          <cell r="E589">
            <v>0</v>
          </cell>
          <cell r="F589" t="str">
            <v>19/07/2004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 t="str">
            <v>ETECMTJL$237</v>
          </cell>
          <cell r="B590">
            <v>0</v>
          </cell>
          <cell r="C590">
            <v>22500</v>
          </cell>
          <cell r="D590">
            <v>22500</v>
          </cell>
          <cell r="E590">
            <v>0</v>
          </cell>
          <cell r="F590" t="str">
            <v>26/07/2004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ETECMTJL$238</v>
          </cell>
          <cell r="B591">
            <v>0</v>
          </cell>
          <cell r="C591">
            <v>14400</v>
          </cell>
          <cell r="D591">
            <v>14400</v>
          </cell>
          <cell r="E591">
            <v>0</v>
          </cell>
          <cell r="F591" t="str">
            <v>26/07/2004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 t="str">
            <v>ETECMTJL$239</v>
          </cell>
          <cell r="B592">
            <v>0</v>
          </cell>
          <cell r="C592">
            <v>7000</v>
          </cell>
          <cell r="D592">
            <v>7000</v>
          </cell>
          <cell r="E592">
            <v>0</v>
          </cell>
          <cell r="F592" t="str">
            <v>26/07/2004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ETECMTJL$240</v>
          </cell>
          <cell r="B593">
            <v>0</v>
          </cell>
          <cell r="C593">
            <v>28500</v>
          </cell>
          <cell r="D593">
            <v>28500</v>
          </cell>
          <cell r="E593">
            <v>0</v>
          </cell>
          <cell r="F593" t="str">
            <v>30/07/2004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ETECMTJL$241</v>
          </cell>
          <cell r="B594">
            <v>0</v>
          </cell>
          <cell r="C594">
            <v>20700</v>
          </cell>
          <cell r="D594">
            <v>20700</v>
          </cell>
          <cell r="E594">
            <v>0</v>
          </cell>
          <cell r="F594" t="str">
            <v>02/08/2004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 t="str">
            <v>ETECMTJL$242</v>
          </cell>
          <cell r="B595">
            <v>0</v>
          </cell>
          <cell r="C595">
            <v>16500</v>
          </cell>
          <cell r="D595">
            <v>16500</v>
          </cell>
          <cell r="E595">
            <v>0</v>
          </cell>
          <cell r="F595" t="str">
            <v>02/08/2004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ETECMTJL$243</v>
          </cell>
          <cell r="B596">
            <v>0</v>
          </cell>
          <cell r="C596">
            <v>20000</v>
          </cell>
          <cell r="D596">
            <v>20000</v>
          </cell>
          <cell r="E596">
            <v>0</v>
          </cell>
          <cell r="F596" t="str">
            <v>02/08/2004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ETECMTJL$244</v>
          </cell>
          <cell r="B597">
            <v>0</v>
          </cell>
          <cell r="C597">
            <v>28000</v>
          </cell>
          <cell r="D597">
            <v>28000</v>
          </cell>
          <cell r="E597">
            <v>0</v>
          </cell>
          <cell r="F597" t="str">
            <v>02/08/2004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ETECMTJL$245</v>
          </cell>
          <cell r="B598">
            <v>0</v>
          </cell>
          <cell r="C598">
            <v>26000</v>
          </cell>
          <cell r="D598">
            <v>26000</v>
          </cell>
          <cell r="E598">
            <v>0</v>
          </cell>
          <cell r="F598" t="str">
            <v>02/08/2004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ETECMTJL$246</v>
          </cell>
          <cell r="B599">
            <v>0</v>
          </cell>
          <cell r="C599">
            <v>20000</v>
          </cell>
          <cell r="D599">
            <v>20000</v>
          </cell>
          <cell r="E599">
            <v>0</v>
          </cell>
          <cell r="F599" t="str">
            <v>05/08/2004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ETECMTJL$247</v>
          </cell>
          <cell r="B600">
            <v>0</v>
          </cell>
          <cell r="C600">
            <v>29000</v>
          </cell>
          <cell r="D600">
            <v>29000</v>
          </cell>
          <cell r="E600">
            <v>0</v>
          </cell>
          <cell r="F600" t="str">
            <v>05/08/2004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ETECMTJL$248</v>
          </cell>
          <cell r="B601">
            <v>0</v>
          </cell>
          <cell r="C601">
            <v>17000</v>
          </cell>
          <cell r="D601">
            <v>17000</v>
          </cell>
          <cell r="E601">
            <v>0</v>
          </cell>
          <cell r="F601" t="str">
            <v>06/08/2004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ETECMTJL$249</v>
          </cell>
          <cell r="B602">
            <v>0</v>
          </cell>
          <cell r="C602">
            <v>29500</v>
          </cell>
          <cell r="D602">
            <v>29500</v>
          </cell>
          <cell r="E602">
            <v>0</v>
          </cell>
          <cell r="F602" t="str">
            <v>06/08/2004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 t="str">
            <v>ETECMTJL$250</v>
          </cell>
          <cell r="B603">
            <v>0</v>
          </cell>
          <cell r="C603">
            <v>24000</v>
          </cell>
          <cell r="D603">
            <v>24000</v>
          </cell>
          <cell r="E603">
            <v>0</v>
          </cell>
          <cell r="F603" t="str">
            <v>06/08/2004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A604" t="str">
            <v>ETECMTJL$251</v>
          </cell>
          <cell r="B604">
            <v>0</v>
          </cell>
          <cell r="C604">
            <v>20000</v>
          </cell>
          <cell r="D604">
            <v>20000</v>
          </cell>
          <cell r="E604">
            <v>0</v>
          </cell>
          <cell r="F604" t="str">
            <v>06/08/2004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ETECMTJL$252</v>
          </cell>
          <cell r="B605">
            <v>0</v>
          </cell>
          <cell r="C605">
            <v>10000</v>
          </cell>
          <cell r="D605">
            <v>10000</v>
          </cell>
          <cell r="E605">
            <v>0</v>
          </cell>
          <cell r="F605" t="str">
            <v>06/08/2004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A606" t="str">
            <v>ETECMTJL$253</v>
          </cell>
          <cell r="B606">
            <v>0</v>
          </cell>
          <cell r="C606">
            <v>15000</v>
          </cell>
          <cell r="D606">
            <v>15000</v>
          </cell>
          <cell r="E606">
            <v>0</v>
          </cell>
          <cell r="F606" t="str">
            <v>11/08/2004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A607" t="str">
            <v>ETECMTJL$254</v>
          </cell>
          <cell r="B607">
            <v>0</v>
          </cell>
          <cell r="C607">
            <v>16000</v>
          </cell>
          <cell r="D607">
            <v>16000</v>
          </cell>
          <cell r="E607">
            <v>0</v>
          </cell>
          <cell r="F607" t="str">
            <v>18/08/2004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ETECMTJL$255</v>
          </cell>
          <cell r="B608">
            <v>0</v>
          </cell>
          <cell r="C608">
            <v>14000</v>
          </cell>
          <cell r="D608">
            <v>14000</v>
          </cell>
          <cell r="E608">
            <v>0</v>
          </cell>
          <cell r="F608" t="str">
            <v>18/08/2004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ETECMTJL$256</v>
          </cell>
          <cell r="B609">
            <v>0</v>
          </cell>
          <cell r="C609">
            <v>5000</v>
          </cell>
          <cell r="D609">
            <v>5000</v>
          </cell>
          <cell r="E609">
            <v>0</v>
          </cell>
          <cell r="F609" t="str">
            <v>03/09/2004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A610" t="str">
            <v>ETECMTJL$257</v>
          </cell>
          <cell r="B610">
            <v>0</v>
          </cell>
          <cell r="C610">
            <v>14000</v>
          </cell>
          <cell r="D610">
            <v>14000</v>
          </cell>
          <cell r="E610">
            <v>0</v>
          </cell>
          <cell r="F610" t="str">
            <v>03/09/2004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A611" t="str">
            <v>ETECMTJL$258</v>
          </cell>
          <cell r="B611">
            <v>0</v>
          </cell>
          <cell r="C611">
            <v>14000</v>
          </cell>
          <cell r="D611">
            <v>14000</v>
          </cell>
          <cell r="E611">
            <v>0</v>
          </cell>
          <cell r="F611" t="str">
            <v>03/09/2004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A612" t="str">
            <v>ETECMTJL$259</v>
          </cell>
          <cell r="B612">
            <v>0</v>
          </cell>
          <cell r="C612">
            <v>70000</v>
          </cell>
          <cell r="D612">
            <v>70000</v>
          </cell>
          <cell r="E612">
            <v>0</v>
          </cell>
          <cell r="F612" t="str">
            <v>03/09/2004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ETECMTJL$260</v>
          </cell>
          <cell r="B613">
            <v>0</v>
          </cell>
          <cell r="C613">
            <v>18000</v>
          </cell>
          <cell r="D613">
            <v>18000</v>
          </cell>
          <cell r="E613">
            <v>0</v>
          </cell>
          <cell r="F613" t="str">
            <v>07/09/2004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ETECMTJL$261</v>
          </cell>
          <cell r="B614">
            <v>0</v>
          </cell>
          <cell r="C614">
            <v>20000</v>
          </cell>
          <cell r="D614">
            <v>20000</v>
          </cell>
          <cell r="E614">
            <v>0</v>
          </cell>
          <cell r="F614" t="str">
            <v>07/09/2004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ETECMTJL$262</v>
          </cell>
          <cell r="B615">
            <v>0</v>
          </cell>
          <cell r="C615">
            <v>5000</v>
          </cell>
          <cell r="D615">
            <v>5000</v>
          </cell>
          <cell r="E615">
            <v>0</v>
          </cell>
          <cell r="F615" t="str">
            <v>07/09/2004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A616" t="str">
            <v>ETECMTJL$263</v>
          </cell>
          <cell r="B616">
            <v>0</v>
          </cell>
          <cell r="C616">
            <v>7000</v>
          </cell>
          <cell r="D616">
            <v>7000</v>
          </cell>
          <cell r="E616">
            <v>0</v>
          </cell>
          <cell r="F616" t="str">
            <v>07/09/2004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A617" t="str">
            <v>ETECMTJL$264</v>
          </cell>
          <cell r="B617">
            <v>0</v>
          </cell>
          <cell r="C617">
            <v>15000</v>
          </cell>
          <cell r="D617">
            <v>15000</v>
          </cell>
          <cell r="E617">
            <v>0</v>
          </cell>
          <cell r="F617" t="str">
            <v>07/09/2004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A618" t="str">
            <v>ETECMTJL$265</v>
          </cell>
          <cell r="B618">
            <v>0</v>
          </cell>
          <cell r="C618">
            <v>17000</v>
          </cell>
          <cell r="D618">
            <v>17000</v>
          </cell>
          <cell r="E618">
            <v>0</v>
          </cell>
          <cell r="F618" t="str">
            <v>07/09/2004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 t="str">
            <v>ETECMTJL$266</v>
          </cell>
          <cell r="B619">
            <v>0</v>
          </cell>
          <cell r="C619">
            <v>28000</v>
          </cell>
          <cell r="D619">
            <v>28000</v>
          </cell>
          <cell r="E619">
            <v>0</v>
          </cell>
          <cell r="F619" t="str">
            <v>07/09/2004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A620" t="str">
            <v>ETECMTJL$267</v>
          </cell>
          <cell r="B620">
            <v>0</v>
          </cell>
          <cell r="C620">
            <v>18000</v>
          </cell>
          <cell r="D620">
            <v>18000</v>
          </cell>
          <cell r="E620">
            <v>0</v>
          </cell>
          <cell r="F620" t="str">
            <v>07/09/2004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 t="str">
            <v>ETECMTJL$268</v>
          </cell>
          <cell r="B621">
            <v>0</v>
          </cell>
          <cell r="C621">
            <v>13000</v>
          </cell>
          <cell r="D621">
            <v>13000</v>
          </cell>
          <cell r="E621">
            <v>0</v>
          </cell>
          <cell r="F621" t="str">
            <v>07/09/2004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A622" t="str">
            <v>ETECMTJL$269</v>
          </cell>
          <cell r="B622">
            <v>0</v>
          </cell>
          <cell r="C622">
            <v>6000</v>
          </cell>
          <cell r="D622">
            <v>6000</v>
          </cell>
          <cell r="E622">
            <v>0</v>
          </cell>
          <cell r="F622" t="str">
            <v>03/09/2004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ETECMTJL$270</v>
          </cell>
          <cell r="B623">
            <v>0</v>
          </cell>
          <cell r="C623">
            <v>6000</v>
          </cell>
          <cell r="D623">
            <v>6000</v>
          </cell>
          <cell r="E623">
            <v>0</v>
          </cell>
          <cell r="F623" t="str">
            <v>22/09/2004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ETECMTJL$271</v>
          </cell>
          <cell r="B624">
            <v>0</v>
          </cell>
          <cell r="C624">
            <v>15000</v>
          </cell>
          <cell r="D624">
            <v>15000</v>
          </cell>
          <cell r="E624">
            <v>0</v>
          </cell>
          <cell r="F624" t="str">
            <v>30/09/2004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ETECMTJL$272</v>
          </cell>
          <cell r="B625">
            <v>0</v>
          </cell>
          <cell r="C625">
            <v>17280</v>
          </cell>
          <cell r="D625">
            <v>17280</v>
          </cell>
          <cell r="E625">
            <v>0</v>
          </cell>
          <cell r="F625" t="str">
            <v>30/09/2004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ETECMTJL$273</v>
          </cell>
          <cell r="B626">
            <v>0</v>
          </cell>
          <cell r="C626">
            <v>8783</v>
          </cell>
          <cell r="D626">
            <v>8783</v>
          </cell>
          <cell r="E626">
            <v>0</v>
          </cell>
          <cell r="F626" t="str">
            <v>30/09/2004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A627" t="str">
            <v>ETECMTJL$274</v>
          </cell>
          <cell r="B627">
            <v>0</v>
          </cell>
          <cell r="C627">
            <v>9711</v>
          </cell>
          <cell r="D627">
            <v>9711</v>
          </cell>
          <cell r="E627">
            <v>0</v>
          </cell>
          <cell r="F627" t="str">
            <v>05/10/2004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A628" t="str">
            <v>ETECMTJL$275</v>
          </cell>
          <cell r="B628">
            <v>0</v>
          </cell>
          <cell r="C628">
            <v>32000</v>
          </cell>
          <cell r="D628">
            <v>32000</v>
          </cell>
          <cell r="E628">
            <v>0</v>
          </cell>
          <cell r="F628" t="str">
            <v>14/10/2004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ETECMTJL$276</v>
          </cell>
          <cell r="B629">
            <v>0</v>
          </cell>
          <cell r="C629">
            <v>16800</v>
          </cell>
          <cell r="D629">
            <v>16800</v>
          </cell>
          <cell r="E629">
            <v>0</v>
          </cell>
          <cell r="F629" t="str">
            <v>14/10/2004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ETECMTJL$277</v>
          </cell>
          <cell r="B630">
            <v>0</v>
          </cell>
          <cell r="C630">
            <v>15300</v>
          </cell>
          <cell r="D630">
            <v>15300</v>
          </cell>
          <cell r="E630">
            <v>0</v>
          </cell>
          <cell r="F630" t="str">
            <v>14/10/2004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ETECMTJL$278</v>
          </cell>
          <cell r="B631">
            <v>0</v>
          </cell>
          <cell r="C631">
            <v>14000</v>
          </cell>
          <cell r="D631">
            <v>14000</v>
          </cell>
          <cell r="E631">
            <v>0</v>
          </cell>
          <cell r="F631" t="str">
            <v>14/10/2004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A632" t="str">
            <v>ETECMTJL$279</v>
          </cell>
          <cell r="B632">
            <v>0</v>
          </cell>
          <cell r="C632">
            <v>27000</v>
          </cell>
          <cell r="D632">
            <v>27000</v>
          </cell>
          <cell r="E632">
            <v>0</v>
          </cell>
          <cell r="F632" t="str">
            <v>14/10/2004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ETECMTJL$280</v>
          </cell>
          <cell r="B633">
            <v>0</v>
          </cell>
          <cell r="C633">
            <v>25000</v>
          </cell>
          <cell r="D633">
            <v>25000</v>
          </cell>
          <cell r="E633">
            <v>0</v>
          </cell>
          <cell r="F633" t="str">
            <v>14/10/2004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ETECMTJL$281</v>
          </cell>
          <cell r="B634">
            <v>0</v>
          </cell>
          <cell r="C634">
            <v>28800</v>
          </cell>
          <cell r="D634">
            <v>28800</v>
          </cell>
          <cell r="E634">
            <v>0</v>
          </cell>
          <cell r="F634" t="str">
            <v>18/10/2004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 t="str">
            <v>ETECMTJL$282</v>
          </cell>
          <cell r="B635">
            <v>0</v>
          </cell>
          <cell r="C635">
            <v>50000</v>
          </cell>
          <cell r="D635">
            <v>50000</v>
          </cell>
          <cell r="E635">
            <v>0</v>
          </cell>
          <cell r="F635" t="str">
            <v>29/10/2004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ETECMTJL$283</v>
          </cell>
          <cell r="B636">
            <v>0</v>
          </cell>
          <cell r="C636">
            <v>15000</v>
          </cell>
          <cell r="D636">
            <v>15000</v>
          </cell>
          <cell r="E636">
            <v>0</v>
          </cell>
          <cell r="F636" t="str">
            <v>29/10/2004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A637" t="str">
            <v>ETECMTJL$284</v>
          </cell>
          <cell r="B637">
            <v>0</v>
          </cell>
          <cell r="C637">
            <v>15000</v>
          </cell>
          <cell r="D637">
            <v>15000</v>
          </cell>
          <cell r="E637">
            <v>0</v>
          </cell>
          <cell r="F637" t="str">
            <v>26/10/2004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A638" t="str">
            <v>ETECMTJL$285</v>
          </cell>
          <cell r="B638">
            <v>0</v>
          </cell>
          <cell r="C638">
            <v>5500</v>
          </cell>
          <cell r="D638">
            <v>5500</v>
          </cell>
          <cell r="E638">
            <v>0</v>
          </cell>
          <cell r="F638" t="str">
            <v>27/10/2004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ETECMTJL$286</v>
          </cell>
          <cell r="B639">
            <v>0</v>
          </cell>
          <cell r="C639">
            <v>12000</v>
          </cell>
          <cell r="D639">
            <v>12000</v>
          </cell>
          <cell r="E639">
            <v>0</v>
          </cell>
          <cell r="F639" t="str">
            <v>03/11/2004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ETECMTJL$287</v>
          </cell>
          <cell r="B640">
            <v>0</v>
          </cell>
          <cell r="C640">
            <v>10000</v>
          </cell>
          <cell r="D640">
            <v>10000</v>
          </cell>
          <cell r="E640">
            <v>0</v>
          </cell>
          <cell r="F640" t="str">
            <v>04/11/2004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ETECMTJL$288</v>
          </cell>
          <cell r="B641">
            <v>0</v>
          </cell>
          <cell r="C641">
            <v>26000</v>
          </cell>
          <cell r="D641">
            <v>26000</v>
          </cell>
          <cell r="E641">
            <v>0</v>
          </cell>
          <cell r="F641" t="str">
            <v>04/11/2004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ETECMTJL$289</v>
          </cell>
          <cell r="B642">
            <v>0</v>
          </cell>
          <cell r="C642">
            <v>15000</v>
          </cell>
          <cell r="D642">
            <v>15000</v>
          </cell>
          <cell r="E642">
            <v>0</v>
          </cell>
          <cell r="F642" t="str">
            <v>22/11/2004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ETECMTJL$290</v>
          </cell>
          <cell r="B643">
            <v>0</v>
          </cell>
          <cell r="C643">
            <v>8000</v>
          </cell>
          <cell r="D643">
            <v>8000</v>
          </cell>
          <cell r="E643">
            <v>0</v>
          </cell>
          <cell r="F643" t="str">
            <v>26/11/2004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ETECMTJL$291</v>
          </cell>
          <cell r="B644">
            <v>0</v>
          </cell>
          <cell r="C644">
            <v>7000</v>
          </cell>
          <cell r="D644">
            <v>7000</v>
          </cell>
          <cell r="E644">
            <v>0</v>
          </cell>
          <cell r="F644" t="str">
            <v>26/11/2004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ETECMTJL$292</v>
          </cell>
          <cell r="B645">
            <v>0</v>
          </cell>
          <cell r="C645">
            <v>22500</v>
          </cell>
          <cell r="D645">
            <v>22500</v>
          </cell>
          <cell r="E645">
            <v>0</v>
          </cell>
          <cell r="F645" t="str">
            <v>30/11/2004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 t="str">
            <v>ETECMTJL$293</v>
          </cell>
          <cell r="B646">
            <v>0</v>
          </cell>
          <cell r="C646">
            <v>19500</v>
          </cell>
          <cell r="D646">
            <v>19500</v>
          </cell>
          <cell r="E646">
            <v>0</v>
          </cell>
          <cell r="F646" t="str">
            <v>30/11/2004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ETECMTJL$294</v>
          </cell>
          <cell r="B647">
            <v>0</v>
          </cell>
          <cell r="C647">
            <v>35000</v>
          </cell>
          <cell r="D647">
            <v>35000</v>
          </cell>
          <cell r="E647">
            <v>0</v>
          </cell>
          <cell r="F647" t="str">
            <v>30/11/2004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ETECMTJL$295</v>
          </cell>
          <cell r="B648">
            <v>0</v>
          </cell>
          <cell r="C648">
            <v>10000</v>
          </cell>
          <cell r="D648">
            <v>10000</v>
          </cell>
          <cell r="E648">
            <v>0</v>
          </cell>
          <cell r="F648" t="str">
            <v>09/12/2004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ETECMTJL$296</v>
          </cell>
          <cell r="B649">
            <v>0</v>
          </cell>
          <cell r="C649">
            <v>30000</v>
          </cell>
          <cell r="D649">
            <v>30000</v>
          </cell>
          <cell r="E649">
            <v>0</v>
          </cell>
          <cell r="F649" t="str">
            <v>09/12/2004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ETECMTJL$297</v>
          </cell>
          <cell r="B650">
            <v>0</v>
          </cell>
          <cell r="C650">
            <v>12000</v>
          </cell>
          <cell r="D650">
            <v>12000</v>
          </cell>
          <cell r="E650">
            <v>0</v>
          </cell>
          <cell r="F650" t="str">
            <v>06/12/2004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A651" t="str">
            <v>ETECMTJL$298</v>
          </cell>
          <cell r="B651">
            <v>0</v>
          </cell>
          <cell r="C651">
            <v>30000</v>
          </cell>
          <cell r="D651">
            <v>30000</v>
          </cell>
          <cell r="E651">
            <v>0</v>
          </cell>
          <cell r="F651" t="str">
            <v>06/12/2004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ETECMTJL$299</v>
          </cell>
          <cell r="B652">
            <v>0</v>
          </cell>
          <cell r="C652">
            <v>14000</v>
          </cell>
          <cell r="D652">
            <v>14000</v>
          </cell>
          <cell r="E652">
            <v>0</v>
          </cell>
          <cell r="F652" t="str">
            <v>06/12/2004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ETECMTJL$300</v>
          </cell>
          <cell r="B653">
            <v>0</v>
          </cell>
          <cell r="C653">
            <v>25000</v>
          </cell>
          <cell r="D653">
            <v>25000</v>
          </cell>
          <cell r="E653">
            <v>0</v>
          </cell>
          <cell r="F653" t="str">
            <v>06/12/2004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ETECMTJL$301</v>
          </cell>
          <cell r="B654">
            <v>0</v>
          </cell>
          <cell r="C654">
            <v>15580</v>
          </cell>
          <cell r="D654">
            <v>15580</v>
          </cell>
          <cell r="E654">
            <v>0</v>
          </cell>
          <cell r="F654" t="str">
            <v>06/12/2004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A655" t="str">
            <v>ETECMTJL$302</v>
          </cell>
          <cell r="B655">
            <v>0</v>
          </cell>
          <cell r="C655">
            <v>32000</v>
          </cell>
          <cell r="D655">
            <v>32000</v>
          </cell>
          <cell r="E655">
            <v>0</v>
          </cell>
          <cell r="F655" t="str">
            <v>13/12/2004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A656" t="str">
            <v>ETECMTJL$303</v>
          </cell>
          <cell r="B656">
            <v>0</v>
          </cell>
          <cell r="C656">
            <v>24000</v>
          </cell>
          <cell r="D656">
            <v>24000</v>
          </cell>
          <cell r="E656">
            <v>0</v>
          </cell>
          <cell r="F656" t="str">
            <v>13/12/2004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ETECMTJL$304</v>
          </cell>
          <cell r="B657">
            <v>0</v>
          </cell>
          <cell r="C657">
            <v>12500</v>
          </cell>
          <cell r="D657">
            <v>12500</v>
          </cell>
          <cell r="E657">
            <v>0</v>
          </cell>
          <cell r="F657" t="str">
            <v>13/12/2004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ETECMTJL$305</v>
          </cell>
          <cell r="B658">
            <v>0</v>
          </cell>
          <cell r="C658">
            <v>18000</v>
          </cell>
          <cell r="D658">
            <v>18000</v>
          </cell>
          <cell r="E658">
            <v>0</v>
          </cell>
          <cell r="F658" t="str">
            <v>09/12/2004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ETECMTJL$306</v>
          </cell>
          <cell r="B659">
            <v>0</v>
          </cell>
          <cell r="C659">
            <v>11000</v>
          </cell>
          <cell r="D659">
            <v>11000</v>
          </cell>
          <cell r="E659">
            <v>0</v>
          </cell>
          <cell r="F659" t="str">
            <v>09/12/2004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ETECMTJL$307</v>
          </cell>
          <cell r="B660">
            <v>0</v>
          </cell>
          <cell r="C660">
            <v>12000</v>
          </cell>
          <cell r="D660">
            <v>12000</v>
          </cell>
          <cell r="E660">
            <v>0</v>
          </cell>
          <cell r="F660" t="str">
            <v>09/12/2004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A661" t="str">
            <v>ETECMTJL$308</v>
          </cell>
          <cell r="B661">
            <v>0</v>
          </cell>
          <cell r="C661">
            <v>23000</v>
          </cell>
          <cell r="D661">
            <v>23000</v>
          </cell>
          <cell r="E661">
            <v>0</v>
          </cell>
          <cell r="F661" t="str">
            <v>03/12/2004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ETECMTJL$309</v>
          </cell>
          <cell r="B662">
            <v>0</v>
          </cell>
          <cell r="C662">
            <v>35000</v>
          </cell>
          <cell r="D662">
            <v>35000</v>
          </cell>
          <cell r="E662">
            <v>0</v>
          </cell>
          <cell r="F662" t="str">
            <v>09/12/2004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ETECMTJL$310</v>
          </cell>
          <cell r="B663">
            <v>0</v>
          </cell>
          <cell r="C663">
            <v>25600</v>
          </cell>
          <cell r="D663">
            <v>25600</v>
          </cell>
          <cell r="E663">
            <v>0</v>
          </cell>
          <cell r="F663" t="str">
            <v>09/12/2004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A664" t="str">
            <v>ETECMTJL$311</v>
          </cell>
          <cell r="B664">
            <v>0</v>
          </cell>
          <cell r="C664">
            <v>15000</v>
          </cell>
          <cell r="D664">
            <v>15000</v>
          </cell>
          <cell r="E664">
            <v>0</v>
          </cell>
          <cell r="F664" t="str">
            <v>20/12/2004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ETECMTJL$312</v>
          </cell>
          <cell r="B665">
            <v>0</v>
          </cell>
          <cell r="C665">
            <v>10000</v>
          </cell>
          <cell r="D665">
            <v>10000</v>
          </cell>
          <cell r="E665">
            <v>0</v>
          </cell>
          <cell r="F665" t="str">
            <v>23/12/2004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ETECMTJL$313</v>
          </cell>
          <cell r="B666">
            <v>0</v>
          </cell>
          <cell r="C666">
            <v>18000</v>
          </cell>
          <cell r="D666">
            <v>18000</v>
          </cell>
          <cell r="E666">
            <v>0</v>
          </cell>
          <cell r="F666" t="str">
            <v>23/12/2004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ETECMTJL$314</v>
          </cell>
          <cell r="B667">
            <v>0</v>
          </cell>
          <cell r="C667">
            <v>30000</v>
          </cell>
          <cell r="D667">
            <v>30000</v>
          </cell>
          <cell r="E667">
            <v>0</v>
          </cell>
          <cell r="F667" t="str">
            <v>23/12/2004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ETECMTJL$315</v>
          </cell>
          <cell r="B668">
            <v>0</v>
          </cell>
          <cell r="C668">
            <v>10000</v>
          </cell>
          <cell r="D668">
            <v>10000</v>
          </cell>
          <cell r="E668">
            <v>0</v>
          </cell>
          <cell r="F668" t="str">
            <v>30/12/2004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A669" t="str">
            <v>ETECMTJL$316</v>
          </cell>
          <cell r="B669">
            <v>0</v>
          </cell>
          <cell r="C669">
            <v>19000</v>
          </cell>
          <cell r="D669">
            <v>19000</v>
          </cell>
          <cell r="E669">
            <v>0</v>
          </cell>
          <cell r="F669" t="str">
            <v>30/12/2004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ETECMTJL$317</v>
          </cell>
          <cell r="B670">
            <v>0</v>
          </cell>
          <cell r="C670">
            <v>7812</v>
          </cell>
          <cell r="D670">
            <v>7812</v>
          </cell>
          <cell r="E670">
            <v>0</v>
          </cell>
          <cell r="F670" t="str">
            <v>30/12/2004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ETECMTJL$318</v>
          </cell>
          <cell r="B671">
            <v>0</v>
          </cell>
          <cell r="C671">
            <v>9000</v>
          </cell>
          <cell r="D671">
            <v>9000</v>
          </cell>
          <cell r="E671">
            <v>0</v>
          </cell>
          <cell r="F671" t="str">
            <v>30/12/2004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ETECMTJL$319</v>
          </cell>
          <cell r="B672">
            <v>0</v>
          </cell>
          <cell r="C672">
            <v>8448</v>
          </cell>
          <cell r="D672">
            <v>8448</v>
          </cell>
          <cell r="E672">
            <v>0</v>
          </cell>
          <cell r="F672" t="str">
            <v>30/12/2004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A673" t="str">
            <v>ETECMTJL$320</v>
          </cell>
          <cell r="B673">
            <v>0</v>
          </cell>
          <cell r="C673">
            <v>20764</v>
          </cell>
          <cell r="D673">
            <v>20764</v>
          </cell>
          <cell r="E673">
            <v>0</v>
          </cell>
          <cell r="F673" t="str">
            <v>30/12/2004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A674" t="str">
            <v>ETECMTJL$321</v>
          </cell>
          <cell r="B674">
            <v>0</v>
          </cell>
          <cell r="C674">
            <v>20000</v>
          </cell>
          <cell r="D674">
            <v>20000</v>
          </cell>
          <cell r="E674">
            <v>0</v>
          </cell>
          <cell r="F674" t="str">
            <v>30/12/2004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A675" t="str">
            <v>ETECMTJL$322</v>
          </cell>
          <cell r="B675">
            <v>0</v>
          </cell>
          <cell r="C675">
            <v>120000</v>
          </cell>
          <cell r="D675">
            <v>120000</v>
          </cell>
          <cell r="E675">
            <v>0</v>
          </cell>
          <cell r="F675" t="str">
            <v>30/12/2004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A676" t="str">
            <v>ETECMTJL$323</v>
          </cell>
          <cell r="B676">
            <v>0</v>
          </cell>
          <cell r="C676">
            <v>6000</v>
          </cell>
          <cell r="D676">
            <v>6000</v>
          </cell>
          <cell r="E676">
            <v>0</v>
          </cell>
          <cell r="F676" t="str">
            <v>30/12/2004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A677" t="str">
            <v>ETECMTJL$324</v>
          </cell>
          <cell r="B677">
            <v>0</v>
          </cell>
          <cell r="C677">
            <v>35000</v>
          </cell>
          <cell r="D677">
            <v>35000</v>
          </cell>
          <cell r="E677">
            <v>0</v>
          </cell>
          <cell r="F677" t="str">
            <v>30/12/2004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A678" t="str">
            <v>ETECMTJL$325</v>
          </cell>
          <cell r="B678">
            <v>0</v>
          </cell>
          <cell r="C678">
            <v>10000</v>
          </cell>
          <cell r="D678">
            <v>10000</v>
          </cell>
          <cell r="E678">
            <v>0</v>
          </cell>
          <cell r="F678" t="str">
            <v>30/12/2004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ETECMTJL$326</v>
          </cell>
          <cell r="B679">
            <v>0</v>
          </cell>
          <cell r="C679">
            <v>9504</v>
          </cell>
          <cell r="D679">
            <v>9504</v>
          </cell>
          <cell r="E679">
            <v>0</v>
          </cell>
          <cell r="F679" t="str">
            <v>30/12/2004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A680" t="str">
            <v>ETECMTJL$327</v>
          </cell>
          <cell r="B680">
            <v>0</v>
          </cell>
          <cell r="C680">
            <v>8000</v>
          </cell>
          <cell r="D680">
            <v>8000</v>
          </cell>
          <cell r="E680">
            <v>0</v>
          </cell>
          <cell r="F680" t="str">
            <v>09/12/2004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A681" t="str">
            <v>ETECMTJL$328</v>
          </cell>
          <cell r="B681">
            <v>0</v>
          </cell>
          <cell r="C681">
            <v>17000</v>
          </cell>
          <cell r="D681">
            <v>17000</v>
          </cell>
          <cell r="E681">
            <v>0</v>
          </cell>
          <cell r="F681" t="str">
            <v>06/01/2005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ETECMTJL$329</v>
          </cell>
          <cell r="B682">
            <v>0</v>
          </cell>
          <cell r="C682">
            <v>25000</v>
          </cell>
          <cell r="D682">
            <v>25000</v>
          </cell>
          <cell r="E682">
            <v>0</v>
          </cell>
          <cell r="F682" t="str">
            <v>10/01/2005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ETECMTJL$330</v>
          </cell>
          <cell r="B683">
            <v>0</v>
          </cell>
          <cell r="C683">
            <v>7710</v>
          </cell>
          <cell r="D683">
            <v>7710</v>
          </cell>
          <cell r="E683">
            <v>0</v>
          </cell>
          <cell r="F683" t="str">
            <v>10/01/2005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ETECMTJL$331</v>
          </cell>
          <cell r="B684">
            <v>0</v>
          </cell>
          <cell r="C684">
            <v>24000</v>
          </cell>
          <cell r="D684">
            <v>24000</v>
          </cell>
          <cell r="E684">
            <v>0</v>
          </cell>
          <cell r="F684" t="str">
            <v>10/01/2005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ETECMTJL$332</v>
          </cell>
          <cell r="B685">
            <v>0</v>
          </cell>
          <cell r="C685">
            <v>8000</v>
          </cell>
          <cell r="D685">
            <v>8000</v>
          </cell>
          <cell r="E685">
            <v>0</v>
          </cell>
          <cell r="F685" t="str">
            <v>10/01/2005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ETECMTJL$333</v>
          </cell>
          <cell r="B686">
            <v>0</v>
          </cell>
          <cell r="C686">
            <v>5000</v>
          </cell>
          <cell r="D686">
            <v>5000</v>
          </cell>
          <cell r="E686">
            <v>0</v>
          </cell>
          <cell r="F686" t="str">
            <v>12/01/2005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ETECMTJL$334</v>
          </cell>
          <cell r="B687">
            <v>0</v>
          </cell>
          <cell r="C687">
            <v>10000</v>
          </cell>
          <cell r="D687">
            <v>10000</v>
          </cell>
          <cell r="E687">
            <v>0</v>
          </cell>
          <cell r="F687" t="str">
            <v>12/01/2005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ETECMTJL$335</v>
          </cell>
          <cell r="B688">
            <v>0</v>
          </cell>
          <cell r="C688">
            <v>20000</v>
          </cell>
          <cell r="D688">
            <v>20000</v>
          </cell>
          <cell r="E688">
            <v>0</v>
          </cell>
          <cell r="F688" t="str">
            <v>13/01/2005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ETECMTJL$336</v>
          </cell>
          <cell r="B689">
            <v>0</v>
          </cell>
          <cell r="C689">
            <v>25000</v>
          </cell>
          <cell r="D689">
            <v>25000</v>
          </cell>
          <cell r="E689">
            <v>0</v>
          </cell>
          <cell r="F689" t="str">
            <v>14/01/2005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ETECMTJL$337</v>
          </cell>
          <cell r="B690">
            <v>0</v>
          </cell>
          <cell r="C690">
            <v>20000</v>
          </cell>
          <cell r="D690">
            <v>20000</v>
          </cell>
          <cell r="E690">
            <v>0</v>
          </cell>
          <cell r="F690" t="str">
            <v>21/01/2005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ETECMTJL$338</v>
          </cell>
          <cell r="B691">
            <v>0</v>
          </cell>
          <cell r="C691">
            <v>30000</v>
          </cell>
          <cell r="D691">
            <v>30000</v>
          </cell>
          <cell r="E691">
            <v>0</v>
          </cell>
          <cell r="F691" t="str">
            <v>26/01/2005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ETECMTJL$339</v>
          </cell>
          <cell r="B692">
            <v>0</v>
          </cell>
          <cell r="C692">
            <v>10000</v>
          </cell>
          <cell r="D692">
            <v>10000</v>
          </cell>
          <cell r="E692">
            <v>0</v>
          </cell>
          <cell r="F692" t="str">
            <v>01/02/2005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ETECMTJL$340</v>
          </cell>
          <cell r="B693">
            <v>0</v>
          </cell>
          <cell r="C693">
            <v>39000</v>
          </cell>
          <cell r="D693">
            <v>39000</v>
          </cell>
          <cell r="E693">
            <v>0</v>
          </cell>
          <cell r="F693" t="str">
            <v>01/02/2005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ETECMTJL$341</v>
          </cell>
          <cell r="B694">
            <v>0</v>
          </cell>
          <cell r="C694">
            <v>47000</v>
          </cell>
          <cell r="D694">
            <v>47000</v>
          </cell>
          <cell r="E694">
            <v>0</v>
          </cell>
          <cell r="F694" t="str">
            <v>01/02/2005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ETECMTJL$342</v>
          </cell>
          <cell r="B695">
            <v>0</v>
          </cell>
          <cell r="C695">
            <v>84000</v>
          </cell>
          <cell r="D695">
            <v>84000</v>
          </cell>
          <cell r="E695">
            <v>0</v>
          </cell>
          <cell r="F695" t="str">
            <v>09/02/2005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ETECMTJL$343</v>
          </cell>
          <cell r="B696">
            <v>0</v>
          </cell>
          <cell r="C696">
            <v>77000</v>
          </cell>
          <cell r="D696">
            <v>77000</v>
          </cell>
          <cell r="E696">
            <v>0</v>
          </cell>
          <cell r="F696" t="str">
            <v>14/02/2005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ETECMTJL$344</v>
          </cell>
          <cell r="B697">
            <v>0</v>
          </cell>
          <cell r="C697">
            <v>100000</v>
          </cell>
          <cell r="D697">
            <v>100000</v>
          </cell>
          <cell r="E697">
            <v>0</v>
          </cell>
          <cell r="F697" t="str">
            <v>14/02/2005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ETECMTJL$345</v>
          </cell>
          <cell r="B698">
            <v>0</v>
          </cell>
          <cell r="C698">
            <v>24000</v>
          </cell>
          <cell r="D698">
            <v>24000</v>
          </cell>
          <cell r="E698">
            <v>0</v>
          </cell>
          <cell r="F698" t="str">
            <v>14/02/2005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ETECMTJL$346</v>
          </cell>
          <cell r="B699">
            <v>0</v>
          </cell>
          <cell r="C699">
            <v>22000</v>
          </cell>
          <cell r="D699">
            <v>22000</v>
          </cell>
          <cell r="E699">
            <v>0</v>
          </cell>
          <cell r="F699" t="str">
            <v>17/02/2005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ETECMTJL$347</v>
          </cell>
          <cell r="B700">
            <v>0</v>
          </cell>
          <cell r="C700">
            <v>20000</v>
          </cell>
          <cell r="D700">
            <v>20000</v>
          </cell>
          <cell r="E700">
            <v>0</v>
          </cell>
          <cell r="F700" t="str">
            <v>17/02/2005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ETECMTJL$348</v>
          </cell>
          <cell r="B701">
            <v>0</v>
          </cell>
          <cell r="C701">
            <v>21800</v>
          </cell>
          <cell r="D701">
            <v>21800</v>
          </cell>
          <cell r="E701">
            <v>0</v>
          </cell>
          <cell r="F701" t="str">
            <v>17/02/2005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ETECMTJL$349</v>
          </cell>
          <cell r="B702">
            <v>0</v>
          </cell>
          <cell r="C702">
            <v>28300</v>
          </cell>
          <cell r="D702">
            <v>28300</v>
          </cell>
          <cell r="E702">
            <v>0</v>
          </cell>
          <cell r="F702" t="str">
            <v>22/02/2005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ETECMTJL$350</v>
          </cell>
          <cell r="B703">
            <v>0</v>
          </cell>
          <cell r="C703">
            <v>22000</v>
          </cell>
          <cell r="D703">
            <v>22000</v>
          </cell>
          <cell r="E703">
            <v>0</v>
          </cell>
          <cell r="F703" t="str">
            <v>22/02/2005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ETECMTJL$351</v>
          </cell>
          <cell r="B704">
            <v>0</v>
          </cell>
          <cell r="C704">
            <v>20000</v>
          </cell>
          <cell r="D704">
            <v>20000</v>
          </cell>
          <cell r="E704">
            <v>0</v>
          </cell>
          <cell r="F704" t="str">
            <v>28/02/2005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ETECMTJL$352</v>
          </cell>
          <cell r="B705">
            <v>0</v>
          </cell>
          <cell r="C705">
            <v>18000</v>
          </cell>
          <cell r="D705">
            <v>18000</v>
          </cell>
          <cell r="E705">
            <v>0</v>
          </cell>
          <cell r="F705" t="str">
            <v>28/02/2005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ETECMTJL$353</v>
          </cell>
          <cell r="B706">
            <v>0</v>
          </cell>
          <cell r="C706">
            <v>7000</v>
          </cell>
          <cell r="D706">
            <v>7000</v>
          </cell>
          <cell r="E706">
            <v>0</v>
          </cell>
          <cell r="F706" t="str">
            <v>28/02/2005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ETECMTJL$354</v>
          </cell>
          <cell r="B707">
            <v>0</v>
          </cell>
          <cell r="C707">
            <v>6700</v>
          </cell>
          <cell r="D707">
            <v>6700</v>
          </cell>
          <cell r="E707">
            <v>0</v>
          </cell>
          <cell r="F707" t="str">
            <v>04/03/2005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ETECMTJL$355</v>
          </cell>
          <cell r="B708">
            <v>0</v>
          </cell>
          <cell r="C708">
            <v>14295</v>
          </cell>
          <cell r="D708">
            <v>14295</v>
          </cell>
          <cell r="E708">
            <v>0</v>
          </cell>
          <cell r="F708" t="str">
            <v>10/03/2005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A709" t="str">
            <v>ETECMTJL$356</v>
          </cell>
          <cell r="B709">
            <v>0</v>
          </cell>
          <cell r="C709">
            <v>48000</v>
          </cell>
          <cell r="D709">
            <v>48000</v>
          </cell>
          <cell r="E709">
            <v>0</v>
          </cell>
          <cell r="F709" t="str">
            <v>14/03/2005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ETECMTJL$357</v>
          </cell>
          <cell r="B710">
            <v>0</v>
          </cell>
          <cell r="C710">
            <v>33070</v>
          </cell>
          <cell r="D710">
            <v>33070</v>
          </cell>
          <cell r="E710">
            <v>0</v>
          </cell>
          <cell r="F710" t="str">
            <v>14/03/2005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ETECMTJL$358</v>
          </cell>
          <cell r="B711">
            <v>0</v>
          </cell>
          <cell r="C711">
            <v>19000</v>
          </cell>
          <cell r="D711">
            <v>19000</v>
          </cell>
          <cell r="E711">
            <v>0</v>
          </cell>
          <cell r="F711" t="str">
            <v>16/03/2005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ETECMTJL$359</v>
          </cell>
          <cell r="B712">
            <v>0</v>
          </cell>
          <cell r="C712">
            <v>15300</v>
          </cell>
          <cell r="D712">
            <v>15300</v>
          </cell>
          <cell r="E712">
            <v>0</v>
          </cell>
          <cell r="F712" t="str">
            <v>16/03/2005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A713" t="str">
            <v>ETECMTJL$360</v>
          </cell>
          <cell r="B713">
            <v>0</v>
          </cell>
          <cell r="C713">
            <v>30200</v>
          </cell>
          <cell r="D713">
            <v>30200</v>
          </cell>
          <cell r="E713">
            <v>0</v>
          </cell>
          <cell r="F713" t="str">
            <v>30/03/2005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ETECMTJL$361</v>
          </cell>
          <cell r="B714">
            <v>0</v>
          </cell>
          <cell r="C714">
            <v>20400</v>
          </cell>
          <cell r="D714">
            <v>20400</v>
          </cell>
          <cell r="E714">
            <v>0</v>
          </cell>
          <cell r="F714" t="str">
            <v>31/03/2005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ETECMTJL$362</v>
          </cell>
          <cell r="B715">
            <v>0</v>
          </cell>
          <cell r="C715">
            <v>22000</v>
          </cell>
          <cell r="D715">
            <v>22000</v>
          </cell>
          <cell r="E715">
            <v>0</v>
          </cell>
          <cell r="F715" t="str">
            <v>01/04/2005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ETECMTJL$363</v>
          </cell>
          <cell r="B716">
            <v>0</v>
          </cell>
          <cell r="C716">
            <v>22000</v>
          </cell>
          <cell r="D716">
            <v>22000</v>
          </cell>
          <cell r="E716">
            <v>0</v>
          </cell>
          <cell r="F716" t="str">
            <v>01/04/2005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ETECMTJL$364</v>
          </cell>
          <cell r="B717">
            <v>0</v>
          </cell>
          <cell r="C717">
            <v>15500</v>
          </cell>
          <cell r="D717">
            <v>15500</v>
          </cell>
          <cell r="E717">
            <v>0</v>
          </cell>
          <cell r="F717" t="str">
            <v>01/04/2005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A718" t="str">
            <v>ETECMTJL$365</v>
          </cell>
          <cell r="B718">
            <v>0</v>
          </cell>
          <cell r="C718">
            <v>9300</v>
          </cell>
          <cell r="D718">
            <v>9300</v>
          </cell>
          <cell r="E718">
            <v>0</v>
          </cell>
          <cell r="F718" t="str">
            <v>01/04/2005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ETECMTJL$366</v>
          </cell>
          <cell r="B719">
            <v>0</v>
          </cell>
          <cell r="C719">
            <v>45702.75</v>
          </cell>
          <cell r="D719">
            <v>45702.75</v>
          </cell>
          <cell r="E719">
            <v>0</v>
          </cell>
          <cell r="F719" t="str">
            <v>05/04/2005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A720" t="str">
            <v>ETECMTJL$367</v>
          </cell>
          <cell r="B720">
            <v>0</v>
          </cell>
          <cell r="C720">
            <v>11184</v>
          </cell>
          <cell r="D720">
            <v>11184</v>
          </cell>
          <cell r="E720">
            <v>0</v>
          </cell>
          <cell r="F720" t="str">
            <v>01/04/2005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ETECMTJL$368</v>
          </cell>
          <cell r="B721">
            <v>0</v>
          </cell>
          <cell r="C721">
            <v>30000</v>
          </cell>
          <cell r="D721">
            <v>30000</v>
          </cell>
          <cell r="E721">
            <v>0</v>
          </cell>
          <cell r="F721" t="str">
            <v>01/04/2005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ETECMTJL$369</v>
          </cell>
          <cell r="B722">
            <v>0</v>
          </cell>
          <cell r="C722">
            <v>15600</v>
          </cell>
          <cell r="D722">
            <v>15600</v>
          </cell>
          <cell r="E722">
            <v>0</v>
          </cell>
          <cell r="F722" t="str">
            <v>05/04/2005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ETECMTJL$370</v>
          </cell>
          <cell r="B723">
            <v>0</v>
          </cell>
          <cell r="C723">
            <v>25000</v>
          </cell>
          <cell r="D723">
            <v>25000</v>
          </cell>
          <cell r="E723">
            <v>0</v>
          </cell>
          <cell r="F723" t="str">
            <v>01/04/2005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ETECMTJL$371</v>
          </cell>
          <cell r="B724">
            <v>0</v>
          </cell>
          <cell r="C724">
            <v>25000</v>
          </cell>
          <cell r="D724">
            <v>25000</v>
          </cell>
          <cell r="E724">
            <v>0</v>
          </cell>
          <cell r="F724" t="str">
            <v>01/04/2005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ETECMTJL$372</v>
          </cell>
          <cell r="B725">
            <v>0</v>
          </cell>
          <cell r="C725">
            <v>10000</v>
          </cell>
          <cell r="D725">
            <v>10000</v>
          </cell>
          <cell r="E725">
            <v>0</v>
          </cell>
          <cell r="F725" t="str">
            <v>01/04/2005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ETECMTJL$373</v>
          </cell>
          <cell r="B726">
            <v>0</v>
          </cell>
          <cell r="C726">
            <v>7841</v>
          </cell>
          <cell r="D726">
            <v>7841</v>
          </cell>
          <cell r="E726">
            <v>0</v>
          </cell>
          <cell r="F726" t="str">
            <v>01/04/2005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ETECMTJL$374</v>
          </cell>
          <cell r="B727">
            <v>0</v>
          </cell>
          <cell r="C727">
            <v>27810</v>
          </cell>
          <cell r="D727">
            <v>27810</v>
          </cell>
          <cell r="E727">
            <v>0</v>
          </cell>
          <cell r="F727" t="str">
            <v>12/04/2005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ETECMTJL$375</v>
          </cell>
          <cell r="B728">
            <v>0</v>
          </cell>
          <cell r="C728">
            <v>20000</v>
          </cell>
          <cell r="D728">
            <v>20000</v>
          </cell>
          <cell r="E728">
            <v>0</v>
          </cell>
          <cell r="F728" t="str">
            <v>12/04/2005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ETECMTJL$376</v>
          </cell>
          <cell r="B729">
            <v>0</v>
          </cell>
          <cell r="C729">
            <v>28631.8</v>
          </cell>
          <cell r="D729">
            <v>28631.8</v>
          </cell>
          <cell r="E729">
            <v>0</v>
          </cell>
          <cell r="F729" t="str">
            <v>20/04/2005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ETECMTJL$377</v>
          </cell>
          <cell r="B730">
            <v>0</v>
          </cell>
          <cell r="C730">
            <v>66000</v>
          </cell>
          <cell r="D730">
            <v>66000</v>
          </cell>
          <cell r="E730">
            <v>0</v>
          </cell>
          <cell r="F730" t="str">
            <v>29/04/2005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ETECMTJL$378</v>
          </cell>
          <cell r="B731">
            <v>0</v>
          </cell>
          <cell r="C731">
            <v>25000</v>
          </cell>
          <cell r="D731">
            <v>25000</v>
          </cell>
          <cell r="E731">
            <v>0</v>
          </cell>
          <cell r="F731" t="str">
            <v>29/04/2005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ETECMTJL$379</v>
          </cell>
          <cell r="B732">
            <v>0</v>
          </cell>
          <cell r="C732">
            <v>23000</v>
          </cell>
          <cell r="D732">
            <v>23000</v>
          </cell>
          <cell r="E732">
            <v>0</v>
          </cell>
          <cell r="F732" t="str">
            <v>10/05/2005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ETECMTJL$380</v>
          </cell>
          <cell r="B733">
            <v>0</v>
          </cell>
          <cell r="C733">
            <v>12000</v>
          </cell>
          <cell r="D733">
            <v>12000</v>
          </cell>
          <cell r="E733">
            <v>0</v>
          </cell>
          <cell r="F733" t="str">
            <v>05/05/2005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ETECMTJL$381</v>
          </cell>
          <cell r="B734">
            <v>0</v>
          </cell>
          <cell r="C734">
            <v>118000</v>
          </cell>
          <cell r="D734">
            <v>118000</v>
          </cell>
          <cell r="E734">
            <v>0</v>
          </cell>
          <cell r="F734" t="str">
            <v>05/05/2005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ETECMTJL$382</v>
          </cell>
          <cell r="B735">
            <v>0</v>
          </cell>
          <cell r="C735">
            <v>77000</v>
          </cell>
          <cell r="D735">
            <v>77000</v>
          </cell>
          <cell r="E735">
            <v>0</v>
          </cell>
          <cell r="F735" t="str">
            <v>05/05/2005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ETECMTJL$383</v>
          </cell>
          <cell r="B736">
            <v>0</v>
          </cell>
          <cell r="C736">
            <v>26400</v>
          </cell>
          <cell r="D736">
            <v>26400</v>
          </cell>
          <cell r="E736">
            <v>0</v>
          </cell>
          <cell r="F736" t="str">
            <v>05/05/2005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ETECMTJL$384</v>
          </cell>
          <cell r="B737">
            <v>0</v>
          </cell>
          <cell r="C737">
            <v>12052</v>
          </cell>
          <cell r="D737">
            <v>12052</v>
          </cell>
          <cell r="E737">
            <v>0</v>
          </cell>
          <cell r="F737" t="str">
            <v>05/05/2005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ETECMTJL$385</v>
          </cell>
          <cell r="B738">
            <v>0</v>
          </cell>
          <cell r="C738">
            <v>13000</v>
          </cell>
          <cell r="D738">
            <v>13000</v>
          </cell>
          <cell r="E738">
            <v>0</v>
          </cell>
          <cell r="F738" t="str">
            <v>05/05/2005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ETECMTJL$386</v>
          </cell>
          <cell r="B739">
            <v>0</v>
          </cell>
          <cell r="C739">
            <v>22000</v>
          </cell>
          <cell r="D739">
            <v>22000</v>
          </cell>
          <cell r="E739">
            <v>0</v>
          </cell>
          <cell r="F739" t="str">
            <v>06/05/2005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ETECMTJL$387</v>
          </cell>
          <cell r="B740">
            <v>0</v>
          </cell>
          <cell r="C740">
            <v>30000</v>
          </cell>
          <cell r="D740">
            <v>30000</v>
          </cell>
          <cell r="E740">
            <v>0</v>
          </cell>
          <cell r="F740" t="str">
            <v>05/05/2005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ETECMTJL$388</v>
          </cell>
          <cell r="B741">
            <v>0</v>
          </cell>
          <cell r="C741">
            <v>16000</v>
          </cell>
          <cell r="D741">
            <v>16000</v>
          </cell>
          <cell r="E741">
            <v>0</v>
          </cell>
          <cell r="F741" t="str">
            <v>16/05/2005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ETECMTJL$389</v>
          </cell>
          <cell r="B742">
            <v>0</v>
          </cell>
          <cell r="C742">
            <v>9711</v>
          </cell>
          <cell r="D742">
            <v>9711</v>
          </cell>
          <cell r="E742">
            <v>0</v>
          </cell>
          <cell r="F742" t="str">
            <v>16/05/2005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ETECMTJL$390</v>
          </cell>
          <cell r="B743">
            <v>0</v>
          </cell>
          <cell r="C743">
            <v>10000</v>
          </cell>
          <cell r="D743">
            <v>10000</v>
          </cell>
          <cell r="E743">
            <v>0</v>
          </cell>
          <cell r="F743" t="str">
            <v>16/05/2005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ETECMTJL$391</v>
          </cell>
          <cell r="B744">
            <v>0</v>
          </cell>
          <cell r="C744">
            <v>18600</v>
          </cell>
          <cell r="D744">
            <v>18600</v>
          </cell>
          <cell r="E744">
            <v>0</v>
          </cell>
          <cell r="F744" t="str">
            <v>18/05/2005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ETECMTJL$392</v>
          </cell>
          <cell r="B745">
            <v>0</v>
          </cell>
          <cell r="C745">
            <v>6336</v>
          </cell>
          <cell r="D745">
            <v>6336</v>
          </cell>
          <cell r="E745">
            <v>0</v>
          </cell>
          <cell r="F745" t="str">
            <v>20/05/2005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ETECMTJL$393</v>
          </cell>
          <cell r="B746">
            <v>0</v>
          </cell>
          <cell r="C746">
            <v>19000</v>
          </cell>
          <cell r="D746">
            <v>19000</v>
          </cell>
          <cell r="E746">
            <v>0</v>
          </cell>
          <cell r="F746" t="str">
            <v>20/05/2005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ETECMTJL$394</v>
          </cell>
          <cell r="B747">
            <v>0</v>
          </cell>
          <cell r="C747">
            <v>500000</v>
          </cell>
          <cell r="D747">
            <v>500000</v>
          </cell>
          <cell r="E747">
            <v>0</v>
          </cell>
          <cell r="F747" t="str">
            <v>23/05/2005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ETECMTJL$395</v>
          </cell>
          <cell r="B748">
            <v>0</v>
          </cell>
          <cell r="C748">
            <v>29700</v>
          </cell>
          <cell r="D748">
            <v>29700</v>
          </cell>
          <cell r="E748">
            <v>0</v>
          </cell>
          <cell r="F748" t="str">
            <v>26/05/2005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ETECMTJL$396</v>
          </cell>
          <cell r="B749">
            <v>0</v>
          </cell>
          <cell r="C749">
            <v>18000</v>
          </cell>
          <cell r="D749">
            <v>18000</v>
          </cell>
          <cell r="E749">
            <v>0</v>
          </cell>
          <cell r="F749" t="str">
            <v>01/06/2005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ETECMTJL$397</v>
          </cell>
          <cell r="B750">
            <v>0</v>
          </cell>
          <cell r="C750">
            <v>23000</v>
          </cell>
          <cell r="D750">
            <v>23000</v>
          </cell>
          <cell r="E750">
            <v>0</v>
          </cell>
          <cell r="F750" t="str">
            <v>01/06/2005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ETECMTJL$398</v>
          </cell>
          <cell r="B751">
            <v>0</v>
          </cell>
          <cell r="C751">
            <v>34000</v>
          </cell>
          <cell r="D751">
            <v>34000</v>
          </cell>
          <cell r="E751">
            <v>0</v>
          </cell>
          <cell r="F751" t="str">
            <v>06/06/2005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ETECMTJL$399</v>
          </cell>
          <cell r="B752">
            <v>0</v>
          </cell>
          <cell r="C752">
            <v>91093</v>
          </cell>
          <cell r="D752">
            <v>91093</v>
          </cell>
          <cell r="E752">
            <v>0</v>
          </cell>
          <cell r="F752" t="str">
            <v>06/06/2005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ETECMTJL$400</v>
          </cell>
          <cell r="B753">
            <v>0</v>
          </cell>
          <cell r="C753">
            <v>160000</v>
          </cell>
          <cell r="D753">
            <v>160000</v>
          </cell>
          <cell r="E753">
            <v>0</v>
          </cell>
          <cell r="F753" t="str">
            <v>13/06/2005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ETECMTJL$401</v>
          </cell>
          <cell r="B754">
            <v>0</v>
          </cell>
          <cell r="C754">
            <v>30000</v>
          </cell>
          <cell r="D754">
            <v>30000</v>
          </cell>
          <cell r="E754">
            <v>0</v>
          </cell>
          <cell r="F754" t="str">
            <v>13/06/2005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ETECMTJL$402</v>
          </cell>
          <cell r="B755">
            <v>0</v>
          </cell>
          <cell r="C755">
            <v>44000</v>
          </cell>
          <cell r="D755">
            <v>44000</v>
          </cell>
          <cell r="E755">
            <v>0</v>
          </cell>
          <cell r="F755" t="str">
            <v>13/06/2005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ETECMTJL$403</v>
          </cell>
          <cell r="B756">
            <v>0</v>
          </cell>
          <cell r="C756">
            <v>30000</v>
          </cell>
          <cell r="D756">
            <v>30000</v>
          </cell>
          <cell r="E756">
            <v>0</v>
          </cell>
          <cell r="F756" t="str">
            <v>24/06/2005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ETECMTJL$404</v>
          </cell>
          <cell r="B757">
            <v>0</v>
          </cell>
          <cell r="C757">
            <v>50000</v>
          </cell>
          <cell r="D757">
            <v>50000</v>
          </cell>
          <cell r="E757">
            <v>0</v>
          </cell>
          <cell r="F757" t="str">
            <v>28/06/2005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ETECMTJL$405</v>
          </cell>
          <cell r="B758">
            <v>0</v>
          </cell>
          <cell r="C758">
            <v>106000</v>
          </cell>
          <cell r="D758">
            <v>106000</v>
          </cell>
          <cell r="E758">
            <v>0</v>
          </cell>
          <cell r="F758" t="str">
            <v>28/06/2005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ETECMTJL$406</v>
          </cell>
          <cell r="B759">
            <v>0</v>
          </cell>
          <cell r="C759">
            <v>9586.5</v>
          </cell>
          <cell r="D759">
            <v>9586.5</v>
          </cell>
          <cell r="E759">
            <v>0</v>
          </cell>
          <cell r="F759" t="str">
            <v>28/06/2005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ETECMTJL$407</v>
          </cell>
          <cell r="B760">
            <v>0</v>
          </cell>
          <cell r="C760">
            <v>24200</v>
          </cell>
          <cell r="D760">
            <v>24200</v>
          </cell>
          <cell r="E760">
            <v>0</v>
          </cell>
          <cell r="F760" t="str">
            <v>08/07/2005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ETECMTJL$408</v>
          </cell>
          <cell r="B761">
            <v>0</v>
          </cell>
          <cell r="C761">
            <v>20000</v>
          </cell>
          <cell r="D761">
            <v>20000</v>
          </cell>
          <cell r="E761">
            <v>0</v>
          </cell>
          <cell r="F761" t="str">
            <v>07/07/2005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ETECMTJL$409</v>
          </cell>
          <cell r="B762">
            <v>0</v>
          </cell>
          <cell r="C762">
            <v>25300</v>
          </cell>
          <cell r="D762">
            <v>25300</v>
          </cell>
          <cell r="E762">
            <v>0</v>
          </cell>
          <cell r="F762" t="str">
            <v>07/07/2005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ETECMTJL$410</v>
          </cell>
          <cell r="B763">
            <v>0</v>
          </cell>
          <cell r="C763">
            <v>30000</v>
          </cell>
          <cell r="D763">
            <v>30000</v>
          </cell>
          <cell r="E763">
            <v>0</v>
          </cell>
          <cell r="F763" t="str">
            <v>06/07/2005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ETECMTJL$411</v>
          </cell>
          <cell r="B764">
            <v>0</v>
          </cell>
          <cell r="C764">
            <v>10000</v>
          </cell>
          <cell r="D764">
            <v>10000</v>
          </cell>
          <cell r="E764">
            <v>0</v>
          </cell>
          <cell r="F764" t="str">
            <v>04/07/2005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ETECMTJL$412</v>
          </cell>
          <cell r="B765">
            <v>0</v>
          </cell>
          <cell r="C765">
            <v>56000</v>
          </cell>
          <cell r="D765">
            <v>56000</v>
          </cell>
          <cell r="E765">
            <v>0</v>
          </cell>
          <cell r="F765" t="str">
            <v>05/07/2005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ETECMTJL$413</v>
          </cell>
          <cell r="B766">
            <v>0</v>
          </cell>
          <cell r="C766">
            <v>8000</v>
          </cell>
          <cell r="D766">
            <v>8000</v>
          </cell>
          <cell r="E766">
            <v>0</v>
          </cell>
          <cell r="F766" t="str">
            <v>05/07/2005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ETECMTJL$414</v>
          </cell>
          <cell r="B767">
            <v>0</v>
          </cell>
          <cell r="C767">
            <v>8000</v>
          </cell>
          <cell r="D767">
            <v>8000</v>
          </cell>
          <cell r="E767">
            <v>0</v>
          </cell>
          <cell r="F767" t="str">
            <v>01/07/2005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ETECMTJL$415</v>
          </cell>
          <cell r="B768">
            <v>0</v>
          </cell>
          <cell r="C768">
            <v>7841</v>
          </cell>
          <cell r="D768">
            <v>7841</v>
          </cell>
          <cell r="E768">
            <v>0</v>
          </cell>
          <cell r="F768" t="str">
            <v>05/07/2005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ETECMTJL$416</v>
          </cell>
          <cell r="B769">
            <v>0</v>
          </cell>
          <cell r="C769">
            <v>10000</v>
          </cell>
          <cell r="D769">
            <v>10000</v>
          </cell>
          <cell r="E769">
            <v>0</v>
          </cell>
          <cell r="F769" t="str">
            <v>05/07/2005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ETECMTJL$417</v>
          </cell>
          <cell r="B770">
            <v>0</v>
          </cell>
          <cell r="C770">
            <v>22000</v>
          </cell>
          <cell r="D770">
            <v>22000</v>
          </cell>
          <cell r="E770">
            <v>0</v>
          </cell>
          <cell r="F770" t="str">
            <v>21/07/2005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ETECMTJL$418</v>
          </cell>
          <cell r="B771">
            <v>0</v>
          </cell>
          <cell r="C771">
            <v>21780</v>
          </cell>
          <cell r="D771">
            <v>21780</v>
          </cell>
          <cell r="E771">
            <v>0</v>
          </cell>
          <cell r="F771" t="str">
            <v>22/07/2005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ETECMTJL$419</v>
          </cell>
          <cell r="B772">
            <v>0</v>
          </cell>
          <cell r="C772">
            <v>11300</v>
          </cell>
          <cell r="D772">
            <v>11300</v>
          </cell>
          <cell r="E772">
            <v>0</v>
          </cell>
          <cell r="F772" t="str">
            <v>22/07/2005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ETECMTJL$420</v>
          </cell>
          <cell r="B773">
            <v>0</v>
          </cell>
          <cell r="C773">
            <v>10000</v>
          </cell>
          <cell r="D773">
            <v>10000</v>
          </cell>
          <cell r="E773">
            <v>0</v>
          </cell>
          <cell r="F773" t="str">
            <v>22/07/2005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ETECMTJL$421</v>
          </cell>
          <cell r="B774">
            <v>0</v>
          </cell>
          <cell r="C774">
            <v>10000</v>
          </cell>
          <cell r="D774">
            <v>10000</v>
          </cell>
          <cell r="E774">
            <v>0</v>
          </cell>
          <cell r="F774" t="str">
            <v>22/07/2005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ETECMTJL$422</v>
          </cell>
          <cell r="B775">
            <v>0</v>
          </cell>
          <cell r="C775">
            <v>25000</v>
          </cell>
          <cell r="D775">
            <v>25000</v>
          </cell>
          <cell r="E775">
            <v>0</v>
          </cell>
          <cell r="F775" t="str">
            <v>22/07/2005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ETECMTJL$423</v>
          </cell>
          <cell r="B776">
            <v>0</v>
          </cell>
          <cell r="C776">
            <v>24000</v>
          </cell>
          <cell r="D776">
            <v>24000</v>
          </cell>
          <cell r="E776">
            <v>0</v>
          </cell>
          <cell r="F776" t="str">
            <v>27/07/2005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A777" t="str">
            <v>ETECMTJL$424</v>
          </cell>
          <cell r="B777">
            <v>0</v>
          </cell>
          <cell r="C777">
            <v>17000</v>
          </cell>
          <cell r="D777">
            <v>17000</v>
          </cell>
          <cell r="E777">
            <v>0</v>
          </cell>
          <cell r="F777" t="str">
            <v>27/07/2005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ETECMTJL$425</v>
          </cell>
          <cell r="B778">
            <v>0</v>
          </cell>
          <cell r="C778">
            <v>15000</v>
          </cell>
          <cell r="D778">
            <v>15000</v>
          </cell>
          <cell r="E778">
            <v>0</v>
          </cell>
          <cell r="F778" t="str">
            <v>14/10/2002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ETECMTJL$426</v>
          </cell>
          <cell r="B779">
            <v>0</v>
          </cell>
          <cell r="C779">
            <v>45000</v>
          </cell>
          <cell r="D779">
            <v>45000</v>
          </cell>
          <cell r="E779">
            <v>0</v>
          </cell>
          <cell r="F779" t="str">
            <v>01/07/2005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ETECMTJL$427</v>
          </cell>
          <cell r="B780">
            <v>0</v>
          </cell>
          <cell r="C780">
            <v>20000</v>
          </cell>
          <cell r="D780">
            <v>20000</v>
          </cell>
          <cell r="E780">
            <v>0</v>
          </cell>
          <cell r="F780" t="str">
            <v>13/07/2005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ETECMTJL$428</v>
          </cell>
          <cell r="B781">
            <v>0</v>
          </cell>
          <cell r="C781">
            <v>18000</v>
          </cell>
          <cell r="D781">
            <v>18000</v>
          </cell>
          <cell r="E781">
            <v>0</v>
          </cell>
          <cell r="F781" t="str">
            <v>03/08/2005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ETECMTJL$429</v>
          </cell>
          <cell r="B782">
            <v>0</v>
          </cell>
          <cell r="C782">
            <v>16230</v>
          </cell>
          <cell r="D782">
            <v>16230</v>
          </cell>
          <cell r="E782">
            <v>0</v>
          </cell>
          <cell r="F782" t="str">
            <v>10/08/2005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A783" t="str">
            <v>ETECMTJL$430</v>
          </cell>
          <cell r="B783">
            <v>0</v>
          </cell>
          <cell r="C783">
            <v>30000</v>
          </cell>
          <cell r="D783">
            <v>30000</v>
          </cell>
          <cell r="E783">
            <v>0</v>
          </cell>
          <cell r="F783" t="str">
            <v>05/08/2005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A784" t="str">
            <v>ETECMTJL$431</v>
          </cell>
          <cell r="B784">
            <v>0</v>
          </cell>
          <cell r="C784">
            <v>30000</v>
          </cell>
          <cell r="D784">
            <v>30000</v>
          </cell>
          <cell r="E784">
            <v>0</v>
          </cell>
          <cell r="F784" t="str">
            <v>11/08/2005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ETECMTJL$432</v>
          </cell>
          <cell r="B785">
            <v>0</v>
          </cell>
          <cell r="C785">
            <v>215000</v>
          </cell>
          <cell r="D785">
            <v>215000</v>
          </cell>
          <cell r="E785">
            <v>0</v>
          </cell>
          <cell r="F785" t="str">
            <v>15/08/2005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ETECMTJL$433</v>
          </cell>
          <cell r="B786">
            <v>0</v>
          </cell>
          <cell r="C786">
            <v>50000</v>
          </cell>
          <cell r="D786">
            <v>50000</v>
          </cell>
          <cell r="E786">
            <v>0</v>
          </cell>
          <cell r="F786" t="str">
            <v>16/08/2005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ETECMTJL$434</v>
          </cell>
          <cell r="B787">
            <v>0</v>
          </cell>
          <cell r="C787">
            <v>20500</v>
          </cell>
          <cell r="D787">
            <v>20500</v>
          </cell>
          <cell r="E787">
            <v>0</v>
          </cell>
          <cell r="F787" t="str">
            <v>16/08/2005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ETECMTJL$435</v>
          </cell>
          <cell r="B788">
            <v>0</v>
          </cell>
          <cell r="C788">
            <v>115000</v>
          </cell>
          <cell r="D788">
            <v>115000</v>
          </cell>
          <cell r="E788">
            <v>0</v>
          </cell>
          <cell r="F788" t="str">
            <v>17/08/2005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ETECMTJL$436</v>
          </cell>
          <cell r="B789">
            <v>0</v>
          </cell>
          <cell r="C789">
            <v>30000</v>
          </cell>
          <cell r="D789">
            <v>30000</v>
          </cell>
          <cell r="E789">
            <v>0</v>
          </cell>
          <cell r="F789" t="str">
            <v>19/08/2005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ETECMTJL$437</v>
          </cell>
          <cell r="B790">
            <v>0</v>
          </cell>
          <cell r="C790">
            <v>25000</v>
          </cell>
          <cell r="D790">
            <v>25000</v>
          </cell>
          <cell r="E790">
            <v>0</v>
          </cell>
          <cell r="F790" t="str">
            <v>19/08/2005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ETECMTJL$438</v>
          </cell>
          <cell r="B791">
            <v>0</v>
          </cell>
          <cell r="C791">
            <v>30000</v>
          </cell>
          <cell r="D791">
            <v>30000</v>
          </cell>
          <cell r="E791">
            <v>0</v>
          </cell>
          <cell r="F791" t="str">
            <v>30/12/2004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ETECMTJL$439</v>
          </cell>
          <cell r="B792">
            <v>0</v>
          </cell>
          <cell r="C792">
            <v>62000</v>
          </cell>
          <cell r="D792">
            <v>62000</v>
          </cell>
          <cell r="E792">
            <v>0</v>
          </cell>
          <cell r="F792" t="str">
            <v>31/08/2005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ETECMTJL$440</v>
          </cell>
          <cell r="B793">
            <v>0</v>
          </cell>
          <cell r="C793">
            <v>25000</v>
          </cell>
          <cell r="D793">
            <v>25000</v>
          </cell>
          <cell r="E793">
            <v>0</v>
          </cell>
          <cell r="F793" t="str">
            <v>06/09/2005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ETECMTJL$441</v>
          </cell>
          <cell r="B794">
            <v>0</v>
          </cell>
          <cell r="C794">
            <v>92000</v>
          </cell>
          <cell r="D794">
            <v>92000</v>
          </cell>
          <cell r="E794">
            <v>0</v>
          </cell>
          <cell r="F794" t="str">
            <v>07/09/2005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ETECMTJL$442</v>
          </cell>
          <cell r="B795">
            <v>0</v>
          </cell>
          <cell r="C795">
            <v>17000</v>
          </cell>
          <cell r="D795">
            <v>17000</v>
          </cell>
          <cell r="E795">
            <v>0</v>
          </cell>
          <cell r="F795" t="str">
            <v>09/09/2005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ETECMTJL$443</v>
          </cell>
          <cell r="B796">
            <v>0</v>
          </cell>
          <cell r="C796">
            <v>17500</v>
          </cell>
          <cell r="D796">
            <v>17500</v>
          </cell>
          <cell r="E796">
            <v>0</v>
          </cell>
          <cell r="F796" t="str">
            <v>15/09/2005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ETECMTJL$444</v>
          </cell>
          <cell r="B797">
            <v>0</v>
          </cell>
          <cell r="C797">
            <v>16000</v>
          </cell>
          <cell r="D797">
            <v>16000</v>
          </cell>
          <cell r="E797">
            <v>0</v>
          </cell>
          <cell r="F797" t="str">
            <v>19/09/2005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ETECMTJL$445</v>
          </cell>
          <cell r="B798">
            <v>0</v>
          </cell>
          <cell r="C798">
            <v>29000</v>
          </cell>
          <cell r="D798">
            <v>29000</v>
          </cell>
          <cell r="E798">
            <v>0</v>
          </cell>
          <cell r="F798" t="str">
            <v>23/09/2005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ETECMTJL$446</v>
          </cell>
          <cell r="B799">
            <v>0</v>
          </cell>
          <cell r="C799">
            <v>23000</v>
          </cell>
          <cell r="D799">
            <v>23000</v>
          </cell>
          <cell r="E799">
            <v>0</v>
          </cell>
          <cell r="F799" t="str">
            <v>23/09/2005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ETECMTJL$447</v>
          </cell>
          <cell r="B800">
            <v>0</v>
          </cell>
          <cell r="C800">
            <v>10000</v>
          </cell>
          <cell r="D800">
            <v>10000</v>
          </cell>
          <cell r="E800">
            <v>0</v>
          </cell>
          <cell r="F800" t="str">
            <v>22/09/2005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ETECMTJL$448</v>
          </cell>
          <cell r="B801">
            <v>0</v>
          </cell>
          <cell r="C801">
            <v>70000</v>
          </cell>
          <cell r="D801">
            <v>70000</v>
          </cell>
          <cell r="E801">
            <v>0</v>
          </cell>
          <cell r="F801" t="str">
            <v>22/09/2005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ETECMTJL$449</v>
          </cell>
          <cell r="B802">
            <v>0</v>
          </cell>
          <cell r="C802">
            <v>100000</v>
          </cell>
          <cell r="D802">
            <v>100000</v>
          </cell>
          <cell r="E802">
            <v>0</v>
          </cell>
          <cell r="F802" t="str">
            <v>19/09/2005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ETECMTJL$450</v>
          </cell>
          <cell r="B803">
            <v>0</v>
          </cell>
          <cell r="C803">
            <v>27000</v>
          </cell>
          <cell r="D803">
            <v>27000</v>
          </cell>
          <cell r="E803">
            <v>0</v>
          </cell>
          <cell r="F803" t="str">
            <v>08/09/2005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A804" t="str">
            <v>ETECMTJL$451</v>
          </cell>
          <cell r="B804">
            <v>0</v>
          </cell>
          <cell r="C804">
            <v>20800</v>
          </cell>
          <cell r="D804">
            <v>20800</v>
          </cell>
          <cell r="E804">
            <v>0</v>
          </cell>
          <cell r="F804" t="str">
            <v>27/09/2005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A805" t="str">
            <v>ETECMTJL$452</v>
          </cell>
          <cell r="B805">
            <v>0</v>
          </cell>
          <cell r="C805">
            <v>30600</v>
          </cell>
          <cell r="D805">
            <v>30600</v>
          </cell>
          <cell r="E805">
            <v>0</v>
          </cell>
          <cell r="F805" t="str">
            <v>28/09/2005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A806" t="str">
            <v>ETECMTJL$453</v>
          </cell>
          <cell r="B806">
            <v>0</v>
          </cell>
          <cell r="C806">
            <v>100000</v>
          </cell>
          <cell r="D806">
            <v>100000</v>
          </cell>
          <cell r="E806">
            <v>0</v>
          </cell>
          <cell r="F806" t="str">
            <v>29/09/2005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</row>
        <row r="807">
          <cell r="A807" t="str">
            <v>ETECMTJL$454</v>
          </cell>
          <cell r="B807">
            <v>0</v>
          </cell>
          <cell r="C807">
            <v>80000</v>
          </cell>
          <cell r="D807">
            <v>80000</v>
          </cell>
          <cell r="E807">
            <v>0</v>
          </cell>
          <cell r="F807" t="str">
            <v>29/09/2005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ETECMTJL$455</v>
          </cell>
          <cell r="B808">
            <v>0</v>
          </cell>
          <cell r="C808">
            <v>28000</v>
          </cell>
          <cell r="D808">
            <v>28000</v>
          </cell>
          <cell r="E808">
            <v>0</v>
          </cell>
          <cell r="F808" t="str">
            <v>29/09/2005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A809" t="str">
            <v>ETECMTJL$456</v>
          </cell>
          <cell r="B809">
            <v>0</v>
          </cell>
          <cell r="C809">
            <v>19100</v>
          </cell>
          <cell r="D809">
            <v>19100</v>
          </cell>
          <cell r="E809">
            <v>0</v>
          </cell>
          <cell r="F809" t="str">
            <v>29/09/2005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ETECMTJL$457</v>
          </cell>
          <cell r="B810">
            <v>0</v>
          </cell>
          <cell r="C810">
            <v>10440</v>
          </cell>
          <cell r="D810">
            <v>10440</v>
          </cell>
          <cell r="E810">
            <v>0</v>
          </cell>
          <cell r="F810" t="str">
            <v>05/07/2005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ETECMTJL$458</v>
          </cell>
          <cell r="B811">
            <v>0</v>
          </cell>
          <cell r="C811">
            <v>47923</v>
          </cell>
          <cell r="D811">
            <v>47923</v>
          </cell>
          <cell r="E811">
            <v>0</v>
          </cell>
          <cell r="F811" t="str">
            <v>03/10/2005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A812" t="str">
            <v>ETECMTJL$459</v>
          </cell>
          <cell r="B812">
            <v>0</v>
          </cell>
          <cell r="C812">
            <v>30952</v>
          </cell>
          <cell r="D812">
            <v>30952</v>
          </cell>
          <cell r="E812">
            <v>0</v>
          </cell>
          <cell r="F812" t="str">
            <v>11/10/2005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A813" t="str">
            <v>ETECMTJL$460</v>
          </cell>
          <cell r="B813">
            <v>0</v>
          </cell>
          <cell r="C813">
            <v>13072</v>
          </cell>
          <cell r="D813">
            <v>13072</v>
          </cell>
          <cell r="E813">
            <v>0</v>
          </cell>
          <cell r="F813" t="str">
            <v>11/10/2005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A814" t="str">
            <v>ETECMTJL$461</v>
          </cell>
          <cell r="B814">
            <v>0</v>
          </cell>
          <cell r="C814">
            <v>13000</v>
          </cell>
          <cell r="D814">
            <v>13000</v>
          </cell>
          <cell r="E814">
            <v>0</v>
          </cell>
          <cell r="F814" t="str">
            <v>12/10/2005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</row>
        <row r="815">
          <cell r="A815" t="str">
            <v>ETECMTJL$462</v>
          </cell>
          <cell r="B815">
            <v>0</v>
          </cell>
          <cell r="C815">
            <v>14242</v>
          </cell>
          <cell r="D815">
            <v>14242</v>
          </cell>
          <cell r="E815">
            <v>0</v>
          </cell>
          <cell r="F815" t="str">
            <v>28/02/2005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ETECMTJL$463</v>
          </cell>
          <cell r="B816">
            <v>0</v>
          </cell>
          <cell r="C816">
            <v>7500</v>
          </cell>
          <cell r="D816">
            <v>7500</v>
          </cell>
          <cell r="E816">
            <v>0</v>
          </cell>
          <cell r="F816" t="str">
            <v>12/10/2005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A817" t="str">
            <v>ETECMTJL$464</v>
          </cell>
          <cell r="B817">
            <v>0</v>
          </cell>
          <cell r="C817">
            <v>3921</v>
          </cell>
          <cell r="D817">
            <v>3921</v>
          </cell>
          <cell r="E817">
            <v>0</v>
          </cell>
          <cell r="F817" t="str">
            <v>12/10/2005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A818" t="str">
            <v>ETECMTJL$465</v>
          </cell>
          <cell r="B818">
            <v>0</v>
          </cell>
          <cell r="C818">
            <v>10000</v>
          </cell>
          <cell r="D818">
            <v>10000</v>
          </cell>
          <cell r="E818">
            <v>0</v>
          </cell>
          <cell r="F818" t="str">
            <v>12/10/2005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</row>
        <row r="819">
          <cell r="A819" t="str">
            <v>ETECMTJL$466</v>
          </cell>
          <cell r="B819">
            <v>0</v>
          </cell>
          <cell r="C819">
            <v>20098</v>
          </cell>
          <cell r="D819">
            <v>20098</v>
          </cell>
          <cell r="E819">
            <v>0</v>
          </cell>
          <cell r="F819" t="str">
            <v>12/10/2005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</row>
        <row r="820">
          <cell r="A820" t="str">
            <v>ETECMTJL$467</v>
          </cell>
          <cell r="B820">
            <v>0</v>
          </cell>
          <cell r="C820">
            <v>20000</v>
          </cell>
          <cell r="D820">
            <v>20000</v>
          </cell>
          <cell r="E820">
            <v>0</v>
          </cell>
          <cell r="F820" t="str">
            <v>20/10/2005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</row>
        <row r="821">
          <cell r="A821" t="str">
            <v>ETECMTJL$468</v>
          </cell>
          <cell r="B821">
            <v>0</v>
          </cell>
          <cell r="C821">
            <v>52421</v>
          </cell>
          <cell r="D821">
            <v>52421</v>
          </cell>
          <cell r="E821">
            <v>0</v>
          </cell>
          <cell r="F821" t="str">
            <v>20/10/2005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A822" t="str">
            <v>ETECMTJL$469</v>
          </cell>
          <cell r="B822">
            <v>0</v>
          </cell>
          <cell r="C822">
            <v>43586</v>
          </cell>
          <cell r="D822">
            <v>43586</v>
          </cell>
          <cell r="E822">
            <v>0</v>
          </cell>
          <cell r="F822" t="str">
            <v>20/10/2005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A823" t="str">
            <v>ETECMTJL$470</v>
          </cell>
          <cell r="B823">
            <v>0</v>
          </cell>
          <cell r="C823">
            <v>26440</v>
          </cell>
          <cell r="D823">
            <v>26440</v>
          </cell>
          <cell r="E823">
            <v>0</v>
          </cell>
          <cell r="F823" t="str">
            <v>20/10/2005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A824" t="str">
            <v>ETECMTJL$471</v>
          </cell>
          <cell r="B824">
            <v>0</v>
          </cell>
          <cell r="C824">
            <v>30215</v>
          </cell>
          <cell r="D824">
            <v>30215</v>
          </cell>
          <cell r="E824">
            <v>0</v>
          </cell>
          <cell r="F824" t="str">
            <v>25/10/2005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ETECMTJL$472</v>
          </cell>
          <cell r="B825">
            <v>0</v>
          </cell>
          <cell r="C825">
            <v>10440</v>
          </cell>
          <cell r="D825">
            <v>10440</v>
          </cell>
          <cell r="E825">
            <v>0</v>
          </cell>
          <cell r="F825" t="str">
            <v>25/10/2005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ETECMTJL$473</v>
          </cell>
          <cell r="B826">
            <v>0</v>
          </cell>
          <cell r="C826">
            <v>102670</v>
          </cell>
          <cell r="D826">
            <v>102670</v>
          </cell>
          <cell r="E826">
            <v>0</v>
          </cell>
          <cell r="F826" t="str">
            <v>25/10/2005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ETECMTJL$474</v>
          </cell>
          <cell r="B827">
            <v>0</v>
          </cell>
          <cell r="C827">
            <v>11790</v>
          </cell>
          <cell r="D827">
            <v>11790</v>
          </cell>
          <cell r="E827">
            <v>0</v>
          </cell>
          <cell r="F827" t="str">
            <v>31/10/2005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ETECMTJL$475</v>
          </cell>
          <cell r="B828">
            <v>0</v>
          </cell>
          <cell r="C828">
            <v>38436</v>
          </cell>
          <cell r="D828">
            <v>38436</v>
          </cell>
          <cell r="E828">
            <v>0</v>
          </cell>
          <cell r="F828" t="str">
            <v>31/10/2005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ETECMTJL$476</v>
          </cell>
          <cell r="B829">
            <v>0</v>
          </cell>
          <cell r="C829">
            <v>10800</v>
          </cell>
          <cell r="D829">
            <v>10800</v>
          </cell>
          <cell r="E829">
            <v>0</v>
          </cell>
          <cell r="F829" t="str">
            <v>02/11/2005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ETECMTJL$477</v>
          </cell>
          <cell r="B830">
            <v>0</v>
          </cell>
          <cell r="C830">
            <v>43240</v>
          </cell>
          <cell r="D830">
            <v>43240</v>
          </cell>
          <cell r="E830">
            <v>0</v>
          </cell>
          <cell r="F830" t="str">
            <v>02/11/2005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ETECMTJL$478</v>
          </cell>
          <cell r="B831">
            <v>0</v>
          </cell>
          <cell r="C831">
            <v>22000</v>
          </cell>
          <cell r="D831">
            <v>22000</v>
          </cell>
          <cell r="E831">
            <v>0</v>
          </cell>
          <cell r="F831" t="str">
            <v>02/11/2005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ETECMTJL$479</v>
          </cell>
          <cell r="B832">
            <v>0</v>
          </cell>
          <cell r="C832">
            <v>13000</v>
          </cell>
          <cell r="D832">
            <v>13000</v>
          </cell>
          <cell r="E832">
            <v>0</v>
          </cell>
          <cell r="F832" t="str">
            <v>02/11/2005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ETECMTJL$480</v>
          </cell>
          <cell r="B833">
            <v>0</v>
          </cell>
          <cell r="C833">
            <v>26661</v>
          </cell>
          <cell r="D833">
            <v>26661</v>
          </cell>
          <cell r="E833">
            <v>0</v>
          </cell>
          <cell r="F833" t="str">
            <v>02/11/2005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ETECMTJL$481</v>
          </cell>
          <cell r="B834">
            <v>0</v>
          </cell>
          <cell r="C834">
            <v>16000</v>
          </cell>
          <cell r="D834">
            <v>16000</v>
          </cell>
          <cell r="E834">
            <v>0</v>
          </cell>
          <cell r="F834" t="str">
            <v>03/11/2005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ETECMTJL$482</v>
          </cell>
          <cell r="B835">
            <v>0</v>
          </cell>
          <cell r="C835">
            <v>100000</v>
          </cell>
          <cell r="D835">
            <v>100000</v>
          </cell>
          <cell r="E835">
            <v>0</v>
          </cell>
          <cell r="F835" t="str">
            <v>11/11/2005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A836" t="str">
            <v>ETECMTJL$483</v>
          </cell>
          <cell r="B836">
            <v>0</v>
          </cell>
          <cell r="C836">
            <v>8332</v>
          </cell>
          <cell r="D836">
            <v>8332</v>
          </cell>
          <cell r="E836">
            <v>0</v>
          </cell>
          <cell r="F836" t="str">
            <v>11/11/2005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</row>
        <row r="837">
          <cell r="A837" t="str">
            <v>ETECMTJL$484</v>
          </cell>
          <cell r="B837">
            <v>0</v>
          </cell>
          <cell r="C837">
            <v>15000</v>
          </cell>
          <cell r="D837">
            <v>15000</v>
          </cell>
          <cell r="E837">
            <v>0</v>
          </cell>
          <cell r="F837" t="str">
            <v>15/11/2005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ETECMTJL$485</v>
          </cell>
          <cell r="B838">
            <v>0</v>
          </cell>
          <cell r="C838">
            <v>27000</v>
          </cell>
          <cell r="D838">
            <v>27000</v>
          </cell>
          <cell r="E838">
            <v>0</v>
          </cell>
          <cell r="F838" t="str">
            <v>16/11/2005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A839" t="str">
            <v>ETECMTJL$486</v>
          </cell>
          <cell r="B839">
            <v>0</v>
          </cell>
          <cell r="C839">
            <v>6971</v>
          </cell>
          <cell r="D839">
            <v>6971</v>
          </cell>
          <cell r="E839">
            <v>0</v>
          </cell>
          <cell r="F839" t="str">
            <v>17/11/2005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ETECMTJL$487</v>
          </cell>
          <cell r="B840">
            <v>0</v>
          </cell>
          <cell r="C840">
            <v>21500</v>
          </cell>
          <cell r="D840">
            <v>21500</v>
          </cell>
          <cell r="E840">
            <v>0</v>
          </cell>
          <cell r="F840" t="str">
            <v>17/11/2005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A841" t="str">
            <v>ETECMTJL$488</v>
          </cell>
          <cell r="B841">
            <v>0</v>
          </cell>
          <cell r="C841">
            <v>30000</v>
          </cell>
          <cell r="D841">
            <v>30000</v>
          </cell>
          <cell r="E841">
            <v>0</v>
          </cell>
          <cell r="F841" t="str">
            <v>25/11/2005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ETECMTJL$489</v>
          </cell>
          <cell r="B842">
            <v>0</v>
          </cell>
          <cell r="C842">
            <v>20000</v>
          </cell>
          <cell r="D842">
            <v>20000</v>
          </cell>
          <cell r="E842">
            <v>0</v>
          </cell>
          <cell r="F842" t="str">
            <v>25/11/2005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ETECMTJL$490</v>
          </cell>
          <cell r="B843">
            <v>0</v>
          </cell>
          <cell r="C843">
            <v>40000</v>
          </cell>
          <cell r="D843">
            <v>40000</v>
          </cell>
          <cell r="E843">
            <v>0</v>
          </cell>
          <cell r="F843" t="str">
            <v>25/11/2005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ETECMTJL$491</v>
          </cell>
          <cell r="B844">
            <v>0</v>
          </cell>
          <cell r="C844">
            <v>15000</v>
          </cell>
          <cell r="D844">
            <v>15000</v>
          </cell>
          <cell r="E844">
            <v>0</v>
          </cell>
          <cell r="F844" t="str">
            <v>25/11/2005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ETECMTJL$492</v>
          </cell>
          <cell r="B845">
            <v>0</v>
          </cell>
          <cell r="C845">
            <v>43000</v>
          </cell>
          <cell r="D845">
            <v>43000</v>
          </cell>
          <cell r="E845">
            <v>0</v>
          </cell>
          <cell r="F845" t="str">
            <v>25/11/2005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ETECMTJL$493</v>
          </cell>
          <cell r="B846">
            <v>0</v>
          </cell>
          <cell r="C846">
            <v>19000</v>
          </cell>
          <cell r="D846">
            <v>19000</v>
          </cell>
          <cell r="E846">
            <v>0</v>
          </cell>
          <cell r="F846" t="str">
            <v>25/11/2005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A847" t="str">
            <v>ETECMTJL$494</v>
          </cell>
          <cell r="B847">
            <v>0</v>
          </cell>
          <cell r="C847">
            <v>148730</v>
          </cell>
          <cell r="D847">
            <v>148730</v>
          </cell>
          <cell r="E847">
            <v>0</v>
          </cell>
          <cell r="F847" t="str">
            <v>25/11/2005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ETECMTJL$495</v>
          </cell>
          <cell r="B848">
            <v>0</v>
          </cell>
          <cell r="C848">
            <v>32000</v>
          </cell>
          <cell r="D848">
            <v>32000</v>
          </cell>
          <cell r="E848">
            <v>0</v>
          </cell>
          <cell r="F848" t="str">
            <v>25/11/2005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ETECMTJL$496</v>
          </cell>
          <cell r="B849">
            <v>0</v>
          </cell>
          <cell r="C849">
            <v>191477.44</v>
          </cell>
          <cell r="D849">
            <v>191477.44</v>
          </cell>
          <cell r="E849">
            <v>0</v>
          </cell>
          <cell r="F849" t="str">
            <v>29/11/2005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</row>
        <row r="850">
          <cell r="A850" t="str">
            <v>ETECMTJL$497</v>
          </cell>
          <cell r="B850">
            <v>0</v>
          </cell>
          <cell r="C850">
            <v>70000</v>
          </cell>
          <cell r="D850">
            <v>70000</v>
          </cell>
          <cell r="E850">
            <v>0</v>
          </cell>
          <cell r="F850" t="str">
            <v>29/11/2005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ETECMTJL$498</v>
          </cell>
          <cell r="B851">
            <v>0</v>
          </cell>
          <cell r="C851">
            <v>24500</v>
          </cell>
          <cell r="D851">
            <v>24500</v>
          </cell>
          <cell r="E851">
            <v>0</v>
          </cell>
          <cell r="F851" t="str">
            <v>18/11/2005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A852" t="str">
            <v>ETECMTJL$499</v>
          </cell>
          <cell r="B852">
            <v>0</v>
          </cell>
          <cell r="C852">
            <v>120000</v>
          </cell>
          <cell r="D852">
            <v>120000</v>
          </cell>
          <cell r="E852">
            <v>0</v>
          </cell>
          <cell r="F852" t="str">
            <v>02/12/2005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A853" t="str">
            <v>ETECMTJL$500</v>
          </cell>
          <cell r="B853">
            <v>0</v>
          </cell>
          <cell r="C853">
            <v>10000</v>
          </cell>
          <cell r="D853">
            <v>10000</v>
          </cell>
          <cell r="E853">
            <v>0</v>
          </cell>
          <cell r="F853" t="str">
            <v>02/12/2005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ETECMTJL$501</v>
          </cell>
          <cell r="B854">
            <v>0</v>
          </cell>
          <cell r="C854">
            <v>32000</v>
          </cell>
          <cell r="D854">
            <v>32000</v>
          </cell>
          <cell r="E854">
            <v>0</v>
          </cell>
          <cell r="F854" t="str">
            <v>02/12/2005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A855" t="str">
            <v>ETECMTJL$502</v>
          </cell>
          <cell r="B855">
            <v>0</v>
          </cell>
          <cell r="C855">
            <v>200000</v>
          </cell>
          <cell r="D855">
            <v>200000</v>
          </cell>
          <cell r="E855">
            <v>0</v>
          </cell>
          <cell r="F855" t="str">
            <v>02/12/2005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A856" t="str">
            <v>ETECMTJL$503</v>
          </cell>
          <cell r="B856">
            <v>0</v>
          </cell>
          <cell r="C856">
            <v>30000</v>
          </cell>
          <cell r="D856">
            <v>30000</v>
          </cell>
          <cell r="E856">
            <v>0</v>
          </cell>
          <cell r="F856" t="str">
            <v>05/12/2005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A857" t="str">
            <v>ETECMTJL$504</v>
          </cell>
          <cell r="B857">
            <v>0</v>
          </cell>
          <cell r="C857">
            <v>10000</v>
          </cell>
          <cell r="D857">
            <v>10000</v>
          </cell>
          <cell r="E857">
            <v>0</v>
          </cell>
          <cell r="F857" t="str">
            <v>29/11/2005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A858" t="str">
            <v>ETECMTJL$505</v>
          </cell>
          <cell r="B858">
            <v>0</v>
          </cell>
          <cell r="C858">
            <v>35000</v>
          </cell>
          <cell r="D858">
            <v>35000</v>
          </cell>
          <cell r="E858">
            <v>0</v>
          </cell>
          <cell r="F858" t="str">
            <v>07/12/2005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ETECMTJL$506</v>
          </cell>
          <cell r="B859">
            <v>0</v>
          </cell>
          <cell r="C859">
            <v>34000</v>
          </cell>
          <cell r="D859">
            <v>34000</v>
          </cell>
          <cell r="E859">
            <v>0</v>
          </cell>
          <cell r="F859" t="str">
            <v>12/12/2005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ETECMTJL$507</v>
          </cell>
          <cell r="B860">
            <v>0</v>
          </cell>
          <cell r="C860">
            <v>11000</v>
          </cell>
          <cell r="D860">
            <v>11000</v>
          </cell>
          <cell r="E860">
            <v>0</v>
          </cell>
          <cell r="F860" t="str">
            <v>12/12/2005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ETECMTJL$508</v>
          </cell>
          <cell r="B861">
            <v>0</v>
          </cell>
          <cell r="C861">
            <v>20000</v>
          </cell>
          <cell r="D861">
            <v>20000</v>
          </cell>
          <cell r="E861">
            <v>0</v>
          </cell>
          <cell r="F861" t="str">
            <v>12/12/2005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ETECMTJL$509</v>
          </cell>
          <cell r="B862">
            <v>0</v>
          </cell>
          <cell r="C862">
            <v>15000</v>
          </cell>
          <cell r="D862">
            <v>15000</v>
          </cell>
          <cell r="E862">
            <v>0</v>
          </cell>
          <cell r="F862" t="str">
            <v>13/12/2005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ETECMTJL$510</v>
          </cell>
          <cell r="B863">
            <v>0</v>
          </cell>
          <cell r="C863">
            <v>24000</v>
          </cell>
          <cell r="D863">
            <v>24000</v>
          </cell>
          <cell r="E863">
            <v>0</v>
          </cell>
          <cell r="F863" t="str">
            <v>21/12/2005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ETECMTJL$511</v>
          </cell>
          <cell r="B864">
            <v>0</v>
          </cell>
          <cell r="C864">
            <v>30000</v>
          </cell>
          <cell r="D864">
            <v>30000</v>
          </cell>
          <cell r="E864">
            <v>0</v>
          </cell>
          <cell r="F864" t="str">
            <v>21/12/2005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ETECMTJL$512</v>
          </cell>
          <cell r="B865">
            <v>0</v>
          </cell>
          <cell r="C865">
            <v>14000</v>
          </cell>
          <cell r="D865">
            <v>14000</v>
          </cell>
          <cell r="E865">
            <v>0</v>
          </cell>
          <cell r="F865" t="str">
            <v>21/12/2005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ETECMTJL$513</v>
          </cell>
          <cell r="B866">
            <v>0</v>
          </cell>
          <cell r="C866">
            <v>33000</v>
          </cell>
          <cell r="D866">
            <v>33000</v>
          </cell>
          <cell r="E866">
            <v>0</v>
          </cell>
          <cell r="F866" t="str">
            <v>21/12/2005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ETECMTJL$514</v>
          </cell>
          <cell r="B867">
            <v>0</v>
          </cell>
          <cell r="C867">
            <v>60000</v>
          </cell>
          <cell r="D867">
            <v>60000</v>
          </cell>
          <cell r="E867">
            <v>0</v>
          </cell>
          <cell r="F867" t="str">
            <v>23/12/2005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ETECMTJL$515</v>
          </cell>
          <cell r="B868">
            <v>0</v>
          </cell>
          <cell r="C868">
            <v>12632</v>
          </cell>
          <cell r="D868">
            <v>12632</v>
          </cell>
          <cell r="E868">
            <v>0</v>
          </cell>
          <cell r="F868" t="str">
            <v>27/12/2005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ETECMTJL$516</v>
          </cell>
          <cell r="B869">
            <v>0</v>
          </cell>
          <cell r="C869">
            <v>32000</v>
          </cell>
          <cell r="D869">
            <v>32000</v>
          </cell>
          <cell r="E869">
            <v>0</v>
          </cell>
          <cell r="F869" t="str">
            <v>28/12/2005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ETECMTJL$517</v>
          </cell>
          <cell r="B870">
            <v>0</v>
          </cell>
          <cell r="C870">
            <v>28000</v>
          </cell>
          <cell r="D870">
            <v>28000</v>
          </cell>
          <cell r="E870">
            <v>0</v>
          </cell>
          <cell r="F870" t="str">
            <v>29/12/2005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ETECMTJL$518</v>
          </cell>
          <cell r="B871">
            <v>0</v>
          </cell>
          <cell r="C871">
            <v>22400</v>
          </cell>
          <cell r="D871">
            <v>22400</v>
          </cell>
          <cell r="E871">
            <v>0</v>
          </cell>
          <cell r="F871" t="str">
            <v>29/12/2005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ETECMTJL$519</v>
          </cell>
          <cell r="B872">
            <v>0</v>
          </cell>
          <cell r="C872">
            <v>8800</v>
          </cell>
          <cell r="D872">
            <v>8800</v>
          </cell>
          <cell r="E872">
            <v>0</v>
          </cell>
          <cell r="F872" t="str">
            <v>29/12/2005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ETECMTJL$520</v>
          </cell>
          <cell r="B873">
            <v>0</v>
          </cell>
          <cell r="C873">
            <v>28000</v>
          </cell>
          <cell r="D873">
            <v>28000</v>
          </cell>
          <cell r="E873">
            <v>0</v>
          </cell>
          <cell r="F873" t="str">
            <v>29/12/2005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ETECMTJL$521</v>
          </cell>
          <cell r="B874">
            <v>0</v>
          </cell>
          <cell r="C874">
            <v>22800</v>
          </cell>
          <cell r="D874">
            <v>22800</v>
          </cell>
          <cell r="E874">
            <v>0</v>
          </cell>
          <cell r="F874" t="str">
            <v>29/12/2005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ETECMTJL$522</v>
          </cell>
          <cell r="B875">
            <v>0</v>
          </cell>
          <cell r="C875">
            <v>6000</v>
          </cell>
          <cell r="D875">
            <v>6000</v>
          </cell>
          <cell r="E875">
            <v>0</v>
          </cell>
          <cell r="F875" t="str">
            <v>30/12/2005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ETECMTJL$523</v>
          </cell>
          <cell r="B876">
            <v>0</v>
          </cell>
          <cell r="C876">
            <v>9000</v>
          </cell>
          <cell r="D876">
            <v>9000</v>
          </cell>
          <cell r="E876">
            <v>0</v>
          </cell>
          <cell r="F876" t="str">
            <v>30/12/2005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ETECMTJL$524</v>
          </cell>
          <cell r="B877">
            <v>0</v>
          </cell>
          <cell r="C877">
            <v>15625</v>
          </cell>
          <cell r="D877">
            <v>15625</v>
          </cell>
          <cell r="E877">
            <v>0</v>
          </cell>
          <cell r="F877" t="str">
            <v>05/01/2006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ETECMTJL$525</v>
          </cell>
          <cell r="B878">
            <v>0</v>
          </cell>
          <cell r="C878">
            <v>9940</v>
          </cell>
          <cell r="D878">
            <v>9940</v>
          </cell>
          <cell r="E878">
            <v>0</v>
          </cell>
          <cell r="F878" t="str">
            <v>01/04/2005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ETECMTJL$526</v>
          </cell>
          <cell r="B879">
            <v>0</v>
          </cell>
          <cell r="C879">
            <v>6106</v>
          </cell>
          <cell r="D879">
            <v>6106</v>
          </cell>
          <cell r="E879">
            <v>0</v>
          </cell>
          <cell r="F879" t="str">
            <v>17/01/2006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ETECMTJL$527</v>
          </cell>
          <cell r="B880">
            <v>0</v>
          </cell>
          <cell r="C880">
            <v>45000</v>
          </cell>
          <cell r="D880">
            <v>45000</v>
          </cell>
          <cell r="E880">
            <v>0</v>
          </cell>
          <cell r="F880" t="str">
            <v>17/01/2006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ETECMTJL$528</v>
          </cell>
          <cell r="B881">
            <v>0</v>
          </cell>
          <cell r="C881">
            <v>23848</v>
          </cell>
          <cell r="D881">
            <v>23848</v>
          </cell>
          <cell r="E881">
            <v>0</v>
          </cell>
          <cell r="F881" t="str">
            <v>17/01/2006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ETECMTJL$529</v>
          </cell>
          <cell r="B882">
            <v>0</v>
          </cell>
          <cell r="C882">
            <v>8000</v>
          </cell>
          <cell r="D882">
            <v>8000</v>
          </cell>
          <cell r="E882">
            <v>0</v>
          </cell>
          <cell r="F882" t="str">
            <v>18/01/2006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ETECMTJL$530</v>
          </cell>
          <cell r="B883">
            <v>0</v>
          </cell>
          <cell r="C883">
            <v>25000</v>
          </cell>
          <cell r="D883">
            <v>25000</v>
          </cell>
          <cell r="E883">
            <v>0</v>
          </cell>
          <cell r="F883" t="str">
            <v>18/01/2006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ETECMTJL$531</v>
          </cell>
          <cell r="B884">
            <v>0</v>
          </cell>
          <cell r="C884">
            <v>50000</v>
          </cell>
          <cell r="D884">
            <v>50000</v>
          </cell>
          <cell r="E884">
            <v>0</v>
          </cell>
          <cell r="F884" t="str">
            <v>18/01/2006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ETECMTJL$532</v>
          </cell>
          <cell r="B885">
            <v>0</v>
          </cell>
          <cell r="C885">
            <v>28000</v>
          </cell>
          <cell r="D885">
            <v>28000</v>
          </cell>
          <cell r="E885">
            <v>0</v>
          </cell>
          <cell r="F885" t="str">
            <v>18/01/2006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ETECMTJL$533</v>
          </cell>
          <cell r="B886">
            <v>0</v>
          </cell>
          <cell r="C886">
            <v>80000</v>
          </cell>
          <cell r="D886">
            <v>80000</v>
          </cell>
          <cell r="E886">
            <v>0</v>
          </cell>
          <cell r="F886" t="str">
            <v>18/01/2006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ETECMTJL$534</v>
          </cell>
          <cell r="B887">
            <v>0</v>
          </cell>
          <cell r="C887">
            <v>85000</v>
          </cell>
          <cell r="D887">
            <v>85000</v>
          </cell>
          <cell r="E887">
            <v>0</v>
          </cell>
          <cell r="F887" t="str">
            <v>18/01/2006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ETECMTJL$535</v>
          </cell>
          <cell r="B888">
            <v>0</v>
          </cell>
          <cell r="C888">
            <v>18700</v>
          </cell>
          <cell r="D888">
            <v>18700</v>
          </cell>
          <cell r="E888">
            <v>0</v>
          </cell>
          <cell r="F888" t="str">
            <v>23/01/2006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ETECMTJL$536</v>
          </cell>
          <cell r="B889">
            <v>0</v>
          </cell>
          <cell r="C889">
            <v>30700</v>
          </cell>
          <cell r="D889">
            <v>30700</v>
          </cell>
          <cell r="E889">
            <v>0</v>
          </cell>
          <cell r="F889" t="str">
            <v>23/01/2006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ETECMTJL$537</v>
          </cell>
          <cell r="B890">
            <v>0</v>
          </cell>
          <cell r="C890">
            <v>30000</v>
          </cell>
          <cell r="D890">
            <v>30000</v>
          </cell>
          <cell r="E890">
            <v>0</v>
          </cell>
          <cell r="F890" t="str">
            <v>23/01/2006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ETECMTJL$538</v>
          </cell>
          <cell r="B891">
            <v>0</v>
          </cell>
          <cell r="C891">
            <v>11137</v>
          </cell>
          <cell r="D891">
            <v>11137</v>
          </cell>
          <cell r="E891">
            <v>0</v>
          </cell>
          <cell r="F891" t="str">
            <v>23/01/2006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ETECMTJL$539</v>
          </cell>
          <cell r="B892">
            <v>0</v>
          </cell>
          <cell r="C892">
            <v>44245</v>
          </cell>
          <cell r="D892">
            <v>44245</v>
          </cell>
          <cell r="E892">
            <v>0</v>
          </cell>
          <cell r="F892" t="str">
            <v>23/01/2006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ETECMTJL$540</v>
          </cell>
          <cell r="B893">
            <v>0</v>
          </cell>
          <cell r="C893">
            <v>12665</v>
          </cell>
          <cell r="D893">
            <v>12665</v>
          </cell>
          <cell r="E893">
            <v>0</v>
          </cell>
          <cell r="F893" t="str">
            <v>23/01/2006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ETECMTJL$541</v>
          </cell>
          <cell r="B894">
            <v>0</v>
          </cell>
          <cell r="C894">
            <v>45000</v>
          </cell>
          <cell r="D894">
            <v>45000</v>
          </cell>
          <cell r="E894">
            <v>0</v>
          </cell>
          <cell r="F894" t="str">
            <v>23/01/2006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ETECMTJL$542</v>
          </cell>
          <cell r="B895">
            <v>0</v>
          </cell>
          <cell r="C895">
            <v>65000</v>
          </cell>
          <cell r="D895">
            <v>65000</v>
          </cell>
          <cell r="E895">
            <v>0</v>
          </cell>
          <cell r="F895" t="str">
            <v>23/01/2006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ETECMTJL$543</v>
          </cell>
          <cell r="B896">
            <v>0</v>
          </cell>
          <cell r="C896">
            <v>20000</v>
          </cell>
          <cell r="D896">
            <v>20000</v>
          </cell>
          <cell r="E896">
            <v>0</v>
          </cell>
          <cell r="F896" t="str">
            <v>23/01/2006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ETECMTJL$544</v>
          </cell>
          <cell r="B897">
            <v>0</v>
          </cell>
          <cell r="C897">
            <v>55000</v>
          </cell>
          <cell r="D897">
            <v>55000</v>
          </cell>
          <cell r="E897">
            <v>0</v>
          </cell>
          <cell r="F897" t="str">
            <v>23/01/2006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ETECMTJL$545</v>
          </cell>
          <cell r="B898">
            <v>0</v>
          </cell>
          <cell r="C898">
            <v>15000</v>
          </cell>
          <cell r="D898">
            <v>15000</v>
          </cell>
          <cell r="E898">
            <v>0</v>
          </cell>
          <cell r="F898" t="str">
            <v>23/01/2006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ETECMTJL$546</v>
          </cell>
          <cell r="B899">
            <v>0</v>
          </cell>
          <cell r="C899">
            <v>15514</v>
          </cell>
          <cell r="D899">
            <v>15514</v>
          </cell>
          <cell r="E899">
            <v>0</v>
          </cell>
          <cell r="F899" t="str">
            <v>23/01/2006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ETECMTJL$547</v>
          </cell>
          <cell r="B900">
            <v>0</v>
          </cell>
          <cell r="C900">
            <v>6000</v>
          </cell>
          <cell r="D900">
            <v>6000</v>
          </cell>
          <cell r="E900">
            <v>0</v>
          </cell>
          <cell r="F900" t="str">
            <v>23/01/2006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ETECMTJL$548</v>
          </cell>
          <cell r="B901">
            <v>0</v>
          </cell>
          <cell r="C901">
            <v>21500</v>
          </cell>
          <cell r="D901">
            <v>21500</v>
          </cell>
          <cell r="E901">
            <v>0</v>
          </cell>
          <cell r="F901" t="str">
            <v>23/01/2006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ETECMTJL$549</v>
          </cell>
          <cell r="B902">
            <v>0</v>
          </cell>
          <cell r="C902">
            <v>8000</v>
          </cell>
          <cell r="D902">
            <v>8000</v>
          </cell>
          <cell r="E902">
            <v>0</v>
          </cell>
          <cell r="F902" t="str">
            <v>25/01/2006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ETECMTJL$550</v>
          </cell>
          <cell r="B903">
            <v>0</v>
          </cell>
          <cell r="C903">
            <v>28000</v>
          </cell>
          <cell r="D903">
            <v>28000</v>
          </cell>
          <cell r="E903">
            <v>0</v>
          </cell>
          <cell r="F903" t="str">
            <v>25/01/2006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</row>
        <row r="904">
          <cell r="A904" t="str">
            <v>ETECMTJL$551</v>
          </cell>
          <cell r="B904">
            <v>0</v>
          </cell>
          <cell r="C904">
            <v>19335.04</v>
          </cell>
          <cell r="D904">
            <v>19335.04</v>
          </cell>
          <cell r="E904">
            <v>0</v>
          </cell>
          <cell r="F904" t="str">
            <v>25/01/2006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</row>
        <row r="905">
          <cell r="A905" t="str">
            <v>ETECMTJL$552</v>
          </cell>
          <cell r="B905">
            <v>0</v>
          </cell>
          <cell r="C905">
            <v>14200.77</v>
          </cell>
          <cell r="D905">
            <v>14200.77</v>
          </cell>
          <cell r="E905">
            <v>0</v>
          </cell>
          <cell r="F905" t="str">
            <v>25/01/2006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06">
          <cell r="A906" t="str">
            <v>ETECMTJL$553</v>
          </cell>
          <cell r="B906">
            <v>0</v>
          </cell>
          <cell r="C906">
            <v>38764.4</v>
          </cell>
          <cell r="D906">
            <v>38764.4</v>
          </cell>
          <cell r="E906">
            <v>0</v>
          </cell>
          <cell r="F906" t="str">
            <v>25/01/2006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ETECMTJL$554</v>
          </cell>
          <cell r="B907">
            <v>0</v>
          </cell>
          <cell r="C907">
            <v>22658.46</v>
          </cell>
          <cell r="D907">
            <v>22658.46</v>
          </cell>
          <cell r="E907">
            <v>0</v>
          </cell>
          <cell r="F907" t="str">
            <v>26/01/2006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ETECMTJL$555</v>
          </cell>
          <cell r="B908">
            <v>0</v>
          </cell>
          <cell r="C908">
            <v>200000</v>
          </cell>
          <cell r="D908">
            <v>200000</v>
          </cell>
          <cell r="E908">
            <v>0</v>
          </cell>
          <cell r="F908" t="str">
            <v>26/01/2006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ETECMTJL$556</v>
          </cell>
          <cell r="B909">
            <v>0</v>
          </cell>
          <cell r="C909">
            <v>27000</v>
          </cell>
          <cell r="D909">
            <v>27000</v>
          </cell>
          <cell r="E909">
            <v>0</v>
          </cell>
          <cell r="F909" t="str">
            <v>26/01/2006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</row>
        <row r="910">
          <cell r="A910" t="str">
            <v>ETECMTJL$557</v>
          </cell>
          <cell r="B910">
            <v>0</v>
          </cell>
          <cell r="C910">
            <v>35000</v>
          </cell>
          <cell r="D910">
            <v>35000</v>
          </cell>
          <cell r="E910">
            <v>0</v>
          </cell>
          <cell r="F910" t="str">
            <v>03/02/2006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ETECMTJL$558</v>
          </cell>
          <cell r="B911">
            <v>0</v>
          </cell>
          <cell r="C911">
            <v>22500</v>
          </cell>
          <cell r="D911">
            <v>22500</v>
          </cell>
          <cell r="E911">
            <v>0</v>
          </cell>
          <cell r="F911" t="str">
            <v>03/02/2006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A912" t="str">
            <v>ETECMTJL$559</v>
          </cell>
          <cell r="B912">
            <v>0</v>
          </cell>
          <cell r="C912">
            <v>46819.72</v>
          </cell>
          <cell r="D912">
            <v>46819.72</v>
          </cell>
          <cell r="E912">
            <v>0</v>
          </cell>
          <cell r="F912" t="str">
            <v>03/02/2006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ETECMTJL$560</v>
          </cell>
          <cell r="B913">
            <v>0</v>
          </cell>
          <cell r="C913">
            <v>31000</v>
          </cell>
          <cell r="D913">
            <v>31000</v>
          </cell>
          <cell r="E913">
            <v>0</v>
          </cell>
          <cell r="F913" t="str">
            <v>03/02/2006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ETECMTJL$561</v>
          </cell>
          <cell r="B914">
            <v>0</v>
          </cell>
          <cell r="C914">
            <v>24000</v>
          </cell>
          <cell r="D914">
            <v>24000</v>
          </cell>
          <cell r="E914">
            <v>0</v>
          </cell>
          <cell r="F914" t="str">
            <v>06/02/2006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ETECMTJL$562</v>
          </cell>
          <cell r="B915">
            <v>0</v>
          </cell>
          <cell r="C915">
            <v>26000</v>
          </cell>
          <cell r="D915">
            <v>26000</v>
          </cell>
          <cell r="E915">
            <v>0</v>
          </cell>
          <cell r="F915" t="str">
            <v>08/02/2006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ETECMTJL$563</v>
          </cell>
          <cell r="B916">
            <v>0</v>
          </cell>
          <cell r="C916">
            <v>16000</v>
          </cell>
          <cell r="D916">
            <v>16000</v>
          </cell>
          <cell r="E916">
            <v>0</v>
          </cell>
          <cell r="F916" t="str">
            <v>08/02/2006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ETECMTJL$564</v>
          </cell>
          <cell r="B917">
            <v>0</v>
          </cell>
          <cell r="C917">
            <v>15000</v>
          </cell>
          <cell r="D917">
            <v>15000</v>
          </cell>
          <cell r="E917">
            <v>0</v>
          </cell>
          <cell r="F917" t="str">
            <v>08/02/2006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ETECMTJL$565</v>
          </cell>
          <cell r="B918">
            <v>0</v>
          </cell>
          <cell r="C918">
            <v>22000</v>
          </cell>
          <cell r="D918">
            <v>22000</v>
          </cell>
          <cell r="E918">
            <v>0</v>
          </cell>
          <cell r="F918" t="str">
            <v>08/02/2006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ETECMTJL$566</v>
          </cell>
          <cell r="B919">
            <v>0</v>
          </cell>
          <cell r="C919">
            <v>21000</v>
          </cell>
          <cell r="D919">
            <v>21000</v>
          </cell>
          <cell r="E919">
            <v>0</v>
          </cell>
          <cell r="F919" t="str">
            <v>08/02/2006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ETECMTJL$567</v>
          </cell>
          <cell r="B920">
            <v>0</v>
          </cell>
          <cell r="C920">
            <v>40000</v>
          </cell>
          <cell r="D920">
            <v>40000</v>
          </cell>
          <cell r="E920">
            <v>0</v>
          </cell>
          <cell r="F920" t="str">
            <v>08/02/2006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A921" t="str">
            <v>ETECMTJL$568</v>
          </cell>
          <cell r="B921">
            <v>0</v>
          </cell>
          <cell r="C921">
            <v>110000</v>
          </cell>
          <cell r="D921">
            <v>110000</v>
          </cell>
          <cell r="E921">
            <v>0</v>
          </cell>
          <cell r="F921" t="str">
            <v>10/02/2006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ETECMTJL$569</v>
          </cell>
          <cell r="B922">
            <v>0</v>
          </cell>
          <cell r="C922">
            <v>20000</v>
          </cell>
          <cell r="D922">
            <v>20000</v>
          </cell>
          <cell r="E922">
            <v>0</v>
          </cell>
          <cell r="F922" t="str">
            <v>10/02/2006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ETECMTJL$570</v>
          </cell>
          <cell r="B923">
            <v>0</v>
          </cell>
          <cell r="C923">
            <v>29122</v>
          </cell>
          <cell r="D923">
            <v>29122</v>
          </cell>
          <cell r="E923">
            <v>0</v>
          </cell>
          <cell r="F923" t="str">
            <v>10/02/2006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ETECMTJL$571</v>
          </cell>
          <cell r="B924">
            <v>0</v>
          </cell>
          <cell r="C924">
            <v>12062</v>
          </cell>
          <cell r="D924">
            <v>12062</v>
          </cell>
          <cell r="E924">
            <v>0</v>
          </cell>
          <cell r="F924" t="str">
            <v>23/01/2006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ETECMTJL$572</v>
          </cell>
          <cell r="B925">
            <v>0</v>
          </cell>
          <cell r="C925">
            <v>30000</v>
          </cell>
          <cell r="D925">
            <v>30000</v>
          </cell>
          <cell r="E925">
            <v>0</v>
          </cell>
          <cell r="F925" t="str">
            <v>10/01/2005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ETECMTJL$573</v>
          </cell>
          <cell r="B926">
            <v>0</v>
          </cell>
          <cell r="C926">
            <v>12000</v>
          </cell>
          <cell r="D926">
            <v>12000</v>
          </cell>
          <cell r="E926">
            <v>0</v>
          </cell>
          <cell r="F926" t="str">
            <v>31/12/2004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ETECMTJL$574</v>
          </cell>
          <cell r="B927">
            <v>0</v>
          </cell>
          <cell r="C927">
            <v>3000</v>
          </cell>
          <cell r="D927">
            <v>3000</v>
          </cell>
          <cell r="E927">
            <v>0</v>
          </cell>
          <cell r="F927" t="str">
            <v>10/01/2005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ETECMTJL$575</v>
          </cell>
          <cell r="B928">
            <v>0</v>
          </cell>
          <cell r="C928">
            <v>15000</v>
          </cell>
          <cell r="D928">
            <v>15000</v>
          </cell>
          <cell r="E928">
            <v>0</v>
          </cell>
          <cell r="F928" t="str">
            <v>14/10/2002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ETECMTJL$576</v>
          </cell>
          <cell r="B929">
            <v>0</v>
          </cell>
          <cell r="C929">
            <v>18000</v>
          </cell>
          <cell r="D929">
            <v>18000</v>
          </cell>
          <cell r="E929">
            <v>0</v>
          </cell>
          <cell r="F929" t="str">
            <v>07/04/2004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ETECMTJL$577</v>
          </cell>
          <cell r="B930">
            <v>0</v>
          </cell>
          <cell r="C930">
            <v>15000</v>
          </cell>
          <cell r="D930">
            <v>15000</v>
          </cell>
          <cell r="E930">
            <v>0</v>
          </cell>
          <cell r="F930" t="str">
            <v>15/02/2006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ETECMTJL$578</v>
          </cell>
          <cell r="B931">
            <v>0</v>
          </cell>
          <cell r="C931">
            <v>52000</v>
          </cell>
          <cell r="D931">
            <v>52000</v>
          </cell>
          <cell r="E931">
            <v>0</v>
          </cell>
          <cell r="F931" t="str">
            <v>15/02/2006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ETECMTJL$579</v>
          </cell>
          <cell r="B932">
            <v>0</v>
          </cell>
          <cell r="C932">
            <v>11000</v>
          </cell>
          <cell r="D932">
            <v>11000</v>
          </cell>
          <cell r="E932">
            <v>0</v>
          </cell>
          <cell r="F932" t="str">
            <v>15/02/2006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ETECMTJL$580</v>
          </cell>
          <cell r="B933">
            <v>0</v>
          </cell>
          <cell r="C933">
            <v>38000</v>
          </cell>
          <cell r="D933">
            <v>38000</v>
          </cell>
          <cell r="E933">
            <v>0</v>
          </cell>
          <cell r="F933" t="str">
            <v>15/02/2006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ETECMTJL$581</v>
          </cell>
          <cell r="B934">
            <v>0</v>
          </cell>
          <cell r="C934">
            <v>83000</v>
          </cell>
          <cell r="D934">
            <v>83000</v>
          </cell>
          <cell r="E934">
            <v>0</v>
          </cell>
          <cell r="F934" t="str">
            <v>15/02/2006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ETECMTJL$582</v>
          </cell>
          <cell r="B935">
            <v>0</v>
          </cell>
          <cell r="C935">
            <v>29500</v>
          </cell>
          <cell r="D935">
            <v>29500</v>
          </cell>
          <cell r="E935">
            <v>0</v>
          </cell>
          <cell r="F935" t="str">
            <v>17/02/2006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ETECMTJL$583</v>
          </cell>
          <cell r="B936">
            <v>0</v>
          </cell>
          <cell r="C936">
            <v>15000</v>
          </cell>
          <cell r="D936">
            <v>15000</v>
          </cell>
          <cell r="E936">
            <v>0</v>
          </cell>
          <cell r="F936" t="str">
            <v>17/02/2006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ETECMTJL$584</v>
          </cell>
          <cell r="B937">
            <v>0</v>
          </cell>
          <cell r="C937">
            <v>26600</v>
          </cell>
          <cell r="D937">
            <v>26600</v>
          </cell>
          <cell r="E937">
            <v>0</v>
          </cell>
          <cell r="F937" t="str">
            <v>21/02/2006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ETECMTJL$585</v>
          </cell>
          <cell r="B938">
            <v>0</v>
          </cell>
          <cell r="C938">
            <v>30000</v>
          </cell>
          <cell r="D938">
            <v>30000</v>
          </cell>
          <cell r="E938">
            <v>0</v>
          </cell>
          <cell r="F938" t="str">
            <v>21/02/2006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ETECMTJL$586</v>
          </cell>
          <cell r="B939">
            <v>0</v>
          </cell>
          <cell r="C939">
            <v>50000</v>
          </cell>
          <cell r="D939">
            <v>50000</v>
          </cell>
          <cell r="E939">
            <v>0</v>
          </cell>
          <cell r="F939" t="str">
            <v>22/02/2006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ETECMTJL$587</v>
          </cell>
          <cell r="B940">
            <v>0</v>
          </cell>
          <cell r="C940">
            <v>5700</v>
          </cell>
          <cell r="D940">
            <v>5700</v>
          </cell>
          <cell r="E940">
            <v>0</v>
          </cell>
          <cell r="F940" t="str">
            <v>23/02/2006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ETECMTJL$588</v>
          </cell>
          <cell r="B941">
            <v>0</v>
          </cell>
          <cell r="C941">
            <v>22000</v>
          </cell>
          <cell r="D941">
            <v>22000</v>
          </cell>
          <cell r="E941">
            <v>0</v>
          </cell>
          <cell r="F941" t="str">
            <v>27/02/2006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ETECMTJL$589</v>
          </cell>
          <cell r="B942">
            <v>0</v>
          </cell>
          <cell r="C942">
            <v>12000</v>
          </cell>
          <cell r="D942">
            <v>12000</v>
          </cell>
          <cell r="E942">
            <v>0</v>
          </cell>
          <cell r="F942" t="str">
            <v>01/03/2006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ETECMTJL$590</v>
          </cell>
          <cell r="B943">
            <v>0</v>
          </cell>
          <cell r="C943">
            <v>12000</v>
          </cell>
          <cell r="D943">
            <v>12000</v>
          </cell>
          <cell r="E943">
            <v>0</v>
          </cell>
          <cell r="F943" t="str">
            <v>02/03/2006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ETECMTJL$591</v>
          </cell>
          <cell r="B944">
            <v>0</v>
          </cell>
          <cell r="C944">
            <v>16234.5</v>
          </cell>
          <cell r="D944">
            <v>16234.5</v>
          </cell>
          <cell r="E944">
            <v>0</v>
          </cell>
          <cell r="F944" t="str">
            <v>02/03/2006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ETECMTJL$592</v>
          </cell>
          <cell r="B945">
            <v>0</v>
          </cell>
          <cell r="C945">
            <v>80000</v>
          </cell>
          <cell r="D945">
            <v>80000</v>
          </cell>
          <cell r="E945">
            <v>0</v>
          </cell>
          <cell r="F945" t="str">
            <v>01/03/2006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ETECMTJL$593</v>
          </cell>
          <cell r="B946">
            <v>0</v>
          </cell>
          <cell r="C946">
            <v>165000</v>
          </cell>
          <cell r="D946">
            <v>165000</v>
          </cell>
          <cell r="E946">
            <v>0</v>
          </cell>
          <cell r="F946" t="str">
            <v>01/03/2006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ETECMTJL$594</v>
          </cell>
          <cell r="B947">
            <v>0</v>
          </cell>
          <cell r="C947">
            <v>30000</v>
          </cell>
          <cell r="D947">
            <v>30000</v>
          </cell>
          <cell r="E947">
            <v>0</v>
          </cell>
          <cell r="F947" t="str">
            <v>01/03/2006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ETECMTJL$595</v>
          </cell>
          <cell r="B948">
            <v>0</v>
          </cell>
          <cell r="C948">
            <v>13248</v>
          </cell>
          <cell r="D948">
            <v>13248</v>
          </cell>
          <cell r="E948">
            <v>0</v>
          </cell>
          <cell r="F948" t="str">
            <v>03/03/2006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ETECMTJL$596</v>
          </cell>
          <cell r="B949">
            <v>0</v>
          </cell>
          <cell r="C949">
            <v>11420</v>
          </cell>
          <cell r="D949">
            <v>11420</v>
          </cell>
          <cell r="E949">
            <v>0</v>
          </cell>
          <cell r="F949" t="str">
            <v>06/03/2006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ETECMTJL$597</v>
          </cell>
          <cell r="B950">
            <v>0</v>
          </cell>
          <cell r="C950">
            <v>50000</v>
          </cell>
          <cell r="D950">
            <v>50000</v>
          </cell>
          <cell r="E950">
            <v>0</v>
          </cell>
          <cell r="F950" t="str">
            <v>09/03/2006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ETECMTJL$598</v>
          </cell>
          <cell r="B951">
            <v>0</v>
          </cell>
          <cell r="C951">
            <v>8000</v>
          </cell>
          <cell r="D951">
            <v>8000</v>
          </cell>
          <cell r="E951">
            <v>0</v>
          </cell>
          <cell r="F951" t="str">
            <v>09/03/2006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ETECMTJL$599</v>
          </cell>
          <cell r="B952">
            <v>0</v>
          </cell>
          <cell r="C952">
            <v>27418</v>
          </cell>
          <cell r="D952">
            <v>27418</v>
          </cell>
          <cell r="E952">
            <v>0</v>
          </cell>
          <cell r="F952" t="str">
            <v>09/03/2006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ETECMTJL$600</v>
          </cell>
          <cell r="B953">
            <v>0</v>
          </cell>
          <cell r="C953">
            <v>17976</v>
          </cell>
          <cell r="D953">
            <v>17976</v>
          </cell>
          <cell r="E953">
            <v>0</v>
          </cell>
          <cell r="F953" t="str">
            <v>16/03/2006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ETECMTJL$601</v>
          </cell>
          <cell r="B954">
            <v>0</v>
          </cell>
          <cell r="C954">
            <v>7000</v>
          </cell>
          <cell r="D954">
            <v>7000</v>
          </cell>
          <cell r="E954">
            <v>0</v>
          </cell>
          <cell r="F954" t="str">
            <v>31/12/2003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ETECMTJL$602</v>
          </cell>
          <cell r="B955">
            <v>0</v>
          </cell>
          <cell r="C955">
            <v>34702</v>
          </cell>
          <cell r="D955">
            <v>34702</v>
          </cell>
          <cell r="E955">
            <v>0</v>
          </cell>
          <cell r="F955" t="str">
            <v>22/03/2006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ETECMTJL$603</v>
          </cell>
          <cell r="B956">
            <v>0</v>
          </cell>
          <cell r="C956">
            <v>15753.63</v>
          </cell>
          <cell r="D956">
            <v>15753.63</v>
          </cell>
          <cell r="E956">
            <v>0</v>
          </cell>
          <cell r="F956" t="str">
            <v>22/03/2006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ETECMTJL$604</v>
          </cell>
          <cell r="B957">
            <v>0</v>
          </cell>
          <cell r="C957">
            <v>14581</v>
          </cell>
          <cell r="D957">
            <v>14581</v>
          </cell>
          <cell r="E957">
            <v>0</v>
          </cell>
          <cell r="F957" t="str">
            <v>22/03/2006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ETECMTJL$605</v>
          </cell>
          <cell r="B958">
            <v>0</v>
          </cell>
          <cell r="C958">
            <v>291992</v>
          </cell>
          <cell r="D958">
            <v>291992</v>
          </cell>
          <cell r="E958">
            <v>0</v>
          </cell>
          <cell r="F958" t="str">
            <v>22/03/2006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ETECMTJL$606</v>
          </cell>
          <cell r="B959">
            <v>0</v>
          </cell>
          <cell r="C959">
            <v>41692</v>
          </cell>
          <cell r="D959">
            <v>41692</v>
          </cell>
          <cell r="E959">
            <v>0</v>
          </cell>
          <cell r="F959" t="str">
            <v>24/03/2006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ETECMTJL$607</v>
          </cell>
          <cell r="B960">
            <v>0</v>
          </cell>
          <cell r="C960">
            <v>16632</v>
          </cell>
          <cell r="D960">
            <v>16632</v>
          </cell>
          <cell r="E960">
            <v>0</v>
          </cell>
          <cell r="F960" t="str">
            <v>27/03/2006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A961" t="str">
            <v>ETECMTJL$608</v>
          </cell>
          <cell r="B961">
            <v>0</v>
          </cell>
          <cell r="C961">
            <v>40000</v>
          </cell>
          <cell r="D961">
            <v>40000</v>
          </cell>
          <cell r="E961">
            <v>0</v>
          </cell>
          <cell r="F961" t="str">
            <v>27/03/2006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ETECMTJL$609</v>
          </cell>
          <cell r="B962">
            <v>0</v>
          </cell>
          <cell r="C962">
            <v>114009</v>
          </cell>
          <cell r="D962">
            <v>114009</v>
          </cell>
          <cell r="E962">
            <v>0</v>
          </cell>
          <cell r="F962" t="str">
            <v>27/03/2006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ETECMTJL$610</v>
          </cell>
          <cell r="B963">
            <v>0</v>
          </cell>
          <cell r="C963">
            <v>76916</v>
          </cell>
          <cell r="D963">
            <v>76916</v>
          </cell>
          <cell r="E963">
            <v>0</v>
          </cell>
          <cell r="F963" t="str">
            <v>27/03/2006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ETECMTJL$611</v>
          </cell>
          <cell r="B964">
            <v>0</v>
          </cell>
          <cell r="C964">
            <v>47661</v>
          </cell>
          <cell r="D964">
            <v>47661</v>
          </cell>
          <cell r="E964">
            <v>0</v>
          </cell>
          <cell r="F964" t="str">
            <v>27/03/2006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ETECMTJL$612</v>
          </cell>
          <cell r="B965">
            <v>0</v>
          </cell>
          <cell r="C965">
            <v>71329</v>
          </cell>
          <cell r="D965">
            <v>71329</v>
          </cell>
          <cell r="E965">
            <v>0</v>
          </cell>
          <cell r="F965" t="str">
            <v>29/03/2006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ETECMTJL$613</v>
          </cell>
          <cell r="B966">
            <v>0</v>
          </cell>
          <cell r="C966">
            <v>17292</v>
          </cell>
          <cell r="D966">
            <v>17292</v>
          </cell>
          <cell r="E966">
            <v>0</v>
          </cell>
          <cell r="F966" t="str">
            <v>29/03/2006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ETECMTJL$614</v>
          </cell>
          <cell r="B967">
            <v>0</v>
          </cell>
          <cell r="C967">
            <v>182729</v>
          </cell>
          <cell r="D967">
            <v>182729</v>
          </cell>
          <cell r="E967">
            <v>0</v>
          </cell>
          <cell r="F967" t="str">
            <v>29/03/2006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ETECMTJL$615</v>
          </cell>
          <cell r="B968">
            <v>0</v>
          </cell>
          <cell r="C968">
            <v>88801</v>
          </cell>
          <cell r="D968">
            <v>88801</v>
          </cell>
          <cell r="E968">
            <v>0</v>
          </cell>
          <cell r="F968" t="str">
            <v>28/03/2006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ETECMTJL$616</v>
          </cell>
          <cell r="B969">
            <v>0</v>
          </cell>
          <cell r="C969">
            <v>30135</v>
          </cell>
          <cell r="D969">
            <v>30135</v>
          </cell>
          <cell r="E969">
            <v>0</v>
          </cell>
          <cell r="F969" t="str">
            <v>28/03/2006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ETECMTJL$617</v>
          </cell>
          <cell r="B970">
            <v>0</v>
          </cell>
          <cell r="C970">
            <v>71000</v>
          </cell>
          <cell r="D970">
            <v>71000</v>
          </cell>
          <cell r="E970">
            <v>0</v>
          </cell>
          <cell r="F970" t="str">
            <v>28/03/2006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ETECMTJL$618</v>
          </cell>
          <cell r="B971">
            <v>0</v>
          </cell>
          <cell r="C971">
            <v>40000</v>
          </cell>
          <cell r="D971">
            <v>40000</v>
          </cell>
          <cell r="E971">
            <v>0</v>
          </cell>
          <cell r="F971" t="str">
            <v>28/03/2006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ETECMTJL$619</v>
          </cell>
          <cell r="B972">
            <v>0</v>
          </cell>
          <cell r="C972">
            <v>35000</v>
          </cell>
          <cell r="D972">
            <v>35000</v>
          </cell>
          <cell r="E972">
            <v>0</v>
          </cell>
          <cell r="F972" t="str">
            <v>28/03/2006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ETECMTJL$620</v>
          </cell>
          <cell r="B973">
            <v>0</v>
          </cell>
          <cell r="C973">
            <v>42000</v>
          </cell>
          <cell r="D973">
            <v>42000</v>
          </cell>
          <cell r="E973">
            <v>0</v>
          </cell>
          <cell r="F973" t="str">
            <v>28/03/2006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A974" t="str">
            <v>ETECMTJL$621</v>
          </cell>
          <cell r="B974">
            <v>0</v>
          </cell>
          <cell r="C974">
            <v>60000</v>
          </cell>
          <cell r="D974">
            <v>60000</v>
          </cell>
          <cell r="E974">
            <v>0</v>
          </cell>
          <cell r="F974" t="str">
            <v>28/03/2006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A975" t="str">
            <v>ETECMTJL$622</v>
          </cell>
          <cell r="B975">
            <v>0</v>
          </cell>
          <cell r="C975">
            <v>40000</v>
          </cell>
          <cell r="D975">
            <v>40000</v>
          </cell>
          <cell r="E975">
            <v>0</v>
          </cell>
          <cell r="F975" t="str">
            <v>31/03/2006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ETECMTJL$623</v>
          </cell>
          <cell r="B976">
            <v>0</v>
          </cell>
          <cell r="C976">
            <v>11240</v>
          </cell>
          <cell r="D976">
            <v>11240</v>
          </cell>
          <cell r="E976">
            <v>0</v>
          </cell>
          <cell r="F976" t="str">
            <v>31/03/2006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ETECMTJL$624</v>
          </cell>
          <cell r="B977">
            <v>0</v>
          </cell>
          <cell r="C977">
            <v>9471</v>
          </cell>
          <cell r="D977">
            <v>9471</v>
          </cell>
          <cell r="E977">
            <v>0</v>
          </cell>
          <cell r="F977" t="str">
            <v>31/03/2006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A978" t="str">
            <v>ETECMTJL$625</v>
          </cell>
          <cell r="B978">
            <v>0</v>
          </cell>
          <cell r="C978">
            <v>29632</v>
          </cell>
          <cell r="D978">
            <v>29632</v>
          </cell>
          <cell r="E978">
            <v>0</v>
          </cell>
          <cell r="F978" t="str">
            <v>31/03/2006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>ETECMTJL$626</v>
          </cell>
          <cell r="B979">
            <v>0</v>
          </cell>
          <cell r="C979">
            <v>57338</v>
          </cell>
          <cell r="D979">
            <v>57338</v>
          </cell>
          <cell r="E979">
            <v>0</v>
          </cell>
          <cell r="F979" t="str">
            <v>31/03/2006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A980" t="str">
            <v>ETECMTJL$627</v>
          </cell>
          <cell r="B980">
            <v>0</v>
          </cell>
          <cell r="C980">
            <v>16000</v>
          </cell>
          <cell r="D980">
            <v>16000</v>
          </cell>
          <cell r="E980">
            <v>0</v>
          </cell>
          <cell r="F980" t="str">
            <v>31/03/2006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ETECMTJL$628</v>
          </cell>
          <cell r="B981">
            <v>0</v>
          </cell>
          <cell r="C981">
            <v>110000</v>
          </cell>
          <cell r="D981">
            <v>110000</v>
          </cell>
          <cell r="E981">
            <v>0</v>
          </cell>
          <cell r="F981" t="str">
            <v>31/03/2006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ETECMTJL$629</v>
          </cell>
          <cell r="B982">
            <v>0</v>
          </cell>
          <cell r="C982">
            <v>14434</v>
          </cell>
          <cell r="D982">
            <v>14434</v>
          </cell>
          <cell r="E982">
            <v>0</v>
          </cell>
          <cell r="F982" t="str">
            <v>31/03/2006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A983" t="str">
            <v>ETECMTJL$630</v>
          </cell>
          <cell r="B983">
            <v>0</v>
          </cell>
          <cell r="C983">
            <v>265000</v>
          </cell>
          <cell r="D983">
            <v>265000</v>
          </cell>
          <cell r="E983">
            <v>0</v>
          </cell>
          <cell r="F983" t="str">
            <v>31/03/2006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A984" t="str">
            <v>ETECMTJL$631</v>
          </cell>
          <cell r="B984">
            <v>0</v>
          </cell>
          <cell r="C984">
            <v>8666</v>
          </cell>
          <cell r="D984">
            <v>8666</v>
          </cell>
          <cell r="E984">
            <v>0</v>
          </cell>
          <cell r="F984" t="str">
            <v>31/03/2006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A985" t="str">
            <v>ETECMTJL$632</v>
          </cell>
          <cell r="B985">
            <v>0</v>
          </cell>
          <cell r="C985">
            <v>52500</v>
          </cell>
          <cell r="D985">
            <v>52500</v>
          </cell>
          <cell r="E985">
            <v>0</v>
          </cell>
          <cell r="F985" t="str">
            <v>31/03/2006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A986" t="str">
            <v>ETECMTJL$633</v>
          </cell>
          <cell r="B986">
            <v>0</v>
          </cell>
          <cell r="C986">
            <v>7000</v>
          </cell>
          <cell r="D986">
            <v>7000</v>
          </cell>
          <cell r="E986">
            <v>0</v>
          </cell>
          <cell r="F986" t="str">
            <v>29/03/2006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A987" t="str">
            <v>ETECMTJL$634</v>
          </cell>
          <cell r="B987">
            <v>0</v>
          </cell>
          <cell r="C987">
            <v>63506</v>
          </cell>
          <cell r="D987">
            <v>63506</v>
          </cell>
          <cell r="E987">
            <v>0</v>
          </cell>
          <cell r="F987" t="str">
            <v>04/04/2006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ETECMTJL$635</v>
          </cell>
          <cell r="B988">
            <v>0</v>
          </cell>
          <cell r="C988">
            <v>100000</v>
          </cell>
          <cell r="D988">
            <v>100000</v>
          </cell>
          <cell r="E988">
            <v>0</v>
          </cell>
          <cell r="F988" t="str">
            <v>04/04/2006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A989" t="str">
            <v>ETECMTJL$636</v>
          </cell>
          <cell r="B989">
            <v>0</v>
          </cell>
          <cell r="C989">
            <v>12000</v>
          </cell>
          <cell r="D989">
            <v>12000</v>
          </cell>
          <cell r="E989">
            <v>0</v>
          </cell>
          <cell r="F989" t="str">
            <v>06/04/2006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A990" t="str">
            <v>ETECMTJL$637</v>
          </cell>
          <cell r="B990">
            <v>0</v>
          </cell>
          <cell r="C990">
            <v>11546</v>
          </cell>
          <cell r="D990">
            <v>11546</v>
          </cell>
          <cell r="E990">
            <v>0</v>
          </cell>
          <cell r="F990" t="str">
            <v>06/04/2006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ETECMTJL$638</v>
          </cell>
          <cell r="B991">
            <v>0</v>
          </cell>
          <cell r="C991">
            <v>35000</v>
          </cell>
          <cell r="D991">
            <v>35000</v>
          </cell>
          <cell r="E991">
            <v>0</v>
          </cell>
          <cell r="F991" t="str">
            <v>11/04/2006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ETECMTJL$639</v>
          </cell>
          <cell r="B992">
            <v>0</v>
          </cell>
          <cell r="C992">
            <v>200000</v>
          </cell>
          <cell r="D992">
            <v>200000</v>
          </cell>
          <cell r="E992">
            <v>0</v>
          </cell>
          <cell r="F992" t="str">
            <v>11/04/2006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A993" t="str">
            <v>ETECMTJL$640</v>
          </cell>
          <cell r="B993">
            <v>0</v>
          </cell>
          <cell r="C993">
            <v>80000</v>
          </cell>
          <cell r="D993">
            <v>80000</v>
          </cell>
          <cell r="E993">
            <v>0</v>
          </cell>
          <cell r="F993" t="str">
            <v>11/04/2006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A994" t="str">
            <v>ETECMTJL$641</v>
          </cell>
          <cell r="B994">
            <v>0</v>
          </cell>
          <cell r="C994">
            <v>13048</v>
          </cell>
          <cell r="D994">
            <v>13048</v>
          </cell>
          <cell r="E994">
            <v>0</v>
          </cell>
          <cell r="F994" t="str">
            <v>11/04/2006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ETECMTJL$642</v>
          </cell>
          <cell r="B995">
            <v>0</v>
          </cell>
          <cell r="C995">
            <v>12000</v>
          </cell>
          <cell r="D995">
            <v>12000</v>
          </cell>
          <cell r="E995">
            <v>0</v>
          </cell>
          <cell r="F995" t="str">
            <v>12/04/2006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ETECMTJL$643</v>
          </cell>
          <cell r="B996">
            <v>0</v>
          </cell>
          <cell r="C996">
            <v>50000</v>
          </cell>
          <cell r="D996">
            <v>50000</v>
          </cell>
          <cell r="E996">
            <v>0</v>
          </cell>
          <cell r="F996" t="str">
            <v>12/04/2006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ETECMTJL$644</v>
          </cell>
          <cell r="B997">
            <v>0</v>
          </cell>
          <cell r="C997">
            <v>100000</v>
          </cell>
          <cell r="D997">
            <v>100000</v>
          </cell>
          <cell r="E997">
            <v>0</v>
          </cell>
          <cell r="F997" t="str">
            <v>12/04/2006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ETECMTJL$645</v>
          </cell>
          <cell r="B998">
            <v>0</v>
          </cell>
          <cell r="C998">
            <v>40000</v>
          </cell>
          <cell r="D998">
            <v>40000</v>
          </cell>
          <cell r="E998">
            <v>0</v>
          </cell>
          <cell r="F998" t="str">
            <v>12/04/2006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ETECMTJL$646</v>
          </cell>
          <cell r="B999">
            <v>0</v>
          </cell>
          <cell r="C999">
            <v>43077</v>
          </cell>
          <cell r="D999">
            <v>43077</v>
          </cell>
          <cell r="E999">
            <v>0</v>
          </cell>
          <cell r="F999" t="str">
            <v>29/09/2005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ETECMTJL$647</v>
          </cell>
          <cell r="B1000">
            <v>0</v>
          </cell>
          <cell r="C1000">
            <v>30000</v>
          </cell>
          <cell r="D1000">
            <v>30000</v>
          </cell>
          <cell r="E1000">
            <v>0</v>
          </cell>
          <cell r="F1000" t="str">
            <v>12/04/2006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ETECMTJL$648</v>
          </cell>
          <cell r="B1001">
            <v>0</v>
          </cell>
          <cell r="C1001">
            <v>40000</v>
          </cell>
          <cell r="D1001">
            <v>40000</v>
          </cell>
          <cell r="E1001">
            <v>0</v>
          </cell>
          <cell r="F1001" t="str">
            <v>12/04/2006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ETECMTJL$649</v>
          </cell>
          <cell r="B1002">
            <v>0</v>
          </cell>
          <cell r="C1002">
            <v>82000</v>
          </cell>
          <cell r="D1002">
            <v>82000</v>
          </cell>
          <cell r="E1002">
            <v>0</v>
          </cell>
          <cell r="F1002" t="str">
            <v>25/04/2006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ETECMTJL$650</v>
          </cell>
          <cell r="B1003">
            <v>0</v>
          </cell>
          <cell r="C1003">
            <v>120000</v>
          </cell>
          <cell r="D1003">
            <v>120000</v>
          </cell>
          <cell r="E1003">
            <v>0</v>
          </cell>
          <cell r="F1003" t="str">
            <v>26/04/2006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ETECMTJL$651</v>
          </cell>
          <cell r="B1004">
            <v>0</v>
          </cell>
          <cell r="C1004">
            <v>11640</v>
          </cell>
          <cell r="D1004">
            <v>11640</v>
          </cell>
          <cell r="E1004">
            <v>0</v>
          </cell>
          <cell r="F1004" t="str">
            <v>26/04/2006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ETECMTJL$652</v>
          </cell>
          <cell r="B1005">
            <v>0</v>
          </cell>
          <cell r="C1005">
            <v>18000</v>
          </cell>
          <cell r="D1005">
            <v>18000</v>
          </cell>
          <cell r="E1005">
            <v>0</v>
          </cell>
          <cell r="F1005" t="str">
            <v>26/04/2006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A1006" t="str">
            <v>ETECMTJL$653</v>
          </cell>
          <cell r="B1006">
            <v>0</v>
          </cell>
          <cell r="C1006">
            <v>35000</v>
          </cell>
          <cell r="D1006">
            <v>35000</v>
          </cell>
          <cell r="E1006">
            <v>0</v>
          </cell>
          <cell r="F1006" t="str">
            <v>26/04/2006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A1007" t="str">
            <v>ETECMTJL$654</v>
          </cell>
          <cell r="B1007">
            <v>0</v>
          </cell>
          <cell r="C1007">
            <v>9000</v>
          </cell>
          <cell r="D1007">
            <v>9000</v>
          </cell>
          <cell r="E1007">
            <v>0</v>
          </cell>
          <cell r="F1007" t="str">
            <v>26/04/2006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ETECMTJL$655</v>
          </cell>
          <cell r="B1008">
            <v>0</v>
          </cell>
          <cell r="C1008">
            <v>17280</v>
          </cell>
          <cell r="D1008">
            <v>17280</v>
          </cell>
          <cell r="E1008">
            <v>0</v>
          </cell>
          <cell r="F1008" t="str">
            <v>28/04/2006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ETECMTJL$656</v>
          </cell>
          <cell r="B1009">
            <v>0</v>
          </cell>
          <cell r="C1009">
            <v>23215</v>
          </cell>
          <cell r="D1009">
            <v>23215</v>
          </cell>
          <cell r="E1009">
            <v>0</v>
          </cell>
          <cell r="F1009" t="str">
            <v>28/04/2006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ETECMTJL$657</v>
          </cell>
          <cell r="B1010">
            <v>0</v>
          </cell>
          <cell r="C1010">
            <v>31000</v>
          </cell>
          <cell r="D1010">
            <v>31000</v>
          </cell>
          <cell r="E1010">
            <v>0</v>
          </cell>
          <cell r="F1010" t="str">
            <v>03/05/2006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A1011" t="str">
            <v>ETECMTJL$658</v>
          </cell>
          <cell r="B1011">
            <v>0</v>
          </cell>
          <cell r="C1011">
            <v>16000</v>
          </cell>
          <cell r="D1011">
            <v>16000</v>
          </cell>
          <cell r="E1011">
            <v>0</v>
          </cell>
          <cell r="F1011" t="str">
            <v>03/05/2006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A1012" t="str">
            <v>ETECMTJL$659</v>
          </cell>
          <cell r="B1012">
            <v>0</v>
          </cell>
          <cell r="C1012">
            <v>28000</v>
          </cell>
          <cell r="D1012">
            <v>28000</v>
          </cell>
          <cell r="E1012">
            <v>0</v>
          </cell>
          <cell r="F1012" t="str">
            <v>03/05/2006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ETECMTJL$660</v>
          </cell>
          <cell r="B1013">
            <v>0</v>
          </cell>
          <cell r="C1013">
            <v>26000</v>
          </cell>
          <cell r="D1013">
            <v>26000</v>
          </cell>
          <cell r="E1013">
            <v>0</v>
          </cell>
          <cell r="F1013" t="str">
            <v>03/05/2006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ETECMTJL$661</v>
          </cell>
          <cell r="B1014">
            <v>0</v>
          </cell>
          <cell r="C1014">
            <v>25650</v>
          </cell>
          <cell r="D1014">
            <v>25650</v>
          </cell>
          <cell r="E1014">
            <v>0</v>
          </cell>
          <cell r="F1014" t="str">
            <v>03/05/2006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ETECMTJL$662</v>
          </cell>
          <cell r="B1015">
            <v>0</v>
          </cell>
          <cell r="C1015">
            <v>36000</v>
          </cell>
          <cell r="D1015">
            <v>36000</v>
          </cell>
          <cell r="E1015">
            <v>0</v>
          </cell>
          <cell r="F1015" t="str">
            <v>03/05/2006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ETECMTJL$663</v>
          </cell>
          <cell r="B1016">
            <v>0</v>
          </cell>
          <cell r="C1016">
            <v>21294</v>
          </cell>
          <cell r="D1016">
            <v>21294</v>
          </cell>
          <cell r="E1016">
            <v>0</v>
          </cell>
          <cell r="F1016" t="str">
            <v>03/05/2006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ETECMTJL$664</v>
          </cell>
          <cell r="B1017">
            <v>0</v>
          </cell>
          <cell r="C1017">
            <v>45000</v>
          </cell>
          <cell r="D1017">
            <v>45000</v>
          </cell>
          <cell r="E1017">
            <v>0</v>
          </cell>
          <cell r="F1017" t="str">
            <v>03/05/2006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ETECMTJL$665</v>
          </cell>
          <cell r="B1018">
            <v>0</v>
          </cell>
          <cell r="C1018">
            <v>15000</v>
          </cell>
          <cell r="D1018">
            <v>15000</v>
          </cell>
          <cell r="E1018">
            <v>0</v>
          </cell>
          <cell r="F1018" t="str">
            <v>09/05/2006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ETECMTJL$666</v>
          </cell>
          <cell r="B1019">
            <v>0</v>
          </cell>
          <cell r="C1019">
            <v>26753</v>
          </cell>
          <cell r="D1019">
            <v>26753</v>
          </cell>
          <cell r="E1019">
            <v>0</v>
          </cell>
          <cell r="F1019" t="str">
            <v>09/05/2006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ETECMTJL$667</v>
          </cell>
          <cell r="B1020">
            <v>0</v>
          </cell>
          <cell r="C1020">
            <v>10000</v>
          </cell>
          <cell r="D1020">
            <v>10000</v>
          </cell>
          <cell r="E1020">
            <v>0</v>
          </cell>
          <cell r="F1020" t="str">
            <v>09/05/2006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ETECMTJL$668</v>
          </cell>
          <cell r="B1021">
            <v>0</v>
          </cell>
          <cell r="C1021">
            <v>30000</v>
          </cell>
          <cell r="D1021">
            <v>30000</v>
          </cell>
          <cell r="E1021">
            <v>0</v>
          </cell>
          <cell r="F1021" t="str">
            <v>09/05/2006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ETECMTJL$669</v>
          </cell>
          <cell r="B1022">
            <v>0</v>
          </cell>
          <cell r="C1022">
            <v>40000</v>
          </cell>
          <cell r="D1022">
            <v>40000</v>
          </cell>
          <cell r="E1022">
            <v>0</v>
          </cell>
          <cell r="F1022" t="str">
            <v>09/05/2006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ETECMTJL$670</v>
          </cell>
          <cell r="B1023">
            <v>0</v>
          </cell>
          <cell r="C1023">
            <v>20000</v>
          </cell>
          <cell r="D1023">
            <v>20000</v>
          </cell>
          <cell r="E1023">
            <v>0</v>
          </cell>
          <cell r="F1023" t="str">
            <v>12/05/2006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ETECMTJL$671</v>
          </cell>
          <cell r="B1024">
            <v>0</v>
          </cell>
          <cell r="C1024">
            <v>35000</v>
          </cell>
          <cell r="D1024">
            <v>35000</v>
          </cell>
          <cell r="E1024">
            <v>0</v>
          </cell>
          <cell r="F1024" t="str">
            <v>11/05/2006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ETECMTJL$672</v>
          </cell>
          <cell r="B1025">
            <v>0</v>
          </cell>
          <cell r="C1025">
            <v>15000</v>
          </cell>
          <cell r="D1025">
            <v>15000</v>
          </cell>
          <cell r="E1025">
            <v>0</v>
          </cell>
          <cell r="F1025" t="str">
            <v>24/05/2006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ETECMTJL$673</v>
          </cell>
          <cell r="B1026">
            <v>0</v>
          </cell>
          <cell r="C1026">
            <v>8400</v>
          </cell>
          <cell r="D1026">
            <v>8400</v>
          </cell>
          <cell r="E1026">
            <v>0</v>
          </cell>
          <cell r="F1026" t="str">
            <v>24/05/2006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A1027" t="str">
            <v>ETECMTJL$674</v>
          </cell>
          <cell r="B1027">
            <v>0</v>
          </cell>
          <cell r="C1027">
            <v>29600</v>
          </cell>
          <cell r="D1027">
            <v>29600</v>
          </cell>
          <cell r="E1027">
            <v>0</v>
          </cell>
          <cell r="F1027" t="str">
            <v>26/05/2006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ETECMTJL$675</v>
          </cell>
          <cell r="B1028">
            <v>0</v>
          </cell>
          <cell r="C1028">
            <v>20000</v>
          </cell>
          <cell r="D1028">
            <v>20000</v>
          </cell>
          <cell r="E1028">
            <v>0</v>
          </cell>
          <cell r="F1028" t="str">
            <v>29/05/2006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ETECMTJL$676</v>
          </cell>
          <cell r="B1029">
            <v>0</v>
          </cell>
          <cell r="C1029">
            <v>115400</v>
          </cell>
          <cell r="D1029">
            <v>115400</v>
          </cell>
          <cell r="E1029">
            <v>0</v>
          </cell>
          <cell r="F1029" t="str">
            <v>30/05/2006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ETECMTJL$677</v>
          </cell>
          <cell r="B1030">
            <v>0</v>
          </cell>
          <cell r="C1030">
            <v>30000</v>
          </cell>
          <cell r="D1030">
            <v>30000</v>
          </cell>
          <cell r="E1030">
            <v>0</v>
          </cell>
          <cell r="F1030" t="str">
            <v>30/05/2006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A1031" t="str">
            <v>ETECMTJL$678</v>
          </cell>
          <cell r="B1031">
            <v>0</v>
          </cell>
          <cell r="C1031">
            <v>20128</v>
          </cell>
          <cell r="D1031">
            <v>20128</v>
          </cell>
          <cell r="E1031">
            <v>0</v>
          </cell>
          <cell r="F1031" t="str">
            <v>30/05/2006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A1032" t="str">
            <v>ETECMTJL$679</v>
          </cell>
          <cell r="B1032">
            <v>0</v>
          </cell>
          <cell r="C1032">
            <v>30000</v>
          </cell>
          <cell r="D1032">
            <v>30000</v>
          </cell>
          <cell r="E1032">
            <v>0</v>
          </cell>
          <cell r="F1032" t="str">
            <v>30/05/2006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ETECMTJL$680</v>
          </cell>
          <cell r="B1033">
            <v>0</v>
          </cell>
          <cell r="C1033">
            <v>50000</v>
          </cell>
          <cell r="D1033">
            <v>50000</v>
          </cell>
          <cell r="E1033">
            <v>0</v>
          </cell>
          <cell r="F1033" t="str">
            <v>30/05/2006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A1034" t="str">
            <v>ETECMTJL$681</v>
          </cell>
          <cell r="B1034">
            <v>0</v>
          </cell>
          <cell r="C1034">
            <v>40000</v>
          </cell>
          <cell r="D1034">
            <v>40000</v>
          </cell>
          <cell r="E1034">
            <v>0</v>
          </cell>
          <cell r="F1034" t="str">
            <v>30/05/2006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A1035" t="str">
            <v>ETECMTJL$682</v>
          </cell>
          <cell r="B1035">
            <v>0</v>
          </cell>
          <cell r="C1035">
            <v>9000</v>
          </cell>
          <cell r="D1035">
            <v>9000</v>
          </cell>
          <cell r="E1035">
            <v>0</v>
          </cell>
          <cell r="F1035" t="str">
            <v>30/05/2006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ETECMTJL$683</v>
          </cell>
          <cell r="B1036">
            <v>0</v>
          </cell>
          <cell r="C1036">
            <v>10000</v>
          </cell>
          <cell r="D1036">
            <v>10000</v>
          </cell>
          <cell r="E1036">
            <v>0</v>
          </cell>
          <cell r="F1036" t="str">
            <v>01/06/2006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ETECMTJL$684</v>
          </cell>
          <cell r="B1037">
            <v>0</v>
          </cell>
          <cell r="C1037">
            <v>16000</v>
          </cell>
          <cell r="D1037">
            <v>16000</v>
          </cell>
          <cell r="E1037">
            <v>0</v>
          </cell>
          <cell r="F1037" t="str">
            <v>05/06/2006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ETECMTJL$685</v>
          </cell>
          <cell r="B1038">
            <v>0</v>
          </cell>
          <cell r="C1038">
            <v>153000</v>
          </cell>
          <cell r="D1038">
            <v>153000</v>
          </cell>
          <cell r="E1038">
            <v>0</v>
          </cell>
          <cell r="F1038" t="str">
            <v>05/06/2006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ETECMTJL$686</v>
          </cell>
          <cell r="B1039">
            <v>0</v>
          </cell>
          <cell r="C1039">
            <v>30000</v>
          </cell>
          <cell r="D1039">
            <v>30000</v>
          </cell>
          <cell r="E1039">
            <v>0</v>
          </cell>
          <cell r="F1039" t="str">
            <v>05/06/2006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ETECMTJL$687</v>
          </cell>
          <cell r="B1040">
            <v>0</v>
          </cell>
          <cell r="C1040">
            <v>20232</v>
          </cell>
          <cell r="D1040">
            <v>20232</v>
          </cell>
          <cell r="E1040">
            <v>0</v>
          </cell>
          <cell r="F1040" t="str">
            <v>06/06/2006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A1041" t="str">
            <v>ETECMTJL$688</v>
          </cell>
          <cell r="B1041">
            <v>0</v>
          </cell>
          <cell r="C1041">
            <v>283249</v>
          </cell>
          <cell r="D1041">
            <v>283249</v>
          </cell>
          <cell r="E1041">
            <v>0</v>
          </cell>
          <cell r="F1041" t="str">
            <v>06/06/2006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ETECMTJL$689</v>
          </cell>
          <cell r="B1042">
            <v>0</v>
          </cell>
          <cell r="C1042">
            <v>7574</v>
          </cell>
          <cell r="D1042">
            <v>7574</v>
          </cell>
          <cell r="E1042">
            <v>0</v>
          </cell>
          <cell r="F1042" t="str">
            <v>06/06/2006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ETECMTJL$690</v>
          </cell>
          <cell r="B1043">
            <v>0</v>
          </cell>
          <cell r="C1043">
            <v>16056</v>
          </cell>
          <cell r="D1043">
            <v>16056</v>
          </cell>
          <cell r="E1043">
            <v>0</v>
          </cell>
          <cell r="F1043" t="str">
            <v>07/06/2006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ETECMTJL$691</v>
          </cell>
          <cell r="B1044">
            <v>0</v>
          </cell>
          <cell r="C1044">
            <v>20644</v>
          </cell>
          <cell r="D1044">
            <v>20644</v>
          </cell>
          <cell r="E1044">
            <v>0</v>
          </cell>
          <cell r="F1044" t="str">
            <v>07/06/2006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A1045" t="str">
            <v>ETECMTJL$692</v>
          </cell>
          <cell r="B1045">
            <v>0</v>
          </cell>
          <cell r="C1045">
            <v>14408</v>
          </cell>
          <cell r="D1045">
            <v>14408</v>
          </cell>
          <cell r="E1045">
            <v>0</v>
          </cell>
          <cell r="F1045" t="str">
            <v>07/06/2006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A1046" t="str">
            <v>ETECMTJL$693</v>
          </cell>
          <cell r="B1046">
            <v>0</v>
          </cell>
          <cell r="C1046">
            <v>20385</v>
          </cell>
          <cell r="D1046">
            <v>20385</v>
          </cell>
          <cell r="E1046">
            <v>0</v>
          </cell>
          <cell r="F1046" t="str">
            <v>09/06/2006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ETECMTJL$694</v>
          </cell>
          <cell r="B1047">
            <v>0</v>
          </cell>
          <cell r="C1047">
            <v>150000</v>
          </cell>
          <cell r="D1047">
            <v>150000</v>
          </cell>
          <cell r="E1047">
            <v>0</v>
          </cell>
          <cell r="F1047" t="str">
            <v>09/06/2006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ETECMTJL$695</v>
          </cell>
          <cell r="B1048">
            <v>0</v>
          </cell>
          <cell r="C1048">
            <v>8600</v>
          </cell>
          <cell r="D1048">
            <v>8600</v>
          </cell>
          <cell r="E1048">
            <v>0</v>
          </cell>
          <cell r="F1048" t="str">
            <v>09/06/2006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A1049" t="str">
            <v>ETECMTJL$696</v>
          </cell>
          <cell r="B1049">
            <v>0</v>
          </cell>
          <cell r="C1049">
            <v>25000</v>
          </cell>
          <cell r="D1049">
            <v>25000</v>
          </cell>
          <cell r="E1049">
            <v>0</v>
          </cell>
          <cell r="F1049" t="str">
            <v>09/06/2006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ETECMTJL$697</v>
          </cell>
          <cell r="B1050">
            <v>0</v>
          </cell>
          <cell r="C1050">
            <v>24000</v>
          </cell>
          <cell r="D1050">
            <v>24000</v>
          </cell>
          <cell r="E1050">
            <v>0</v>
          </cell>
          <cell r="F1050" t="str">
            <v>09/06/2006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A1051" t="str">
            <v>ETECMTJL$698</v>
          </cell>
          <cell r="B1051">
            <v>0</v>
          </cell>
          <cell r="C1051">
            <v>73000</v>
          </cell>
          <cell r="D1051">
            <v>73000</v>
          </cell>
          <cell r="E1051">
            <v>0</v>
          </cell>
          <cell r="F1051" t="str">
            <v>13/06/2006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ETECMTJL$699</v>
          </cell>
          <cell r="B1052">
            <v>0</v>
          </cell>
          <cell r="C1052">
            <v>85000</v>
          </cell>
          <cell r="D1052">
            <v>85000</v>
          </cell>
          <cell r="E1052">
            <v>0</v>
          </cell>
          <cell r="F1052" t="str">
            <v>13/06/2006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ETECMTJL$700</v>
          </cell>
          <cell r="B1053">
            <v>0</v>
          </cell>
          <cell r="C1053">
            <v>16000</v>
          </cell>
          <cell r="D1053">
            <v>16000</v>
          </cell>
          <cell r="E1053">
            <v>0</v>
          </cell>
          <cell r="F1053" t="str">
            <v>13/06/2006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A1054" t="str">
            <v>ETECMTJL$701</v>
          </cell>
          <cell r="B1054">
            <v>0</v>
          </cell>
          <cell r="C1054">
            <v>8738</v>
          </cell>
          <cell r="D1054">
            <v>8738</v>
          </cell>
          <cell r="E1054">
            <v>0</v>
          </cell>
          <cell r="F1054" t="str">
            <v>13/06/2006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ETECMTJL$702</v>
          </cell>
          <cell r="B1055">
            <v>0</v>
          </cell>
          <cell r="C1055">
            <v>15000</v>
          </cell>
          <cell r="D1055">
            <v>15000</v>
          </cell>
          <cell r="E1055">
            <v>0</v>
          </cell>
          <cell r="F1055" t="str">
            <v>13/06/2006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ETECMTJL$703</v>
          </cell>
          <cell r="B1056">
            <v>0</v>
          </cell>
          <cell r="C1056">
            <v>11000</v>
          </cell>
          <cell r="D1056">
            <v>11000</v>
          </cell>
          <cell r="E1056">
            <v>0</v>
          </cell>
          <cell r="F1056" t="str">
            <v>13/06/2006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ETECMTJL$704</v>
          </cell>
          <cell r="B1057">
            <v>0</v>
          </cell>
          <cell r="C1057">
            <v>15000</v>
          </cell>
          <cell r="D1057">
            <v>15000</v>
          </cell>
          <cell r="E1057">
            <v>0</v>
          </cell>
          <cell r="F1057" t="str">
            <v>14/06/2006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A1058" t="str">
            <v>ETECMTJL$705</v>
          </cell>
          <cell r="B1058">
            <v>0</v>
          </cell>
          <cell r="C1058">
            <v>17158</v>
          </cell>
          <cell r="D1058">
            <v>17158</v>
          </cell>
          <cell r="E1058">
            <v>0</v>
          </cell>
          <cell r="F1058" t="str">
            <v>14/06/2006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ETECMTJL$706</v>
          </cell>
          <cell r="B1059">
            <v>0</v>
          </cell>
          <cell r="C1059">
            <v>21055</v>
          </cell>
          <cell r="D1059">
            <v>21055</v>
          </cell>
          <cell r="E1059">
            <v>0</v>
          </cell>
          <cell r="F1059" t="str">
            <v>14/06/2006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ETECMTJL$707</v>
          </cell>
          <cell r="B1060">
            <v>0</v>
          </cell>
          <cell r="C1060">
            <v>12237</v>
          </cell>
          <cell r="D1060">
            <v>12237</v>
          </cell>
          <cell r="E1060">
            <v>0</v>
          </cell>
          <cell r="F1060" t="str">
            <v>14/06/2006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ETECMTJL$708</v>
          </cell>
          <cell r="B1061">
            <v>0</v>
          </cell>
          <cell r="C1061">
            <v>16252</v>
          </cell>
          <cell r="D1061">
            <v>16252</v>
          </cell>
          <cell r="E1061">
            <v>0</v>
          </cell>
          <cell r="F1061" t="str">
            <v>14/06/2006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ETECMTJL$709</v>
          </cell>
          <cell r="B1062">
            <v>0</v>
          </cell>
          <cell r="C1062">
            <v>10000</v>
          </cell>
          <cell r="D1062">
            <v>10000</v>
          </cell>
          <cell r="E1062">
            <v>0</v>
          </cell>
          <cell r="F1062" t="str">
            <v>14/06/2006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ETECMTJL$710</v>
          </cell>
          <cell r="B1063">
            <v>0</v>
          </cell>
          <cell r="C1063">
            <v>8000</v>
          </cell>
          <cell r="D1063">
            <v>8000</v>
          </cell>
          <cell r="E1063">
            <v>0</v>
          </cell>
          <cell r="F1063" t="str">
            <v>14/06/2006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A1064" t="str">
            <v>ETECMTJL$711</v>
          </cell>
          <cell r="B1064">
            <v>0</v>
          </cell>
          <cell r="C1064">
            <v>29500</v>
          </cell>
          <cell r="D1064">
            <v>29500</v>
          </cell>
          <cell r="E1064">
            <v>0</v>
          </cell>
          <cell r="F1064" t="str">
            <v>14/06/2006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ETECMTJL$712</v>
          </cell>
          <cell r="B1065">
            <v>0</v>
          </cell>
          <cell r="C1065">
            <v>7366</v>
          </cell>
          <cell r="D1065">
            <v>7366</v>
          </cell>
          <cell r="E1065">
            <v>0</v>
          </cell>
          <cell r="F1065" t="str">
            <v>14/06/2006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ETECMTJL$713</v>
          </cell>
          <cell r="B1066">
            <v>0</v>
          </cell>
          <cell r="C1066">
            <v>120000</v>
          </cell>
          <cell r="D1066">
            <v>120000</v>
          </cell>
          <cell r="E1066">
            <v>0</v>
          </cell>
          <cell r="F1066" t="str">
            <v>13/01/2005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ETECMTJL$714</v>
          </cell>
          <cell r="B1067">
            <v>0</v>
          </cell>
          <cell r="C1067">
            <v>50000</v>
          </cell>
          <cell r="D1067">
            <v>50000</v>
          </cell>
          <cell r="E1067">
            <v>0</v>
          </cell>
          <cell r="F1067" t="str">
            <v>19/06/2006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ETECMTJL$715</v>
          </cell>
          <cell r="B1068">
            <v>0</v>
          </cell>
          <cell r="C1068">
            <v>20128</v>
          </cell>
          <cell r="D1068">
            <v>20128</v>
          </cell>
          <cell r="E1068">
            <v>0</v>
          </cell>
          <cell r="F1068" t="str">
            <v>26/06/2006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ETECMTJL$716</v>
          </cell>
          <cell r="B1069">
            <v>0</v>
          </cell>
          <cell r="C1069">
            <v>10400</v>
          </cell>
          <cell r="D1069">
            <v>10400</v>
          </cell>
          <cell r="E1069">
            <v>0</v>
          </cell>
          <cell r="F1069" t="str">
            <v>04/07/2006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A1070" t="str">
            <v>ETECMTJL$717</v>
          </cell>
          <cell r="B1070">
            <v>0</v>
          </cell>
          <cell r="C1070">
            <v>95000</v>
          </cell>
          <cell r="D1070">
            <v>95000</v>
          </cell>
          <cell r="E1070">
            <v>0</v>
          </cell>
          <cell r="F1070" t="str">
            <v>04/07/2006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ETECMTJL$718</v>
          </cell>
          <cell r="B1071">
            <v>0</v>
          </cell>
          <cell r="C1071">
            <v>42000</v>
          </cell>
          <cell r="D1071">
            <v>42000</v>
          </cell>
          <cell r="E1071">
            <v>0</v>
          </cell>
          <cell r="F1071" t="str">
            <v>04/07/2006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ETECMTJL$719</v>
          </cell>
          <cell r="B1072">
            <v>0</v>
          </cell>
          <cell r="C1072">
            <v>22000</v>
          </cell>
          <cell r="D1072">
            <v>22000</v>
          </cell>
          <cell r="E1072">
            <v>0</v>
          </cell>
          <cell r="F1072" t="str">
            <v>04/07/2006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ETECMTJL$720</v>
          </cell>
          <cell r="B1073">
            <v>0</v>
          </cell>
          <cell r="C1073">
            <v>25000</v>
          </cell>
          <cell r="D1073">
            <v>25000</v>
          </cell>
          <cell r="E1073">
            <v>0</v>
          </cell>
          <cell r="F1073" t="str">
            <v>05/07/2006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ETECMTJL$721</v>
          </cell>
          <cell r="B1074">
            <v>0</v>
          </cell>
          <cell r="C1074">
            <v>150589</v>
          </cell>
          <cell r="D1074">
            <v>150589</v>
          </cell>
          <cell r="E1074">
            <v>0</v>
          </cell>
          <cell r="F1074" t="str">
            <v>05/07/2006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ETECMTJL$722</v>
          </cell>
          <cell r="B1075">
            <v>0</v>
          </cell>
          <cell r="C1075">
            <v>20000</v>
          </cell>
          <cell r="D1075">
            <v>20000</v>
          </cell>
          <cell r="E1075">
            <v>0</v>
          </cell>
          <cell r="F1075" t="str">
            <v>05/07/2006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ETECMTJL$723</v>
          </cell>
          <cell r="B1076">
            <v>0</v>
          </cell>
          <cell r="C1076">
            <v>15875</v>
          </cell>
          <cell r="D1076">
            <v>15875</v>
          </cell>
          <cell r="E1076">
            <v>0</v>
          </cell>
          <cell r="F1076" t="str">
            <v>05/07/2006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A1077" t="str">
            <v>ETECMTJL$724</v>
          </cell>
          <cell r="B1077">
            <v>0</v>
          </cell>
          <cell r="C1077">
            <v>23700</v>
          </cell>
          <cell r="D1077">
            <v>23700</v>
          </cell>
          <cell r="E1077">
            <v>0</v>
          </cell>
          <cell r="F1077" t="str">
            <v>05/07/2006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ETECMTJL$725</v>
          </cell>
          <cell r="B1078">
            <v>0</v>
          </cell>
          <cell r="C1078">
            <v>35000</v>
          </cell>
          <cell r="D1078">
            <v>35000</v>
          </cell>
          <cell r="E1078">
            <v>0</v>
          </cell>
          <cell r="F1078" t="str">
            <v>05/07/2006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A1079" t="str">
            <v>ETECMTJL$726</v>
          </cell>
          <cell r="B1079">
            <v>0</v>
          </cell>
          <cell r="C1079">
            <v>8847</v>
          </cell>
          <cell r="D1079">
            <v>8847</v>
          </cell>
          <cell r="E1079">
            <v>0</v>
          </cell>
          <cell r="F1079" t="str">
            <v>05/07/2006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A1080" t="str">
            <v>ETECMTJL$727</v>
          </cell>
          <cell r="B1080">
            <v>0</v>
          </cell>
          <cell r="C1080">
            <v>15312</v>
          </cell>
          <cell r="D1080">
            <v>15312</v>
          </cell>
          <cell r="E1080">
            <v>0</v>
          </cell>
          <cell r="F1080" t="str">
            <v>07/07/2006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ETECMTJL$728</v>
          </cell>
          <cell r="B1081">
            <v>0</v>
          </cell>
          <cell r="C1081">
            <v>15847</v>
          </cell>
          <cell r="D1081">
            <v>15847</v>
          </cell>
          <cell r="E1081">
            <v>0</v>
          </cell>
          <cell r="F1081" t="str">
            <v>11/07/2006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ETECMTJL$729</v>
          </cell>
          <cell r="B1082">
            <v>0</v>
          </cell>
          <cell r="C1082">
            <v>50000</v>
          </cell>
          <cell r="D1082">
            <v>50000</v>
          </cell>
          <cell r="E1082">
            <v>0</v>
          </cell>
          <cell r="F1082" t="str">
            <v>12/07/2006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A1083" t="str">
            <v>ETECMTJL$730</v>
          </cell>
          <cell r="B1083">
            <v>0</v>
          </cell>
          <cell r="C1083">
            <v>195027</v>
          </cell>
          <cell r="D1083">
            <v>195027</v>
          </cell>
          <cell r="E1083">
            <v>0</v>
          </cell>
          <cell r="F1083" t="str">
            <v>12/07/2006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A1084" t="str">
            <v>ETECMTJL$731</v>
          </cell>
          <cell r="B1084">
            <v>0</v>
          </cell>
          <cell r="C1084">
            <v>22689</v>
          </cell>
          <cell r="D1084">
            <v>22689</v>
          </cell>
          <cell r="E1084">
            <v>0</v>
          </cell>
          <cell r="F1084" t="str">
            <v>10/01/2005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ETECMTJL$732</v>
          </cell>
          <cell r="B1085">
            <v>0</v>
          </cell>
          <cell r="C1085">
            <v>12825</v>
          </cell>
          <cell r="D1085">
            <v>12825</v>
          </cell>
          <cell r="E1085">
            <v>0</v>
          </cell>
          <cell r="F1085" t="str">
            <v>17/01/2006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ETECMTJL$733</v>
          </cell>
          <cell r="B1086">
            <v>0</v>
          </cell>
          <cell r="C1086">
            <v>30000</v>
          </cell>
          <cell r="D1086">
            <v>30000</v>
          </cell>
          <cell r="E1086">
            <v>0</v>
          </cell>
          <cell r="F1086" t="str">
            <v>13/07/2006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A1087" t="str">
            <v>ETECMTJL$734</v>
          </cell>
          <cell r="B1087">
            <v>0</v>
          </cell>
          <cell r="C1087">
            <v>9441</v>
          </cell>
          <cell r="D1087">
            <v>9441</v>
          </cell>
          <cell r="E1087">
            <v>0</v>
          </cell>
          <cell r="F1087" t="str">
            <v>13/07/2006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ETECMTJL$735</v>
          </cell>
          <cell r="B1088">
            <v>0</v>
          </cell>
          <cell r="C1088">
            <v>15800</v>
          </cell>
          <cell r="D1088">
            <v>15800</v>
          </cell>
          <cell r="E1088">
            <v>0</v>
          </cell>
          <cell r="F1088" t="str">
            <v>17/07/2006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ETECMTJL$736</v>
          </cell>
          <cell r="B1089">
            <v>0</v>
          </cell>
          <cell r="C1089">
            <v>40000</v>
          </cell>
          <cell r="D1089">
            <v>40000</v>
          </cell>
          <cell r="E1089">
            <v>0</v>
          </cell>
          <cell r="F1089" t="str">
            <v>18/07/2006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ETECMTJL$737</v>
          </cell>
          <cell r="B1090">
            <v>0</v>
          </cell>
          <cell r="C1090">
            <v>11000</v>
          </cell>
          <cell r="D1090">
            <v>11000</v>
          </cell>
          <cell r="E1090">
            <v>0</v>
          </cell>
          <cell r="F1090" t="str">
            <v>19/07/2006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ETECMTJL$738</v>
          </cell>
          <cell r="B1091">
            <v>0</v>
          </cell>
          <cell r="C1091">
            <v>17000</v>
          </cell>
          <cell r="D1091">
            <v>17000</v>
          </cell>
          <cell r="E1091">
            <v>0</v>
          </cell>
          <cell r="F1091" t="str">
            <v>19/07/2006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ETECMTJL$739</v>
          </cell>
          <cell r="B1092">
            <v>0</v>
          </cell>
          <cell r="C1092">
            <v>13000</v>
          </cell>
          <cell r="D1092">
            <v>13000</v>
          </cell>
          <cell r="E1092">
            <v>0</v>
          </cell>
          <cell r="F1092" t="str">
            <v>19/07/2006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ETECMTJL$740</v>
          </cell>
          <cell r="B1093">
            <v>0</v>
          </cell>
          <cell r="C1093">
            <v>28000</v>
          </cell>
          <cell r="D1093">
            <v>28000</v>
          </cell>
          <cell r="E1093">
            <v>0</v>
          </cell>
          <cell r="F1093" t="str">
            <v>19/07/2006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ETECMTJL$741</v>
          </cell>
          <cell r="B1094">
            <v>0</v>
          </cell>
          <cell r="C1094">
            <v>6199</v>
          </cell>
          <cell r="D1094">
            <v>6199</v>
          </cell>
          <cell r="E1094">
            <v>0</v>
          </cell>
          <cell r="F1094" t="str">
            <v>20/07/2006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ETECMTJL$742</v>
          </cell>
          <cell r="B1095">
            <v>0</v>
          </cell>
          <cell r="C1095">
            <v>10000</v>
          </cell>
          <cell r="D1095">
            <v>10000</v>
          </cell>
          <cell r="E1095">
            <v>0</v>
          </cell>
          <cell r="F1095" t="str">
            <v>20/07/2006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ETECMTJL$743</v>
          </cell>
          <cell r="B1096">
            <v>0</v>
          </cell>
          <cell r="C1096">
            <v>12975</v>
          </cell>
          <cell r="D1096">
            <v>12975</v>
          </cell>
          <cell r="E1096">
            <v>0</v>
          </cell>
          <cell r="F1096" t="str">
            <v>20/07/2006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ETECMTJL$744</v>
          </cell>
          <cell r="B1097">
            <v>0</v>
          </cell>
          <cell r="C1097">
            <v>10000</v>
          </cell>
          <cell r="D1097">
            <v>10000</v>
          </cell>
          <cell r="E1097">
            <v>0</v>
          </cell>
          <cell r="F1097" t="str">
            <v>20/07/2006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ETECMTJL$745</v>
          </cell>
          <cell r="B1098">
            <v>0</v>
          </cell>
          <cell r="C1098">
            <v>10000</v>
          </cell>
          <cell r="D1098">
            <v>10000</v>
          </cell>
          <cell r="E1098">
            <v>0</v>
          </cell>
          <cell r="F1098" t="str">
            <v>24/07/2006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A1099" t="str">
            <v>ETECMTJL$746</v>
          </cell>
          <cell r="B1099">
            <v>0</v>
          </cell>
          <cell r="C1099">
            <v>10306</v>
          </cell>
          <cell r="D1099">
            <v>10306</v>
          </cell>
          <cell r="E1099">
            <v>0</v>
          </cell>
          <cell r="F1099" t="str">
            <v>25/07/2006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ETECMTJL$747</v>
          </cell>
          <cell r="B1100">
            <v>0</v>
          </cell>
          <cell r="C1100">
            <v>6900</v>
          </cell>
          <cell r="D1100">
            <v>6900</v>
          </cell>
          <cell r="E1100">
            <v>0</v>
          </cell>
          <cell r="F1100" t="str">
            <v>25/07/2006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ETECMTJL$748</v>
          </cell>
          <cell r="B1101">
            <v>0</v>
          </cell>
          <cell r="C1101">
            <v>139000</v>
          </cell>
          <cell r="D1101">
            <v>139000</v>
          </cell>
          <cell r="E1101">
            <v>0</v>
          </cell>
          <cell r="F1101" t="str">
            <v>25/07/2006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ETECMTJL$749</v>
          </cell>
          <cell r="B1102">
            <v>0</v>
          </cell>
          <cell r="C1102">
            <v>9000</v>
          </cell>
          <cell r="D1102">
            <v>9000</v>
          </cell>
          <cell r="E1102">
            <v>0</v>
          </cell>
          <cell r="F1102" t="str">
            <v>25/07/2006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ETECMTJL$750</v>
          </cell>
          <cell r="B1103">
            <v>0</v>
          </cell>
          <cell r="C1103">
            <v>8500</v>
          </cell>
          <cell r="D1103">
            <v>8500</v>
          </cell>
          <cell r="E1103">
            <v>0</v>
          </cell>
          <cell r="F1103" t="str">
            <v>25/07/2006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ETECMTJL$751</v>
          </cell>
          <cell r="B1104">
            <v>0</v>
          </cell>
          <cell r="C1104">
            <v>23000</v>
          </cell>
          <cell r="D1104">
            <v>23000</v>
          </cell>
          <cell r="E1104">
            <v>0</v>
          </cell>
          <cell r="F1104" t="str">
            <v>26/07/2006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ETECMTJL$752</v>
          </cell>
          <cell r="B1105">
            <v>0</v>
          </cell>
          <cell r="C1105">
            <v>96000</v>
          </cell>
          <cell r="D1105">
            <v>96000</v>
          </cell>
          <cell r="E1105">
            <v>0</v>
          </cell>
          <cell r="F1105" t="str">
            <v>26/07/2006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ETECMTJL$753</v>
          </cell>
          <cell r="B1106">
            <v>0</v>
          </cell>
          <cell r="C1106">
            <v>9600</v>
          </cell>
          <cell r="D1106">
            <v>9600</v>
          </cell>
          <cell r="E1106">
            <v>0</v>
          </cell>
          <cell r="F1106" t="str">
            <v>02/08/2006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ETECMTJL$754</v>
          </cell>
          <cell r="B1107">
            <v>0</v>
          </cell>
          <cell r="C1107">
            <v>50000</v>
          </cell>
          <cell r="D1107">
            <v>50000</v>
          </cell>
          <cell r="E1107">
            <v>0</v>
          </cell>
          <cell r="F1107" t="str">
            <v>02/08/2006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ETECMTJL$755</v>
          </cell>
          <cell r="B1108">
            <v>0</v>
          </cell>
          <cell r="C1108">
            <v>10000</v>
          </cell>
          <cell r="D1108">
            <v>10000</v>
          </cell>
          <cell r="E1108">
            <v>0</v>
          </cell>
          <cell r="F1108" t="str">
            <v>02/08/2006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ETECMTJL$756</v>
          </cell>
          <cell r="B1109">
            <v>0</v>
          </cell>
          <cell r="C1109">
            <v>18000</v>
          </cell>
          <cell r="D1109">
            <v>18000</v>
          </cell>
          <cell r="E1109">
            <v>0</v>
          </cell>
          <cell r="F1109" t="str">
            <v>02/08/2006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ETECMTJL$757</v>
          </cell>
          <cell r="B1110">
            <v>0</v>
          </cell>
          <cell r="C1110">
            <v>98000</v>
          </cell>
          <cell r="D1110">
            <v>98000</v>
          </cell>
          <cell r="E1110">
            <v>0</v>
          </cell>
          <cell r="F1110" t="str">
            <v>04/08/2006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ETECMTJL$758</v>
          </cell>
          <cell r="B1111">
            <v>0</v>
          </cell>
          <cell r="C1111">
            <v>130000</v>
          </cell>
          <cell r="D1111">
            <v>130000</v>
          </cell>
          <cell r="E1111">
            <v>0</v>
          </cell>
          <cell r="F1111" t="str">
            <v>08/08/2006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ETECMTJL$759</v>
          </cell>
          <cell r="B1112">
            <v>0</v>
          </cell>
          <cell r="C1112">
            <v>34000</v>
          </cell>
          <cell r="D1112">
            <v>34000</v>
          </cell>
          <cell r="E1112">
            <v>0</v>
          </cell>
          <cell r="F1112" t="str">
            <v>28/10/2005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ETECMTJL$760</v>
          </cell>
          <cell r="B1113">
            <v>0</v>
          </cell>
          <cell r="C1113">
            <v>11000</v>
          </cell>
          <cell r="D1113">
            <v>11000</v>
          </cell>
          <cell r="E1113">
            <v>0</v>
          </cell>
          <cell r="F1113" t="str">
            <v>14/11/2003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ETECMTJL$761</v>
          </cell>
          <cell r="B1114">
            <v>0</v>
          </cell>
          <cell r="C1114">
            <v>20300</v>
          </cell>
          <cell r="D1114">
            <v>20300</v>
          </cell>
          <cell r="E1114">
            <v>0</v>
          </cell>
          <cell r="F1114" t="str">
            <v>11/08/2006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ETECMTJL$762</v>
          </cell>
          <cell r="B1115">
            <v>0</v>
          </cell>
          <cell r="C1115">
            <v>10000</v>
          </cell>
          <cell r="D1115">
            <v>10000</v>
          </cell>
          <cell r="E1115">
            <v>0</v>
          </cell>
          <cell r="F1115" t="str">
            <v>11/08/2006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ETECMTJL$763</v>
          </cell>
          <cell r="B1116">
            <v>0</v>
          </cell>
          <cell r="C1116">
            <v>8000</v>
          </cell>
          <cell r="D1116">
            <v>8000</v>
          </cell>
          <cell r="E1116">
            <v>0</v>
          </cell>
          <cell r="F1116" t="str">
            <v>11/08/2006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ETECMTJL$764</v>
          </cell>
          <cell r="B1117">
            <v>0</v>
          </cell>
          <cell r="C1117">
            <v>10000</v>
          </cell>
          <cell r="D1117">
            <v>10000</v>
          </cell>
          <cell r="E1117">
            <v>0</v>
          </cell>
          <cell r="F1117" t="str">
            <v>14/08/2006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ETECMTJL$765</v>
          </cell>
          <cell r="B1118">
            <v>0</v>
          </cell>
          <cell r="C1118">
            <v>30000</v>
          </cell>
          <cell r="D1118">
            <v>30000</v>
          </cell>
          <cell r="E1118">
            <v>0</v>
          </cell>
          <cell r="F1118" t="str">
            <v>24/08/2006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ETECMTJL$766</v>
          </cell>
          <cell r="B1119">
            <v>0</v>
          </cell>
          <cell r="C1119">
            <v>13000</v>
          </cell>
          <cell r="D1119">
            <v>13000</v>
          </cell>
          <cell r="E1119">
            <v>0</v>
          </cell>
          <cell r="F1119" t="str">
            <v>24/08/2006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ETECMTJL$767</v>
          </cell>
          <cell r="B1120">
            <v>0</v>
          </cell>
          <cell r="C1120">
            <v>22600</v>
          </cell>
          <cell r="D1120">
            <v>22600</v>
          </cell>
          <cell r="E1120">
            <v>0</v>
          </cell>
          <cell r="F1120" t="str">
            <v>28/08/2006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ETECMTJL$768</v>
          </cell>
          <cell r="B1121">
            <v>0</v>
          </cell>
          <cell r="C1121">
            <v>33600</v>
          </cell>
          <cell r="D1121">
            <v>33600</v>
          </cell>
          <cell r="E1121">
            <v>0</v>
          </cell>
          <cell r="F1121" t="str">
            <v>28/08/2006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ETECMTJL$769</v>
          </cell>
          <cell r="B1122">
            <v>0</v>
          </cell>
          <cell r="C1122">
            <v>10000</v>
          </cell>
          <cell r="D1122">
            <v>10000</v>
          </cell>
          <cell r="E1122">
            <v>0</v>
          </cell>
          <cell r="F1122" t="str">
            <v>04/09/2006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ETECMTJL$770</v>
          </cell>
          <cell r="B1123">
            <v>0</v>
          </cell>
          <cell r="C1123">
            <v>50000</v>
          </cell>
          <cell r="D1123">
            <v>50000</v>
          </cell>
          <cell r="E1123">
            <v>0</v>
          </cell>
          <cell r="F1123" t="str">
            <v>04/09/2006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ETECMTJL$771</v>
          </cell>
          <cell r="B1124">
            <v>0</v>
          </cell>
          <cell r="C1124">
            <v>19289</v>
          </cell>
          <cell r="D1124">
            <v>19289</v>
          </cell>
          <cell r="E1124">
            <v>0</v>
          </cell>
          <cell r="F1124" t="str">
            <v>04/09/2006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ETECMTJL$772</v>
          </cell>
          <cell r="B1125">
            <v>0</v>
          </cell>
          <cell r="C1125">
            <v>37000</v>
          </cell>
          <cell r="D1125">
            <v>37000</v>
          </cell>
          <cell r="E1125">
            <v>0</v>
          </cell>
          <cell r="F1125" t="str">
            <v>05/09/2006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ETECMTJL$773</v>
          </cell>
          <cell r="B1126">
            <v>0</v>
          </cell>
          <cell r="C1126">
            <v>13500</v>
          </cell>
          <cell r="D1126">
            <v>13500</v>
          </cell>
          <cell r="E1126">
            <v>0</v>
          </cell>
          <cell r="F1126" t="str">
            <v>11/09/2006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ETECMTJL$774</v>
          </cell>
          <cell r="B1127">
            <v>0</v>
          </cell>
          <cell r="C1127">
            <v>42000</v>
          </cell>
          <cell r="D1127">
            <v>42000</v>
          </cell>
          <cell r="E1127">
            <v>0</v>
          </cell>
          <cell r="F1127" t="str">
            <v>11/09/2006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ETECMTJL$775</v>
          </cell>
          <cell r="B1128">
            <v>0</v>
          </cell>
          <cell r="C1128">
            <v>15000</v>
          </cell>
          <cell r="D1128">
            <v>15000</v>
          </cell>
          <cell r="E1128">
            <v>0</v>
          </cell>
          <cell r="F1128" t="str">
            <v>07/09/2006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ETECMTJL$776</v>
          </cell>
          <cell r="B1129">
            <v>0</v>
          </cell>
          <cell r="C1129">
            <v>60000</v>
          </cell>
          <cell r="D1129">
            <v>60000</v>
          </cell>
          <cell r="E1129">
            <v>0</v>
          </cell>
          <cell r="F1129" t="str">
            <v>12/09/2006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ETECMTJL$777</v>
          </cell>
          <cell r="B1130">
            <v>0</v>
          </cell>
          <cell r="C1130">
            <v>12000</v>
          </cell>
          <cell r="D1130">
            <v>12000</v>
          </cell>
          <cell r="E1130">
            <v>0</v>
          </cell>
          <cell r="F1130" t="str">
            <v>12/09/2006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 t="str">
            <v>ETECMTJL$778</v>
          </cell>
          <cell r="B1131">
            <v>0</v>
          </cell>
          <cell r="C1131">
            <v>24000</v>
          </cell>
          <cell r="D1131">
            <v>24000</v>
          </cell>
          <cell r="E1131">
            <v>0</v>
          </cell>
          <cell r="F1131" t="str">
            <v>30/12/2004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ETECMTJL$779</v>
          </cell>
          <cell r="B1132">
            <v>0</v>
          </cell>
          <cell r="C1132">
            <v>56000</v>
          </cell>
          <cell r="D1132">
            <v>56000</v>
          </cell>
          <cell r="E1132">
            <v>0</v>
          </cell>
          <cell r="F1132" t="str">
            <v>21/09/2006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 t="str">
            <v>ETECMTJL$780</v>
          </cell>
          <cell r="B1133">
            <v>0</v>
          </cell>
          <cell r="C1133">
            <v>22000</v>
          </cell>
          <cell r="D1133">
            <v>22000</v>
          </cell>
          <cell r="E1133">
            <v>0</v>
          </cell>
          <cell r="F1133" t="str">
            <v>21/09/2006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ETECMTJL$781</v>
          </cell>
          <cell r="B1134">
            <v>0</v>
          </cell>
          <cell r="C1134">
            <v>50000</v>
          </cell>
          <cell r="D1134">
            <v>50000</v>
          </cell>
          <cell r="E1134">
            <v>0</v>
          </cell>
          <cell r="F1134" t="str">
            <v>22/09/2006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ETECMTJL$782</v>
          </cell>
          <cell r="B1135">
            <v>0</v>
          </cell>
          <cell r="C1135">
            <v>42000</v>
          </cell>
          <cell r="D1135">
            <v>42000</v>
          </cell>
          <cell r="E1135">
            <v>0</v>
          </cell>
          <cell r="F1135" t="str">
            <v>22/09/2006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 t="str">
            <v>ETECMTJL$783</v>
          </cell>
          <cell r="B1136">
            <v>0</v>
          </cell>
          <cell r="C1136">
            <v>26000</v>
          </cell>
          <cell r="D1136">
            <v>26000</v>
          </cell>
          <cell r="E1136">
            <v>0</v>
          </cell>
          <cell r="F1136" t="str">
            <v>27/09/2006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 t="str">
            <v>ETECMTJL$784</v>
          </cell>
          <cell r="B1137">
            <v>0</v>
          </cell>
          <cell r="C1137">
            <v>91000</v>
          </cell>
          <cell r="D1137">
            <v>91000</v>
          </cell>
          <cell r="E1137">
            <v>0</v>
          </cell>
          <cell r="F1137" t="str">
            <v>07/07/2005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ETECMTJL$785</v>
          </cell>
          <cell r="B1138">
            <v>0</v>
          </cell>
          <cell r="C1138">
            <v>20000</v>
          </cell>
          <cell r="D1138">
            <v>20000</v>
          </cell>
          <cell r="E1138">
            <v>0</v>
          </cell>
          <cell r="F1138" t="str">
            <v>02/10/2006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A1139" t="str">
            <v>ETECMTJL$786</v>
          </cell>
          <cell r="B1139">
            <v>0</v>
          </cell>
          <cell r="C1139">
            <v>15000</v>
          </cell>
          <cell r="D1139">
            <v>15000</v>
          </cell>
          <cell r="E1139">
            <v>0</v>
          </cell>
          <cell r="F1139" t="str">
            <v>03/10/2006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ETECMTJL$787</v>
          </cell>
          <cell r="B1140">
            <v>0</v>
          </cell>
          <cell r="C1140">
            <v>8000</v>
          </cell>
          <cell r="D1140">
            <v>8000</v>
          </cell>
          <cell r="E1140">
            <v>0</v>
          </cell>
          <cell r="F1140" t="str">
            <v>03/10/2006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ETECMTJL$788</v>
          </cell>
          <cell r="B1141">
            <v>0</v>
          </cell>
          <cell r="C1141">
            <v>21000</v>
          </cell>
          <cell r="D1141">
            <v>21000</v>
          </cell>
          <cell r="E1141">
            <v>0</v>
          </cell>
          <cell r="F1141" t="str">
            <v>05/10/2006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ETECMTJL$789</v>
          </cell>
          <cell r="B1142">
            <v>0</v>
          </cell>
          <cell r="C1142">
            <v>33000</v>
          </cell>
          <cell r="D1142">
            <v>33000</v>
          </cell>
          <cell r="E1142">
            <v>0</v>
          </cell>
          <cell r="F1142" t="str">
            <v>05/10/2006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ETECMTJL$790</v>
          </cell>
          <cell r="B1143">
            <v>0</v>
          </cell>
          <cell r="C1143">
            <v>28000</v>
          </cell>
          <cell r="D1143">
            <v>28000</v>
          </cell>
          <cell r="E1143">
            <v>0</v>
          </cell>
          <cell r="F1143" t="str">
            <v>16/01/2004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ETECMTJL$791</v>
          </cell>
          <cell r="B1144">
            <v>0</v>
          </cell>
          <cell r="C1144">
            <v>36006</v>
          </cell>
          <cell r="D1144">
            <v>36006</v>
          </cell>
          <cell r="E1144">
            <v>0</v>
          </cell>
          <cell r="F1144" t="str">
            <v>14/11/2003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ETECMTJL$792</v>
          </cell>
          <cell r="B1145">
            <v>0</v>
          </cell>
          <cell r="C1145">
            <v>30000</v>
          </cell>
          <cell r="D1145">
            <v>30000</v>
          </cell>
          <cell r="E1145">
            <v>0</v>
          </cell>
          <cell r="F1145" t="str">
            <v>07/04/2004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ETECMTJL$793</v>
          </cell>
          <cell r="B1146">
            <v>0</v>
          </cell>
          <cell r="C1146">
            <v>10000</v>
          </cell>
          <cell r="D1146">
            <v>10000</v>
          </cell>
          <cell r="E1146">
            <v>0</v>
          </cell>
          <cell r="F1146" t="str">
            <v>03/10/2006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ETECMTJL$794</v>
          </cell>
          <cell r="B1147">
            <v>0</v>
          </cell>
          <cell r="C1147">
            <v>45000</v>
          </cell>
          <cell r="D1147">
            <v>45000</v>
          </cell>
          <cell r="E1147">
            <v>0</v>
          </cell>
          <cell r="F1147" t="str">
            <v>03/10/2006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 t="str">
            <v>ETECMTJL$795</v>
          </cell>
          <cell r="B1148">
            <v>0</v>
          </cell>
          <cell r="C1148">
            <v>45000</v>
          </cell>
          <cell r="D1148">
            <v>45000</v>
          </cell>
          <cell r="E1148">
            <v>0</v>
          </cell>
          <cell r="F1148" t="str">
            <v>05/10/2006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ETECMTJL$796</v>
          </cell>
          <cell r="B1149">
            <v>0</v>
          </cell>
          <cell r="C1149">
            <v>279700</v>
          </cell>
          <cell r="D1149">
            <v>279700</v>
          </cell>
          <cell r="E1149">
            <v>0</v>
          </cell>
          <cell r="F1149" t="str">
            <v>30/10/2006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ETECMTJL$797</v>
          </cell>
          <cell r="B1150">
            <v>0</v>
          </cell>
          <cell r="C1150">
            <v>20000</v>
          </cell>
          <cell r="D1150">
            <v>20000</v>
          </cell>
          <cell r="E1150">
            <v>0</v>
          </cell>
          <cell r="F1150" t="str">
            <v>30/10/2006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ETECMTJL$798</v>
          </cell>
          <cell r="B1151">
            <v>0</v>
          </cell>
          <cell r="C1151">
            <v>26254</v>
          </cell>
          <cell r="D1151">
            <v>26254</v>
          </cell>
          <cell r="E1151">
            <v>0</v>
          </cell>
          <cell r="F1151" t="str">
            <v>30/10/2006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A1152" t="str">
            <v>ETECMTJL$799</v>
          </cell>
          <cell r="B1152">
            <v>0</v>
          </cell>
          <cell r="C1152">
            <v>20000</v>
          </cell>
          <cell r="D1152">
            <v>20000</v>
          </cell>
          <cell r="E1152">
            <v>0</v>
          </cell>
          <cell r="F1152" t="str">
            <v>31/10/2006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ETECMTJL$800</v>
          </cell>
          <cell r="B1153">
            <v>0</v>
          </cell>
          <cell r="C1153">
            <v>26000</v>
          </cell>
          <cell r="D1153">
            <v>26000</v>
          </cell>
          <cell r="E1153">
            <v>0</v>
          </cell>
          <cell r="F1153" t="str">
            <v>31/10/2006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ETECMTJL$801</v>
          </cell>
          <cell r="B1154">
            <v>0</v>
          </cell>
          <cell r="C1154">
            <v>32000</v>
          </cell>
          <cell r="D1154">
            <v>32000</v>
          </cell>
          <cell r="E1154">
            <v>0</v>
          </cell>
          <cell r="F1154" t="str">
            <v>31/10/2006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 t="str">
            <v>ETECMTJL$802</v>
          </cell>
          <cell r="B1155">
            <v>0</v>
          </cell>
          <cell r="C1155">
            <v>9900</v>
          </cell>
          <cell r="D1155">
            <v>9900</v>
          </cell>
          <cell r="E1155">
            <v>0</v>
          </cell>
          <cell r="F1155" t="str">
            <v>31/10/2006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ETECMTJL$803</v>
          </cell>
          <cell r="B1156">
            <v>0</v>
          </cell>
          <cell r="C1156">
            <v>6000</v>
          </cell>
          <cell r="D1156">
            <v>6000</v>
          </cell>
          <cell r="E1156">
            <v>0</v>
          </cell>
          <cell r="F1156" t="str">
            <v>03/11/2006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ETECMTJL$804</v>
          </cell>
          <cell r="B1157">
            <v>0</v>
          </cell>
          <cell r="C1157">
            <v>80000</v>
          </cell>
          <cell r="D1157">
            <v>80000</v>
          </cell>
          <cell r="E1157">
            <v>0</v>
          </cell>
          <cell r="F1157" t="str">
            <v>03/11/2006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 t="str">
            <v>ETECMTJL$805</v>
          </cell>
          <cell r="B1158">
            <v>0</v>
          </cell>
          <cell r="C1158">
            <v>28000</v>
          </cell>
          <cell r="D1158">
            <v>28000</v>
          </cell>
          <cell r="E1158">
            <v>0</v>
          </cell>
          <cell r="F1158" t="str">
            <v>03/11/2006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ETECMTJL$806</v>
          </cell>
          <cell r="B1159">
            <v>0</v>
          </cell>
          <cell r="C1159">
            <v>12000</v>
          </cell>
          <cell r="D1159">
            <v>12000</v>
          </cell>
          <cell r="E1159">
            <v>0</v>
          </cell>
          <cell r="F1159" t="str">
            <v>03/11/2006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ETECMTJL$807</v>
          </cell>
          <cell r="B1160">
            <v>0</v>
          </cell>
          <cell r="C1160">
            <v>231000</v>
          </cell>
          <cell r="D1160">
            <v>231000</v>
          </cell>
          <cell r="E1160">
            <v>0</v>
          </cell>
          <cell r="F1160" t="str">
            <v>03/11/2006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A1161" t="str">
            <v>ETECMTJL$808</v>
          </cell>
          <cell r="B1161">
            <v>0</v>
          </cell>
          <cell r="C1161">
            <v>30000</v>
          </cell>
          <cell r="D1161">
            <v>30000</v>
          </cell>
          <cell r="E1161">
            <v>0</v>
          </cell>
          <cell r="F1161" t="str">
            <v>03/11/2006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ETECMTJL$809</v>
          </cell>
          <cell r="B1162">
            <v>0</v>
          </cell>
          <cell r="C1162">
            <v>65000</v>
          </cell>
          <cell r="D1162">
            <v>65000</v>
          </cell>
          <cell r="E1162">
            <v>0</v>
          </cell>
          <cell r="F1162" t="str">
            <v>06/11/2006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ETECMTJL$810</v>
          </cell>
          <cell r="B1163">
            <v>0</v>
          </cell>
          <cell r="C1163">
            <v>70000</v>
          </cell>
          <cell r="D1163">
            <v>70000</v>
          </cell>
          <cell r="E1163">
            <v>0</v>
          </cell>
          <cell r="F1163" t="str">
            <v>06/11/2006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ETECMTJL$811</v>
          </cell>
          <cell r="B1164">
            <v>0</v>
          </cell>
          <cell r="C1164">
            <v>26000</v>
          </cell>
          <cell r="D1164">
            <v>26000</v>
          </cell>
          <cell r="E1164">
            <v>0</v>
          </cell>
          <cell r="F1164" t="str">
            <v>06/11/2006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ETECMTJL$812</v>
          </cell>
          <cell r="B1165">
            <v>0</v>
          </cell>
          <cell r="C1165">
            <v>100000</v>
          </cell>
          <cell r="D1165">
            <v>100000</v>
          </cell>
          <cell r="E1165">
            <v>0</v>
          </cell>
          <cell r="F1165" t="str">
            <v>07/11/2006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ETECMTJL$813</v>
          </cell>
          <cell r="B1166">
            <v>0</v>
          </cell>
          <cell r="C1166">
            <v>40000</v>
          </cell>
          <cell r="D1166">
            <v>40000</v>
          </cell>
          <cell r="E1166">
            <v>0</v>
          </cell>
          <cell r="F1166" t="str">
            <v>07/11/2006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ETECMTJL$814</v>
          </cell>
          <cell r="B1167">
            <v>0</v>
          </cell>
          <cell r="C1167">
            <v>60000</v>
          </cell>
          <cell r="D1167">
            <v>60000</v>
          </cell>
          <cell r="E1167">
            <v>0</v>
          </cell>
          <cell r="F1167" t="str">
            <v>10/11/2006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ETECMTJL$815</v>
          </cell>
          <cell r="B1168">
            <v>0</v>
          </cell>
          <cell r="C1168">
            <v>13000</v>
          </cell>
          <cell r="D1168">
            <v>13000</v>
          </cell>
          <cell r="E1168">
            <v>0</v>
          </cell>
          <cell r="F1168" t="str">
            <v>10/11/2006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ETECMTJL$816</v>
          </cell>
          <cell r="B1169">
            <v>0</v>
          </cell>
          <cell r="C1169">
            <v>8000</v>
          </cell>
          <cell r="D1169">
            <v>8000</v>
          </cell>
          <cell r="E1169">
            <v>0</v>
          </cell>
          <cell r="F1169" t="str">
            <v>10/11/2006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ETECMTJL$817</v>
          </cell>
          <cell r="B1170">
            <v>0</v>
          </cell>
          <cell r="C1170">
            <v>20000</v>
          </cell>
          <cell r="D1170">
            <v>20000</v>
          </cell>
          <cell r="E1170">
            <v>0</v>
          </cell>
          <cell r="F1170" t="str">
            <v>15/11/2006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ETECMTJL$818</v>
          </cell>
          <cell r="B1171">
            <v>0</v>
          </cell>
          <cell r="C1171">
            <v>40000</v>
          </cell>
          <cell r="D1171">
            <v>40000</v>
          </cell>
          <cell r="E1171">
            <v>0</v>
          </cell>
          <cell r="F1171" t="str">
            <v>15/11/2006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ETECMTJL$819</v>
          </cell>
          <cell r="B1172">
            <v>0</v>
          </cell>
          <cell r="C1172">
            <v>13900</v>
          </cell>
          <cell r="D1172">
            <v>13900</v>
          </cell>
          <cell r="E1172">
            <v>0</v>
          </cell>
          <cell r="F1172" t="str">
            <v>18/01/2006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ETECMTJL$820</v>
          </cell>
          <cell r="B1173">
            <v>0</v>
          </cell>
          <cell r="C1173">
            <v>48150</v>
          </cell>
          <cell r="D1173">
            <v>48150</v>
          </cell>
          <cell r="E1173">
            <v>0</v>
          </cell>
          <cell r="F1173" t="str">
            <v>21/11/2006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ETECMTJL$821</v>
          </cell>
          <cell r="B1174">
            <v>0</v>
          </cell>
          <cell r="C1174">
            <v>10000</v>
          </cell>
          <cell r="D1174">
            <v>10000</v>
          </cell>
          <cell r="E1174">
            <v>0</v>
          </cell>
          <cell r="F1174" t="str">
            <v>21/11/2006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ETECMTJL$822</v>
          </cell>
          <cell r="B1175">
            <v>0</v>
          </cell>
          <cell r="C1175">
            <v>16000</v>
          </cell>
          <cell r="D1175">
            <v>16000</v>
          </cell>
          <cell r="E1175">
            <v>0</v>
          </cell>
          <cell r="F1175" t="str">
            <v>21/11/2006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ETECMTJL$823</v>
          </cell>
          <cell r="B1176">
            <v>0</v>
          </cell>
          <cell r="C1176">
            <v>115000</v>
          </cell>
          <cell r="D1176">
            <v>115000</v>
          </cell>
          <cell r="E1176">
            <v>0</v>
          </cell>
          <cell r="F1176" t="str">
            <v>23/11/2006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ETECMTJL$824</v>
          </cell>
          <cell r="B1177">
            <v>0</v>
          </cell>
          <cell r="C1177">
            <v>22000</v>
          </cell>
          <cell r="D1177">
            <v>22000</v>
          </cell>
          <cell r="E1177">
            <v>0</v>
          </cell>
          <cell r="F1177" t="str">
            <v>30/05/2006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ETECMTJL$825</v>
          </cell>
          <cell r="B1178">
            <v>0</v>
          </cell>
          <cell r="C1178">
            <v>52000</v>
          </cell>
          <cell r="D1178">
            <v>52000</v>
          </cell>
          <cell r="E1178">
            <v>0</v>
          </cell>
          <cell r="F1178" t="str">
            <v>29/11/2006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ETECMTJL$826</v>
          </cell>
          <cell r="B1179">
            <v>0</v>
          </cell>
          <cell r="C1179">
            <v>69188</v>
          </cell>
          <cell r="D1179">
            <v>69188</v>
          </cell>
          <cell r="E1179">
            <v>0</v>
          </cell>
          <cell r="F1179" t="str">
            <v>30/11/2006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ETECMTJL$827</v>
          </cell>
          <cell r="B1180">
            <v>0</v>
          </cell>
          <cell r="C1180">
            <v>96000</v>
          </cell>
          <cell r="D1180">
            <v>96000</v>
          </cell>
          <cell r="E1180">
            <v>0</v>
          </cell>
          <cell r="F1180" t="str">
            <v>06/12/2006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ETECMTJL$828</v>
          </cell>
          <cell r="B1181">
            <v>0</v>
          </cell>
          <cell r="C1181">
            <v>70000</v>
          </cell>
          <cell r="D1181">
            <v>70000</v>
          </cell>
          <cell r="E1181">
            <v>0</v>
          </cell>
          <cell r="F1181" t="str">
            <v>06/12/2006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ETECMTJL$829</v>
          </cell>
          <cell r="B1182">
            <v>0</v>
          </cell>
          <cell r="C1182">
            <v>64000</v>
          </cell>
          <cell r="D1182">
            <v>64000</v>
          </cell>
          <cell r="E1182">
            <v>0</v>
          </cell>
          <cell r="F1182" t="str">
            <v>06/12/2006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ETECMTJL$830</v>
          </cell>
          <cell r="B1183">
            <v>0</v>
          </cell>
          <cell r="C1183">
            <v>50000</v>
          </cell>
          <cell r="D1183">
            <v>50000</v>
          </cell>
          <cell r="E1183">
            <v>0</v>
          </cell>
          <cell r="F1183" t="str">
            <v>04/12/2006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ETECMTJL$831</v>
          </cell>
          <cell r="B1184">
            <v>0</v>
          </cell>
          <cell r="C1184">
            <v>28000</v>
          </cell>
          <cell r="D1184">
            <v>28000</v>
          </cell>
          <cell r="E1184">
            <v>0</v>
          </cell>
          <cell r="F1184" t="str">
            <v>12/12/2006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ETECMTJL$832</v>
          </cell>
          <cell r="B1185">
            <v>0</v>
          </cell>
          <cell r="C1185">
            <v>16000</v>
          </cell>
          <cell r="D1185">
            <v>16000</v>
          </cell>
          <cell r="E1185">
            <v>0</v>
          </cell>
          <cell r="F1185" t="str">
            <v>13/12/2006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ETECMTJL$833</v>
          </cell>
          <cell r="B1186">
            <v>0</v>
          </cell>
          <cell r="C1186">
            <v>21700</v>
          </cell>
          <cell r="D1186">
            <v>21700</v>
          </cell>
          <cell r="E1186">
            <v>0</v>
          </cell>
          <cell r="F1186" t="str">
            <v>13/12/2006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ETECMTJL$834</v>
          </cell>
          <cell r="B1187">
            <v>0</v>
          </cell>
          <cell r="C1187">
            <v>120000</v>
          </cell>
          <cell r="D1187">
            <v>120000</v>
          </cell>
          <cell r="E1187">
            <v>0</v>
          </cell>
          <cell r="F1187" t="str">
            <v>13/12/2006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ETECMTJL$835</v>
          </cell>
          <cell r="B1188">
            <v>0</v>
          </cell>
          <cell r="C1188">
            <v>15000</v>
          </cell>
          <cell r="D1188">
            <v>15000</v>
          </cell>
          <cell r="E1188">
            <v>0</v>
          </cell>
          <cell r="F1188" t="str">
            <v>13/12/2006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ETECMTJL$836</v>
          </cell>
          <cell r="B1189">
            <v>0</v>
          </cell>
          <cell r="C1189">
            <v>25000</v>
          </cell>
          <cell r="D1189">
            <v>25000</v>
          </cell>
          <cell r="E1189">
            <v>0</v>
          </cell>
          <cell r="F1189" t="str">
            <v>14/12/2006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ETECMTJL$837</v>
          </cell>
          <cell r="B1190">
            <v>0</v>
          </cell>
          <cell r="C1190">
            <v>22000</v>
          </cell>
          <cell r="D1190">
            <v>22000</v>
          </cell>
          <cell r="E1190">
            <v>0</v>
          </cell>
          <cell r="F1190" t="str">
            <v>14/12/2006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ETECMTJL$838</v>
          </cell>
          <cell r="B1191">
            <v>0</v>
          </cell>
          <cell r="C1191">
            <v>22100</v>
          </cell>
          <cell r="D1191">
            <v>22100</v>
          </cell>
          <cell r="E1191">
            <v>0</v>
          </cell>
          <cell r="F1191" t="str">
            <v>14/12/2006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ETECMTJL$839</v>
          </cell>
          <cell r="B1192">
            <v>0</v>
          </cell>
          <cell r="C1192">
            <v>140000</v>
          </cell>
          <cell r="D1192">
            <v>140000</v>
          </cell>
          <cell r="E1192">
            <v>0</v>
          </cell>
          <cell r="F1192" t="str">
            <v>14/12/2006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A1193" t="str">
            <v>ETECMTJL$840</v>
          </cell>
          <cell r="B1193">
            <v>0</v>
          </cell>
          <cell r="C1193">
            <v>30600</v>
          </cell>
          <cell r="D1193">
            <v>30600</v>
          </cell>
          <cell r="E1193">
            <v>0</v>
          </cell>
          <cell r="F1193" t="str">
            <v>23/01/2006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ETECMTJL$841</v>
          </cell>
          <cell r="B1194">
            <v>0</v>
          </cell>
          <cell r="C1194">
            <v>30000</v>
          </cell>
          <cell r="D1194">
            <v>30000</v>
          </cell>
          <cell r="E1194">
            <v>0</v>
          </cell>
          <cell r="F1194" t="str">
            <v>20/12/2006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ETECMTJL$842</v>
          </cell>
          <cell r="B1195">
            <v>0</v>
          </cell>
          <cell r="C1195">
            <v>31100</v>
          </cell>
          <cell r="D1195">
            <v>31100</v>
          </cell>
          <cell r="E1195">
            <v>0</v>
          </cell>
          <cell r="F1195" t="str">
            <v>20/12/2006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ETECMTJL$843</v>
          </cell>
          <cell r="B1196">
            <v>0</v>
          </cell>
          <cell r="C1196">
            <v>344440</v>
          </cell>
          <cell r="D1196">
            <v>344440</v>
          </cell>
          <cell r="E1196">
            <v>0</v>
          </cell>
          <cell r="F1196" t="str">
            <v>20/12/2006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ETECMTJL$844</v>
          </cell>
          <cell r="B1197">
            <v>0</v>
          </cell>
          <cell r="C1197">
            <v>11648</v>
          </cell>
          <cell r="D1197">
            <v>11648</v>
          </cell>
          <cell r="E1197">
            <v>0</v>
          </cell>
          <cell r="F1197" t="str">
            <v>26/12/2006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ETECMTJL$845</v>
          </cell>
          <cell r="B1198">
            <v>0</v>
          </cell>
          <cell r="C1198">
            <v>28000</v>
          </cell>
          <cell r="D1198">
            <v>28000</v>
          </cell>
          <cell r="E1198">
            <v>0</v>
          </cell>
          <cell r="F1198" t="str">
            <v>26/12/2006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ETECMTJL$846</v>
          </cell>
          <cell r="B1199">
            <v>0</v>
          </cell>
          <cell r="C1199">
            <v>12000</v>
          </cell>
          <cell r="D1199">
            <v>12000</v>
          </cell>
          <cell r="E1199">
            <v>0</v>
          </cell>
          <cell r="F1199" t="str">
            <v>26/12/2006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ETECMTJL$847</v>
          </cell>
          <cell r="B1200">
            <v>0</v>
          </cell>
          <cell r="C1200">
            <v>13000</v>
          </cell>
          <cell r="D1200">
            <v>13000</v>
          </cell>
          <cell r="E1200">
            <v>0</v>
          </cell>
          <cell r="F1200" t="str">
            <v>26/12/2006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ETECMTJL$848</v>
          </cell>
          <cell r="B1201">
            <v>0</v>
          </cell>
          <cell r="C1201">
            <v>39882</v>
          </cell>
          <cell r="D1201">
            <v>39882</v>
          </cell>
          <cell r="E1201">
            <v>0</v>
          </cell>
          <cell r="F1201" t="str">
            <v>26/12/2006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ETECMTJL$849</v>
          </cell>
          <cell r="B1202">
            <v>0</v>
          </cell>
          <cell r="C1202">
            <v>22000</v>
          </cell>
          <cell r="D1202">
            <v>22000</v>
          </cell>
          <cell r="E1202">
            <v>0</v>
          </cell>
          <cell r="F1202" t="str">
            <v>26/12/2006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ETECMTJL$850</v>
          </cell>
          <cell r="B1203">
            <v>0</v>
          </cell>
          <cell r="C1203">
            <v>28000</v>
          </cell>
          <cell r="D1203">
            <v>28000</v>
          </cell>
          <cell r="E1203">
            <v>0</v>
          </cell>
          <cell r="F1203" t="str">
            <v>26/12/2006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ETECMTJL$851</v>
          </cell>
          <cell r="B1204">
            <v>0</v>
          </cell>
          <cell r="C1204">
            <v>120807</v>
          </cell>
          <cell r="D1204">
            <v>120807</v>
          </cell>
          <cell r="E1204">
            <v>0</v>
          </cell>
          <cell r="F1204" t="str">
            <v>05/01/2007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ETECMTJL$852</v>
          </cell>
          <cell r="B1205">
            <v>0</v>
          </cell>
          <cell r="C1205">
            <v>56000</v>
          </cell>
          <cell r="D1205">
            <v>56000</v>
          </cell>
          <cell r="E1205">
            <v>0</v>
          </cell>
          <cell r="F1205" t="str">
            <v>05/01/2007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ETECMTJL$853</v>
          </cell>
          <cell r="B1206">
            <v>0</v>
          </cell>
          <cell r="C1206">
            <v>28060</v>
          </cell>
          <cell r="D1206">
            <v>28060</v>
          </cell>
          <cell r="E1206">
            <v>0</v>
          </cell>
          <cell r="F1206" t="str">
            <v>08/01/2007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ETECMTJL$854</v>
          </cell>
          <cell r="B1207">
            <v>0</v>
          </cell>
          <cell r="C1207">
            <v>70000</v>
          </cell>
          <cell r="D1207">
            <v>70000</v>
          </cell>
          <cell r="E1207">
            <v>0</v>
          </cell>
          <cell r="F1207" t="str">
            <v>08/01/2007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 t="str">
            <v>ETECMTJL$855</v>
          </cell>
          <cell r="B1208">
            <v>0</v>
          </cell>
          <cell r="C1208">
            <v>17325</v>
          </cell>
          <cell r="D1208">
            <v>17325</v>
          </cell>
          <cell r="E1208">
            <v>0</v>
          </cell>
          <cell r="F1208" t="str">
            <v>08/01/2007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ETECMTJL$856</v>
          </cell>
          <cell r="B1209">
            <v>0</v>
          </cell>
          <cell r="C1209">
            <v>12000</v>
          </cell>
          <cell r="D1209">
            <v>12000</v>
          </cell>
          <cell r="E1209">
            <v>0</v>
          </cell>
          <cell r="F1209" t="str">
            <v>09/01/2007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ETECMTJL$857</v>
          </cell>
          <cell r="B1210">
            <v>0</v>
          </cell>
          <cell r="C1210">
            <v>60000</v>
          </cell>
          <cell r="D1210">
            <v>60000</v>
          </cell>
          <cell r="E1210">
            <v>0</v>
          </cell>
          <cell r="F1210" t="str">
            <v>09/01/2007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ETECMTJL$858</v>
          </cell>
          <cell r="B1211">
            <v>0</v>
          </cell>
          <cell r="C1211">
            <v>59000</v>
          </cell>
          <cell r="D1211">
            <v>0</v>
          </cell>
          <cell r="E1211">
            <v>59000</v>
          </cell>
          <cell r="F1211" t="str">
            <v>10/01/2007</v>
          </cell>
          <cell r="G1211">
            <v>0</v>
          </cell>
          <cell r="H1211">
            <v>0</v>
          </cell>
          <cell r="I1211">
            <v>0</v>
          </cell>
          <cell r="J1211">
            <v>59000</v>
          </cell>
          <cell r="K1211">
            <v>0</v>
          </cell>
        </row>
        <row r="1212">
          <cell r="A1212" t="str">
            <v>ETECMTJL$859</v>
          </cell>
          <cell r="B1212">
            <v>0</v>
          </cell>
          <cell r="C1212">
            <v>90000</v>
          </cell>
          <cell r="D1212">
            <v>0</v>
          </cell>
          <cell r="E1212">
            <v>90000</v>
          </cell>
          <cell r="F1212" t="str">
            <v>10/01/2007</v>
          </cell>
          <cell r="G1212">
            <v>0</v>
          </cell>
          <cell r="H1212">
            <v>0</v>
          </cell>
          <cell r="I1212">
            <v>0</v>
          </cell>
          <cell r="J1212">
            <v>90000</v>
          </cell>
          <cell r="K1212">
            <v>0</v>
          </cell>
        </row>
        <row r="1213">
          <cell r="A1213" t="str">
            <v>ETECMTJL$860</v>
          </cell>
          <cell r="B1213">
            <v>0</v>
          </cell>
          <cell r="C1213">
            <v>20000</v>
          </cell>
          <cell r="D1213">
            <v>0</v>
          </cell>
          <cell r="E1213">
            <v>20000</v>
          </cell>
          <cell r="F1213" t="str">
            <v>10/01/2007</v>
          </cell>
          <cell r="G1213">
            <v>0</v>
          </cell>
          <cell r="H1213">
            <v>0</v>
          </cell>
          <cell r="I1213">
            <v>0</v>
          </cell>
          <cell r="J1213">
            <v>20000</v>
          </cell>
          <cell r="K1213">
            <v>0</v>
          </cell>
        </row>
        <row r="1214">
          <cell r="A1214" t="str">
            <v>ETECMTJL$861</v>
          </cell>
          <cell r="B1214">
            <v>0</v>
          </cell>
          <cell r="C1214">
            <v>25000</v>
          </cell>
          <cell r="D1214">
            <v>25000</v>
          </cell>
          <cell r="E1214">
            <v>0</v>
          </cell>
          <cell r="F1214" t="str">
            <v>18/01/2007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ETECMTJL$862</v>
          </cell>
          <cell r="B1215">
            <v>0</v>
          </cell>
          <cell r="C1215">
            <v>28800</v>
          </cell>
          <cell r="D1215">
            <v>0</v>
          </cell>
          <cell r="E1215">
            <v>28800</v>
          </cell>
          <cell r="F1215" t="str">
            <v>24/01/2007</v>
          </cell>
          <cell r="G1215">
            <v>0</v>
          </cell>
          <cell r="H1215">
            <v>0</v>
          </cell>
          <cell r="I1215">
            <v>0</v>
          </cell>
          <cell r="J1215">
            <v>28800</v>
          </cell>
          <cell r="K1215">
            <v>0</v>
          </cell>
        </row>
        <row r="1216">
          <cell r="A1216" t="str">
            <v>ETECMTJL$863</v>
          </cell>
          <cell r="B1216">
            <v>0</v>
          </cell>
          <cell r="C1216">
            <v>35000</v>
          </cell>
          <cell r="D1216">
            <v>0</v>
          </cell>
          <cell r="E1216">
            <v>35000</v>
          </cell>
          <cell r="F1216" t="str">
            <v>25/01/2007</v>
          </cell>
          <cell r="G1216">
            <v>0</v>
          </cell>
          <cell r="H1216">
            <v>0</v>
          </cell>
          <cell r="I1216">
            <v>0</v>
          </cell>
          <cell r="J1216">
            <v>35000</v>
          </cell>
          <cell r="K1216">
            <v>0</v>
          </cell>
        </row>
        <row r="1217">
          <cell r="A1217" t="str">
            <v>ETECMTJL$864</v>
          </cell>
          <cell r="B1217">
            <v>0</v>
          </cell>
          <cell r="C1217">
            <v>18000</v>
          </cell>
          <cell r="D1217">
            <v>0</v>
          </cell>
          <cell r="E1217">
            <v>18000</v>
          </cell>
          <cell r="F1217" t="str">
            <v>25/01/2007</v>
          </cell>
          <cell r="G1217">
            <v>0</v>
          </cell>
          <cell r="H1217">
            <v>0</v>
          </cell>
          <cell r="I1217">
            <v>0</v>
          </cell>
          <cell r="J1217">
            <v>18000</v>
          </cell>
          <cell r="K1217">
            <v>0</v>
          </cell>
        </row>
        <row r="1218">
          <cell r="A1218" t="str">
            <v>ETECMTJL$865</v>
          </cell>
          <cell r="B1218">
            <v>0</v>
          </cell>
          <cell r="C1218">
            <v>35000</v>
          </cell>
          <cell r="D1218">
            <v>0</v>
          </cell>
          <cell r="E1218">
            <v>35000</v>
          </cell>
          <cell r="F1218" t="str">
            <v>25/01/2007</v>
          </cell>
          <cell r="G1218">
            <v>0</v>
          </cell>
          <cell r="H1218">
            <v>0</v>
          </cell>
          <cell r="I1218">
            <v>0</v>
          </cell>
          <cell r="J1218">
            <v>35000</v>
          </cell>
          <cell r="K1218">
            <v>0</v>
          </cell>
        </row>
        <row r="1219">
          <cell r="A1219" t="str">
            <v>ETECMTJL$866</v>
          </cell>
          <cell r="B1219">
            <v>0</v>
          </cell>
          <cell r="C1219">
            <v>45000</v>
          </cell>
          <cell r="D1219">
            <v>0</v>
          </cell>
          <cell r="E1219">
            <v>45000</v>
          </cell>
          <cell r="F1219" t="str">
            <v>01/02/2007</v>
          </cell>
          <cell r="G1219">
            <v>0</v>
          </cell>
          <cell r="H1219">
            <v>0</v>
          </cell>
          <cell r="I1219">
            <v>0</v>
          </cell>
          <cell r="J1219">
            <v>45000</v>
          </cell>
          <cell r="K1219">
            <v>0</v>
          </cell>
        </row>
        <row r="1220">
          <cell r="A1220" t="str">
            <v>ETECMTJL$867</v>
          </cell>
          <cell r="B1220">
            <v>0</v>
          </cell>
          <cell r="C1220">
            <v>16000</v>
          </cell>
          <cell r="D1220">
            <v>0</v>
          </cell>
          <cell r="E1220">
            <v>16000</v>
          </cell>
          <cell r="F1220" t="str">
            <v>01/02/2007</v>
          </cell>
          <cell r="G1220">
            <v>0</v>
          </cell>
          <cell r="H1220">
            <v>0</v>
          </cell>
          <cell r="I1220">
            <v>0</v>
          </cell>
          <cell r="J1220">
            <v>16000</v>
          </cell>
          <cell r="K1220">
            <v>0</v>
          </cell>
        </row>
        <row r="1221">
          <cell r="A1221" t="str">
            <v>ETECMTJL$868</v>
          </cell>
          <cell r="B1221">
            <v>0</v>
          </cell>
          <cell r="C1221">
            <v>30000</v>
          </cell>
          <cell r="D1221">
            <v>0</v>
          </cell>
          <cell r="E1221">
            <v>30000</v>
          </cell>
          <cell r="F1221" t="str">
            <v>31/01/2007</v>
          </cell>
          <cell r="G1221">
            <v>0</v>
          </cell>
          <cell r="H1221">
            <v>0</v>
          </cell>
          <cell r="I1221">
            <v>0</v>
          </cell>
          <cell r="J1221">
            <v>30000</v>
          </cell>
          <cell r="K1221">
            <v>0</v>
          </cell>
        </row>
        <row r="1222">
          <cell r="A1222" t="str">
            <v>ETECMTJL$869</v>
          </cell>
          <cell r="B1222">
            <v>0</v>
          </cell>
          <cell r="C1222">
            <v>20000</v>
          </cell>
          <cell r="D1222">
            <v>0</v>
          </cell>
          <cell r="E1222">
            <v>20000</v>
          </cell>
          <cell r="F1222" t="str">
            <v>31/01/2007</v>
          </cell>
          <cell r="G1222">
            <v>0</v>
          </cell>
          <cell r="H1222">
            <v>0</v>
          </cell>
          <cell r="I1222">
            <v>0</v>
          </cell>
          <cell r="J1222">
            <v>20000</v>
          </cell>
          <cell r="K1222">
            <v>0</v>
          </cell>
        </row>
        <row r="1223">
          <cell r="A1223" t="str">
            <v>ETECMTJL$870</v>
          </cell>
          <cell r="B1223">
            <v>0</v>
          </cell>
          <cell r="C1223">
            <v>20000</v>
          </cell>
          <cell r="D1223">
            <v>20000</v>
          </cell>
          <cell r="E1223">
            <v>0</v>
          </cell>
          <cell r="F1223" t="str">
            <v>31/01/2007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ETECMTJL$871</v>
          </cell>
          <cell r="B1224">
            <v>0</v>
          </cell>
          <cell r="C1224">
            <v>22633</v>
          </cell>
          <cell r="D1224">
            <v>22633</v>
          </cell>
          <cell r="E1224">
            <v>0</v>
          </cell>
          <cell r="F1224" t="str">
            <v>31/01/2007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ETECMTJL$872</v>
          </cell>
          <cell r="B1225">
            <v>0</v>
          </cell>
          <cell r="C1225">
            <v>15000</v>
          </cell>
          <cell r="D1225">
            <v>15000</v>
          </cell>
          <cell r="E1225">
            <v>0</v>
          </cell>
          <cell r="F1225" t="str">
            <v>30/01/2007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ETECMTJL$873</v>
          </cell>
          <cell r="B1226">
            <v>0</v>
          </cell>
          <cell r="C1226">
            <v>9000</v>
          </cell>
          <cell r="D1226">
            <v>0</v>
          </cell>
          <cell r="E1226">
            <v>9000</v>
          </cell>
          <cell r="F1226" t="str">
            <v>05/02/2007</v>
          </cell>
          <cell r="G1226">
            <v>0</v>
          </cell>
          <cell r="H1226">
            <v>0</v>
          </cell>
          <cell r="I1226">
            <v>0</v>
          </cell>
          <cell r="J1226">
            <v>9000</v>
          </cell>
          <cell r="K1226">
            <v>0</v>
          </cell>
        </row>
        <row r="1227">
          <cell r="A1227" t="str">
            <v>ETECMTJL$874</v>
          </cell>
          <cell r="B1227">
            <v>0</v>
          </cell>
          <cell r="C1227">
            <v>815034</v>
          </cell>
          <cell r="D1227">
            <v>0</v>
          </cell>
          <cell r="E1227">
            <v>815034</v>
          </cell>
          <cell r="F1227" t="str">
            <v>05/02/2007</v>
          </cell>
          <cell r="G1227">
            <v>0</v>
          </cell>
          <cell r="H1227">
            <v>0</v>
          </cell>
          <cell r="I1227">
            <v>0</v>
          </cell>
          <cell r="J1227">
            <v>815034</v>
          </cell>
          <cell r="K1227">
            <v>0</v>
          </cell>
        </row>
        <row r="1228">
          <cell r="A1228" t="str">
            <v>ETECMTJL$875</v>
          </cell>
          <cell r="B1228">
            <v>0</v>
          </cell>
          <cell r="C1228">
            <v>2268771</v>
          </cell>
          <cell r="D1228">
            <v>0</v>
          </cell>
          <cell r="E1228">
            <v>2268771</v>
          </cell>
          <cell r="F1228" t="str">
            <v>05/02/2007</v>
          </cell>
          <cell r="G1228">
            <v>0</v>
          </cell>
          <cell r="H1228">
            <v>0</v>
          </cell>
          <cell r="I1228">
            <v>0</v>
          </cell>
          <cell r="J1228">
            <v>2268771</v>
          </cell>
          <cell r="K1228">
            <v>0</v>
          </cell>
        </row>
        <row r="1229">
          <cell r="A1229" t="str">
            <v>ETECMTJL$876</v>
          </cell>
          <cell r="B1229">
            <v>0</v>
          </cell>
          <cell r="C1229">
            <v>71000</v>
          </cell>
          <cell r="D1229">
            <v>0</v>
          </cell>
          <cell r="E1229">
            <v>71000</v>
          </cell>
          <cell r="F1229" t="str">
            <v>07/02/2007</v>
          </cell>
          <cell r="G1229">
            <v>0</v>
          </cell>
          <cell r="H1229">
            <v>0</v>
          </cell>
          <cell r="I1229">
            <v>0</v>
          </cell>
          <cell r="J1229">
            <v>71000</v>
          </cell>
          <cell r="K1229">
            <v>0</v>
          </cell>
        </row>
        <row r="1230">
          <cell r="A1230" t="str">
            <v>ETECMTJL$877</v>
          </cell>
          <cell r="B1230">
            <v>0</v>
          </cell>
          <cell r="C1230">
            <v>240063.01</v>
          </cell>
          <cell r="D1230">
            <v>0</v>
          </cell>
          <cell r="E1230">
            <v>240063.01</v>
          </cell>
          <cell r="F1230" t="str">
            <v>07/02/2007</v>
          </cell>
          <cell r="G1230">
            <v>0</v>
          </cell>
          <cell r="H1230">
            <v>0</v>
          </cell>
          <cell r="I1230">
            <v>0</v>
          </cell>
          <cell r="J1230">
            <v>240063.01</v>
          </cell>
          <cell r="K1230">
            <v>0</v>
          </cell>
        </row>
        <row r="1231">
          <cell r="A1231" t="str">
            <v>ETECMTJL$878</v>
          </cell>
          <cell r="B1231">
            <v>0</v>
          </cell>
          <cell r="C1231">
            <v>528110.65</v>
          </cell>
          <cell r="D1231">
            <v>0</v>
          </cell>
          <cell r="E1231">
            <v>528110.65</v>
          </cell>
          <cell r="F1231" t="str">
            <v>07/02/2007</v>
          </cell>
          <cell r="G1231">
            <v>0</v>
          </cell>
          <cell r="H1231">
            <v>0</v>
          </cell>
          <cell r="I1231">
            <v>0</v>
          </cell>
          <cell r="J1231">
            <v>528110.65</v>
          </cell>
          <cell r="K1231">
            <v>0</v>
          </cell>
        </row>
        <row r="1232">
          <cell r="A1232" t="str">
            <v>ETECMTJL$879</v>
          </cell>
          <cell r="B1232">
            <v>0</v>
          </cell>
          <cell r="C1232">
            <v>1223720.23</v>
          </cell>
          <cell r="D1232">
            <v>0</v>
          </cell>
          <cell r="E1232">
            <v>1223720.23</v>
          </cell>
          <cell r="F1232" t="str">
            <v>07/02/2007</v>
          </cell>
          <cell r="G1232">
            <v>0</v>
          </cell>
          <cell r="H1232">
            <v>0</v>
          </cell>
          <cell r="I1232">
            <v>0</v>
          </cell>
          <cell r="J1232">
            <v>1223720.23</v>
          </cell>
          <cell r="K1232">
            <v>0</v>
          </cell>
        </row>
        <row r="1233">
          <cell r="A1233" t="str">
            <v>ETECMTJLS1</v>
          </cell>
          <cell r="B1233">
            <v>0</v>
          </cell>
          <cell r="C1233">
            <v>8010000</v>
          </cell>
          <cell r="D1233">
            <v>8010000</v>
          </cell>
          <cell r="E1233">
            <v>0</v>
          </cell>
          <cell r="F1233" t="str">
            <v>21/12/2006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A1234" t="str">
            <v>ETECMTJLS2</v>
          </cell>
          <cell r="B1234">
            <v>0</v>
          </cell>
          <cell r="C1234">
            <v>3000000</v>
          </cell>
          <cell r="D1234">
            <v>3000000</v>
          </cell>
          <cell r="E1234">
            <v>0</v>
          </cell>
          <cell r="F1234" t="str">
            <v>23/11/2006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A1235" t="str">
            <v>ETECMTJLS3</v>
          </cell>
          <cell r="B1235">
            <v>0</v>
          </cell>
          <cell r="C1235">
            <v>2000000</v>
          </cell>
          <cell r="D1235">
            <v>2000000</v>
          </cell>
          <cell r="E1235">
            <v>0</v>
          </cell>
          <cell r="F1235" t="str">
            <v>16/12/2005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ETECMTJLS4</v>
          </cell>
          <cell r="B1236">
            <v>0</v>
          </cell>
          <cell r="C1236">
            <v>5572800</v>
          </cell>
          <cell r="D1236">
            <v>5572800</v>
          </cell>
          <cell r="E1236">
            <v>0</v>
          </cell>
          <cell r="F1236" t="str">
            <v>21/12/2006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ETECMTJLS5</v>
          </cell>
          <cell r="B1237">
            <v>0</v>
          </cell>
          <cell r="C1237">
            <v>275000</v>
          </cell>
          <cell r="D1237">
            <v>275000</v>
          </cell>
          <cell r="E1237">
            <v>0</v>
          </cell>
          <cell r="F1237" t="str">
            <v>03/12/2003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ETECMTJLS6</v>
          </cell>
          <cell r="B1238">
            <v>0</v>
          </cell>
          <cell r="C1238">
            <v>1000000</v>
          </cell>
          <cell r="D1238">
            <v>1000000</v>
          </cell>
          <cell r="E1238">
            <v>0</v>
          </cell>
          <cell r="F1238" t="str">
            <v>18/12/2003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ETECMTJLS7</v>
          </cell>
          <cell r="B1239">
            <v>0</v>
          </cell>
          <cell r="C1239">
            <v>5000000</v>
          </cell>
          <cell r="D1239">
            <v>5000000</v>
          </cell>
          <cell r="E1239">
            <v>0</v>
          </cell>
          <cell r="F1239" t="str">
            <v>29/04/2004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ETECMTJLS8</v>
          </cell>
          <cell r="B1240">
            <v>0</v>
          </cell>
          <cell r="C1240">
            <v>160000</v>
          </cell>
          <cell r="D1240">
            <v>160000</v>
          </cell>
          <cell r="E1240">
            <v>0</v>
          </cell>
          <cell r="F1240" t="str">
            <v>06/09/2004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ETECMTJLS9</v>
          </cell>
          <cell r="B1241">
            <v>0</v>
          </cell>
          <cell r="C1241">
            <v>50000</v>
          </cell>
          <cell r="D1241">
            <v>50000</v>
          </cell>
          <cell r="E1241">
            <v>0</v>
          </cell>
          <cell r="F1241" t="str">
            <v>09/12/2004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ETECMTJLS10</v>
          </cell>
          <cell r="B1242">
            <v>0</v>
          </cell>
          <cell r="C1242">
            <v>48308.21</v>
          </cell>
          <cell r="D1242">
            <v>48308.21</v>
          </cell>
          <cell r="E1242">
            <v>0</v>
          </cell>
          <cell r="F1242" t="str">
            <v>05/07/2005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ETECMTJLS11</v>
          </cell>
          <cell r="B1243">
            <v>0</v>
          </cell>
          <cell r="C1243">
            <v>35000</v>
          </cell>
          <cell r="D1243">
            <v>35000</v>
          </cell>
          <cell r="E1243">
            <v>0</v>
          </cell>
          <cell r="F1243" t="str">
            <v>12/10/2005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ETECMTJLS12</v>
          </cell>
          <cell r="B1244">
            <v>0</v>
          </cell>
          <cell r="C1244">
            <v>19000</v>
          </cell>
          <cell r="D1244">
            <v>19000</v>
          </cell>
          <cell r="E1244">
            <v>0</v>
          </cell>
          <cell r="F1244" t="str">
            <v>27/12/2005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ETECMTJLS13</v>
          </cell>
          <cell r="B1245">
            <v>0</v>
          </cell>
          <cell r="C1245">
            <v>50000</v>
          </cell>
          <cell r="D1245">
            <v>50000</v>
          </cell>
          <cell r="E1245">
            <v>0</v>
          </cell>
          <cell r="F1245" t="str">
            <v>31/03/2006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ETECMTJLS14</v>
          </cell>
          <cell r="B1246">
            <v>0</v>
          </cell>
          <cell r="C1246">
            <v>5600</v>
          </cell>
          <cell r="D1246">
            <v>5600</v>
          </cell>
          <cell r="E1246">
            <v>0</v>
          </cell>
          <cell r="F1246" t="str">
            <v>03/05/2006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ETECMTJLS15</v>
          </cell>
          <cell r="B1247">
            <v>0</v>
          </cell>
          <cell r="C1247">
            <v>6000</v>
          </cell>
          <cell r="D1247">
            <v>6000</v>
          </cell>
          <cell r="E1247">
            <v>0</v>
          </cell>
          <cell r="F1247" t="str">
            <v>24/05/2006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ETECMTJLS16</v>
          </cell>
          <cell r="B1248">
            <v>0</v>
          </cell>
          <cell r="C1248">
            <v>30000</v>
          </cell>
          <cell r="D1248">
            <v>30000</v>
          </cell>
          <cell r="E1248">
            <v>0</v>
          </cell>
          <cell r="F1248" t="str">
            <v>04/07/2006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ETECMTJLS17</v>
          </cell>
          <cell r="B1249">
            <v>0</v>
          </cell>
          <cell r="C1249">
            <v>60000</v>
          </cell>
          <cell r="D1249">
            <v>60000</v>
          </cell>
          <cell r="E1249">
            <v>0</v>
          </cell>
          <cell r="F1249" t="str">
            <v>07/07/2006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ETECMTJLS18</v>
          </cell>
          <cell r="B1250">
            <v>0</v>
          </cell>
          <cell r="C1250">
            <v>25000</v>
          </cell>
          <cell r="D1250">
            <v>25000</v>
          </cell>
          <cell r="E1250">
            <v>0</v>
          </cell>
          <cell r="F1250" t="str">
            <v>20/07/2006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ETECMTJLS19</v>
          </cell>
          <cell r="B1251">
            <v>0</v>
          </cell>
          <cell r="C1251">
            <v>143000</v>
          </cell>
          <cell r="D1251">
            <v>143000</v>
          </cell>
          <cell r="E1251">
            <v>0</v>
          </cell>
          <cell r="F1251" t="str">
            <v>25/07/2006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ETECMTJLS20</v>
          </cell>
          <cell r="B1252">
            <v>0</v>
          </cell>
          <cell r="C1252">
            <v>1000000</v>
          </cell>
          <cell r="D1252">
            <v>1000000</v>
          </cell>
          <cell r="E1252">
            <v>0</v>
          </cell>
          <cell r="F1252" t="str">
            <v>29/09/2006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ETECMTJLS21</v>
          </cell>
          <cell r="B1253">
            <v>0</v>
          </cell>
          <cell r="C1253">
            <v>2000000</v>
          </cell>
          <cell r="D1253">
            <v>2000000</v>
          </cell>
          <cell r="E1253">
            <v>0</v>
          </cell>
          <cell r="F1253" t="str">
            <v>29/09/2006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ETECMTJLS22</v>
          </cell>
          <cell r="B1254">
            <v>0</v>
          </cell>
          <cell r="C1254">
            <v>230000</v>
          </cell>
          <cell r="D1254">
            <v>230000</v>
          </cell>
          <cell r="E1254">
            <v>0</v>
          </cell>
          <cell r="F1254" t="str">
            <v>29/09/2006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A1255" t="str">
            <v>ETECMTJLS23</v>
          </cell>
          <cell r="B1255">
            <v>0</v>
          </cell>
          <cell r="C1255">
            <v>250000</v>
          </cell>
          <cell r="D1255">
            <v>250000</v>
          </cell>
          <cell r="E1255">
            <v>0</v>
          </cell>
          <cell r="F1255" t="str">
            <v>11/10/2006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A1256" t="str">
            <v>ETECMTJLS24</v>
          </cell>
          <cell r="B1256">
            <v>0</v>
          </cell>
          <cell r="C1256">
            <v>3000000</v>
          </cell>
          <cell r="D1256">
            <v>3000000</v>
          </cell>
          <cell r="E1256">
            <v>0</v>
          </cell>
          <cell r="F1256" t="str">
            <v>11/10/2006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ETECMTJLS25</v>
          </cell>
          <cell r="B1257">
            <v>0</v>
          </cell>
          <cell r="C1257">
            <v>3000000</v>
          </cell>
          <cell r="D1257">
            <v>3000000</v>
          </cell>
          <cell r="E1257">
            <v>0</v>
          </cell>
          <cell r="F1257" t="str">
            <v>27/10/2006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ETECMTJLS26</v>
          </cell>
          <cell r="B1258">
            <v>0</v>
          </cell>
          <cell r="C1258">
            <v>2000000</v>
          </cell>
          <cell r="D1258">
            <v>2000000</v>
          </cell>
          <cell r="E1258">
            <v>0</v>
          </cell>
          <cell r="F1258" t="str">
            <v>17/11/2006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ETECMTJLS27</v>
          </cell>
          <cell r="B1259">
            <v>0</v>
          </cell>
          <cell r="C1259">
            <v>120000</v>
          </cell>
          <cell r="D1259">
            <v>120000</v>
          </cell>
          <cell r="E1259">
            <v>0</v>
          </cell>
          <cell r="F1259" t="str">
            <v>28/11/2006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ETECMTJLS28</v>
          </cell>
          <cell r="B1260">
            <v>0</v>
          </cell>
          <cell r="C1260">
            <v>70000</v>
          </cell>
          <cell r="D1260">
            <v>70000</v>
          </cell>
          <cell r="E1260">
            <v>0</v>
          </cell>
          <cell r="F1260" t="str">
            <v>30/11/2006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ETECMTJLS29</v>
          </cell>
          <cell r="B1261">
            <v>0</v>
          </cell>
          <cell r="C1261">
            <v>60000</v>
          </cell>
          <cell r="D1261">
            <v>60000</v>
          </cell>
          <cell r="E1261">
            <v>0</v>
          </cell>
          <cell r="F1261" t="str">
            <v>03/11/2006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ETECMTJLS30</v>
          </cell>
          <cell r="B1262">
            <v>0</v>
          </cell>
          <cell r="C1262">
            <v>120000</v>
          </cell>
          <cell r="D1262">
            <v>120000</v>
          </cell>
          <cell r="E1262">
            <v>0</v>
          </cell>
          <cell r="F1262" t="str">
            <v>17/11/2006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ETECMTJLS31</v>
          </cell>
          <cell r="B1263">
            <v>0</v>
          </cell>
          <cell r="C1263">
            <v>82000</v>
          </cell>
          <cell r="D1263">
            <v>82000</v>
          </cell>
          <cell r="E1263">
            <v>0</v>
          </cell>
          <cell r="F1263" t="str">
            <v>07/03/2007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ETECMTJLS32</v>
          </cell>
          <cell r="B1264">
            <v>0</v>
          </cell>
          <cell r="C1264">
            <v>80000</v>
          </cell>
          <cell r="D1264">
            <v>80000</v>
          </cell>
          <cell r="E1264">
            <v>0</v>
          </cell>
          <cell r="F1264" t="str">
            <v>08/03/2007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ETECMTJLS33</v>
          </cell>
          <cell r="B1265">
            <v>0</v>
          </cell>
          <cell r="C1265">
            <v>80000</v>
          </cell>
          <cell r="D1265">
            <v>80000</v>
          </cell>
          <cell r="E1265">
            <v>0</v>
          </cell>
          <cell r="F1265" t="str">
            <v>03/04/2007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ETECMPAI0001</v>
          </cell>
          <cell r="B1266">
            <v>0</v>
          </cell>
          <cell r="C1266">
            <v>1232150</v>
          </cell>
          <cell r="D1266">
            <v>1232150</v>
          </cell>
          <cell r="E1266">
            <v>0</v>
          </cell>
          <cell r="F1266">
            <v>35045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A1267" t="str">
            <v>ETECMPAI0002</v>
          </cell>
          <cell r="B1267">
            <v>0</v>
          </cell>
          <cell r="C1267">
            <v>1700000</v>
          </cell>
          <cell r="D1267">
            <v>1700000</v>
          </cell>
          <cell r="E1267">
            <v>0</v>
          </cell>
          <cell r="F1267">
            <v>37937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A1268" t="str">
            <v>ETECMPAI0003</v>
          </cell>
          <cell r="B1268">
            <v>0</v>
          </cell>
          <cell r="C1268">
            <v>750000</v>
          </cell>
          <cell r="D1268">
            <v>750000</v>
          </cell>
          <cell r="E1268">
            <v>0</v>
          </cell>
          <cell r="F1268">
            <v>37298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A1269" t="str">
            <v>ETECMPAI0004</v>
          </cell>
          <cell r="B1269">
            <v>0</v>
          </cell>
          <cell r="C1269">
            <v>100000</v>
          </cell>
          <cell r="D1269">
            <v>100000</v>
          </cell>
          <cell r="E1269">
            <v>0</v>
          </cell>
          <cell r="F1269">
            <v>38804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A1270" t="str">
            <v>ETECMPAI0005</v>
          </cell>
          <cell r="B1270">
            <v>0</v>
          </cell>
          <cell r="C1270">
            <v>50000</v>
          </cell>
          <cell r="D1270">
            <v>50000</v>
          </cell>
          <cell r="E1270">
            <v>0</v>
          </cell>
          <cell r="F1270">
            <v>38232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A1271" t="str">
            <v>ETECMPAI0006</v>
          </cell>
          <cell r="B1271">
            <v>0</v>
          </cell>
          <cell r="C1271">
            <v>500000</v>
          </cell>
          <cell r="D1271">
            <v>500000</v>
          </cell>
          <cell r="E1271">
            <v>0</v>
          </cell>
          <cell r="F1271">
            <v>38089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A1272" t="str">
            <v>ETECMPAI0007</v>
          </cell>
          <cell r="B1272">
            <v>0</v>
          </cell>
          <cell r="C1272">
            <v>1236312</v>
          </cell>
          <cell r="D1272">
            <v>1236312</v>
          </cell>
          <cell r="E1272">
            <v>0</v>
          </cell>
          <cell r="F1272">
            <v>38638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ETECMPAI0008</v>
          </cell>
          <cell r="B1273">
            <v>0</v>
          </cell>
          <cell r="C1273">
            <v>1500000</v>
          </cell>
          <cell r="D1273">
            <v>1500000</v>
          </cell>
          <cell r="E1273">
            <v>0</v>
          </cell>
          <cell r="F1273">
            <v>39043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ETECMPAI0009</v>
          </cell>
          <cell r="B1274">
            <v>0</v>
          </cell>
          <cell r="C1274">
            <v>1000000</v>
          </cell>
          <cell r="D1274">
            <v>1000000</v>
          </cell>
          <cell r="E1274">
            <v>0</v>
          </cell>
          <cell r="F1274">
            <v>38763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ETECMPAI0010</v>
          </cell>
          <cell r="B1275">
            <v>0</v>
          </cell>
          <cell r="C1275">
            <v>2000000</v>
          </cell>
          <cell r="D1275">
            <v>2000000</v>
          </cell>
          <cell r="E1275">
            <v>0</v>
          </cell>
          <cell r="F1275">
            <v>38763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ETECMPAI0011</v>
          </cell>
          <cell r="B1276">
            <v>0</v>
          </cell>
          <cell r="C1276">
            <v>3000000</v>
          </cell>
          <cell r="D1276">
            <v>3000000</v>
          </cell>
          <cell r="E1276">
            <v>0</v>
          </cell>
          <cell r="F1276">
            <v>38946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ETECMPAI0012</v>
          </cell>
          <cell r="B1277">
            <v>0</v>
          </cell>
          <cell r="C1277">
            <v>3210000</v>
          </cell>
          <cell r="D1277">
            <v>3210000</v>
          </cell>
          <cell r="E1277">
            <v>0</v>
          </cell>
          <cell r="F1277">
            <v>39066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ETECMPAI0013</v>
          </cell>
          <cell r="B1278">
            <v>0</v>
          </cell>
          <cell r="C1278">
            <v>1000000</v>
          </cell>
          <cell r="D1278">
            <v>1000000</v>
          </cell>
          <cell r="E1278">
            <v>0</v>
          </cell>
          <cell r="F1278">
            <v>39080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ETECMPAI0014</v>
          </cell>
          <cell r="B1279">
            <v>0</v>
          </cell>
          <cell r="C1279">
            <v>7000000</v>
          </cell>
          <cell r="D1279">
            <v>7000000</v>
          </cell>
          <cell r="E1279">
            <v>0</v>
          </cell>
          <cell r="F1279">
            <v>38987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ETECMPAI0015</v>
          </cell>
          <cell r="B1280">
            <v>0</v>
          </cell>
          <cell r="C1280">
            <v>740000</v>
          </cell>
          <cell r="D1280">
            <v>740000</v>
          </cell>
          <cell r="E1280">
            <v>0</v>
          </cell>
          <cell r="F1280">
            <v>37610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ETECMPAI0016</v>
          </cell>
          <cell r="B1281">
            <v>0</v>
          </cell>
          <cell r="C1281">
            <v>625000</v>
          </cell>
          <cell r="D1281">
            <v>625000</v>
          </cell>
          <cell r="E1281">
            <v>0</v>
          </cell>
          <cell r="F1281">
            <v>38947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ETECMPAI0017</v>
          </cell>
          <cell r="B1282">
            <v>0</v>
          </cell>
          <cell r="C1282">
            <v>500000</v>
          </cell>
          <cell r="D1282">
            <v>500000</v>
          </cell>
          <cell r="E1282">
            <v>0</v>
          </cell>
          <cell r="F1282">
            <v>39064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ETECMPAI0018</v>
          </cell>
          <cell r="B1283">
            <v>0</v>
          </cell>
          <cell r="C1283">
            <v>500000</v>
          </cell>
          <cell r="D1283">
            <v>0</v>
          </cell>
          <cell r="E1283">
            <v>500000</v>
          </cell>
          <cell r="F1283">
            <v>39134</v>
          </cell>
          <cell r="G1283">
            <v>500000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ETECMPAI0019</v>
          </cell>
          <cell r="B1284">
            <v>0</v>
          </cell>
          <cell r="C1284">
            <v>2000000</v>
          </cell>
          <cell r="D1284">
            <v>0</v>
          </cell>
          <cell r="E1284">
            <v>2000000</v>
          </cell>
          <cell r="G1284">
            <v>0</v>
          </cell>
          <cell r="H1284">
            <v>2000000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ETECMPAI0020</v>
          </cell>
          <cell r="B1285">
            <v>0</v>
          </cell>
          <cell r="C1285">
            <v>3000000</v>
          </cell>
          <cell r="D1285">
            <v>0</v>
          </cell>
          <cell r="E1285">
            <v>3000000</v>
          </cell>
          <cell r="G1285">
            <v>0</v>
          </cell>
          <cell r="H1285">
            <v>3000000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ETECMPAI0021</v>
          </cell>
          <cell r="B1286">
            <v>0</v>
          </cell>
          <cell r="C1286">
            <v>6363000</v>
          </cell>
          <cell r="D1286">
            <v>0</v>
          </cell>
          <cell r="E1286">
            <v>6363000</v>
          </cell>
          <cell r="G1286">
            <v>0</v>
          </cell>
          <cell r="H1286">
            <v>6363000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ETECMPAI0022</v>
          </cell>
          <cell r="B1287">
            <v>0</v>
          </cell>
          <cell r="C1287">
            <v>500000</v>
          </cell>
          <cell r="D1287">
            <v>0</v>
          </cell>
          <cell r="E1287">
            <v>500000</v>
          </cell>
          <cell r="G1287">
            <v>0</v>
          </cell>
          <cell r="H1287">
            <v>0</v>
          </cell>
          <cell r="I1287">
            <v>0</v>
          </cell>
          <cell r="J1287">
            <v>500000</v>
          </cell>
          <cell r="K1287">
            <v>0</v>
          </cell>
        </row>
        <row r="1288">
          <cell r="A1288" t="str">
            <v>ETECMPAI0023</v>
          </cell>
          <cell r="B1288">
            <v>0</v>
          </cell>
          <cell r="C1288">
            <v>3000000</v>
          </cell>
          <cell r="D1288">
            <v>0</v>
          </cell>
          <cell r="E1288">
            <v>3000000</v>
          </cell>
          <cell r="G1288">
            <v>0</v>
          </cell>
          <cell r="H1288">
            <v>0</v>
          </cell>
          <cell r="I1288">
            <v>0</v>
          </cell>
          <cell r="J1288">
            <v>3000000</v>
          </cell>
          <cell r="K1288">
            <v>0</v>
          </cell>
        </row>
        <row r="1289">
          <cell r="A1289" t="str">
            <v>ETECMPAI0024</v>
          </cell>
          <cell r="B1289">
            <v>0</v>
          </cell>
          <cell r="C1289">
            <v>7000000</v>
          </cell>
          <cell r="D1289">
            <v>0</v>
          </cell>
          <cell r="E1289">
            <v>7000000</v>
          </cell>
          <cell r="G1289">
            <v>0</v>
          </cell>
          <cell r="H1289">
            <v>0</v>
          </cell>
          <cell r="I1289">
            <v>0</v>
          </cell>
          <cell r="J1289">
            <v>7000000</v>
          </cell>
          <cell r="K1289">
            <v>0</v>
          </cell>
        </row>
        <row r="1290">
          <cell r="A1290" t="str">
            <v>ETECMPAI0025</v>
          </cell>
          <cell r="B1290">
            <v>0</v>
          </cell>
          <cell r="C1290">
            <v>2350000</v>
          </cell>
          <cell r="D1290">
            <v>0</v>
          </cell>
          <cell r="E1290">
            <v>2350000</v>
          </cell>
          <cell r="F1290">
            <v>39556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ETECMPAI0026</v>
          </cell>
          <cell r="B1291">
            <v>0</v>
          </cell>
          <cell r="C1291">
            <v>1000000</v>
          </cell>
          <cell r="D1291">
            <v>0</v>
          </cell>
          <cell r="E1291">
            <v>1000000</v>
          </cell>
          <cell r="F1291">
            <v>39682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ETECMPAI0027</v>
          </cell>
          <cell r="B1292">
            <v>0</v>
          </cell>
          <cell r="C1292">
            <v>1150000</v>
          </cell>
          <cell r="D1292">
            <v>0</v>
          </cell>
          <cell r="E1292">
            <v>1150000</v>
          </cell>
          <cell r="F1292">
            <v>39799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ETECMPAI0028</v>
          </cell>
          <cell r="B1293">
            <v>0</v>
          </cell>
          <cell r="C1293">
            <v>400000</v>
          </cell>
          <cell r="D1293">
            <v>0</v>
          </cell>
          <cell r="E1293">
            <v>400000</v>
          </cell>
          <cell r="F1293">
            <v>39542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ETECMPAI0029</v>
          </cell>
          <cell r="B1294">
            <v>0</v>
          </cell>
          <cell r="C1294">
            <v>900000</v>
          </cell>
          <cell r="D1294">
            <v>0</v>
          </cell>
          <cell r="E1294">
            <v>900000</v>
          </cell>
          <cell r="F1294">
            <v>39675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ETECMPAI0030</v>
          </cell>
          <cell r="B1295">
            <v>0</v>
          </cell>
          <cell r="C1295">
            <v>1078000</v>
          </cell>
          <cell r="D1295">
            <v>0</v>
          </cell>
          <cell r="E1295">
            <v>1078000</v>
          </cell>
          <cell r="F1295">
            <v>39770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ETECMPAI0031</v>
          </cell>
          <cell r="B1296">
            <v>0</v>
          </cell>
          <cell r="C1296">
            <v>635000</v>
          </cell>
          <cell r="D1296">
            <v>0</v>
          </cell>
          <cell r="E1296">
            <v>635000</v>
          </cell>
          <cell r="F1296">
            <v>39796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ETECMPAI0032</v>
          </cell>
          <cell r="B1297">
            <v>0</v>
          </cell>
          <cell r="C1297">
            <v>1250000</v>
          </cell>
          <cell r="D1297">
            <v>0</v>
          </cell>
          <cell r="E1297">
            <v>1250000</v>
          </cell>
          <cell r="F1297">
            <v>39805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ETECMPAI0033</v>
          </cell>
          <cell r="B1298">
            <v>0</v>
          </cell>
          <cell r="C1298">
            <v>4500000</v>
          </cell>
          <cell r="D1298">
            <v>0</v>
          </cell>
          <cell r="E1298">
            <v>4500000</v>
          </cell>
          <cell r="F1298">
            <v>39586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ETECMPAI0034</v>
          </cell>
          <cell r="B1299">
            <v>0</v>
          </cell>
          <cell r="C1299">
            <v>2400000</v>
          </cell>
          <cell r="D1299">
            <v>0</v>
          </cell>
          <cell r="E1299">
            <v>2400000</v>
          </cell>
          <cell r="F1299">
            <v>39752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ETECMPAI0035</v>
          </cell>
          <cell r="B1300">
            <v>0</v>
          </cell>
          <cell r="C1300">
            <v>1500000</v>
          </cell>
          <cell r="D1300">
            <v>0</v>
          </cell>
          <cell r="E1300">
            <v>1500000</v>
          </cell>
          <cell r="F1300">
            <v>39562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ETECMPAI0036</v>
          </cell>
          <cell r="B1301">
            <v>0</v>
          </cell>
          <cell r="C1301">
            <v>1000000</v>
          </cell>
          <cell r="D1301">
            <v>0</v>
          </cell>
          <cell r="E1301">
            <v>1000000</v>
          </cell>
          <cell r="F1301">
            <v>39739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ETECMPAI0037</v>
          </cell>
          <cell r="B1302">
            <v>0</v>
          </cell>
          <cell r="C1302">
            <v>500000</v>
          </cell>
          <cell r="D1302">
            <v>0</v>
          </cell>
          <cell r="E1302">
            <v>500000</v>
          </cell>
          <cell r="F1302">
            <v>39800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ETECMPAI0038</v>
          </cell>
          <cell r="B1303">
            <v>0</v>
          </cell>
          <cell r="C1303">
            <v>70600</v>
          </cell>
          <cell r="D1303">
            <v>0</v>
          </cell>
          <cell r="E1303">
            <v>70600</v>
          </cell>
          <cell r="F1303">
            <v>39555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ETECMPAI0039</v>
          </cell>
          <cell r="B1304">
            <v>0</v>
          </cell>
          <cell r="C1304">
            <v>37000</v>
          </cell>
          <cell r="D1304">
            <v>0</v>
          </cell>
          <cell r="E1304">
            <v>37000</v>
          </cell>
          <cell r="F1304">
            <v>39589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ETECMPAI0040</v>
          </cell>
          <cell r="B1305">
            <v>0</v>
          </cell>
          <cell r="C1305">
            <v>58000</v>
          </cell>
          <cell r="D1305">
            <v>0</v>
          </cell>
          <cell r="E1305">
            <v>58000</v>
          </cell>
          <cell r="F1305">
            <v>39589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ETECMPAI0041</v>
          </cell>
          <cell r="B1306">
            <v>0</v>
          </cell>
          <cell r="C1306">
            <v>50000</v>
          </cell>
          <cell r="D1306">
            <v>0</v>
          </cell>
          <cell r="E1306">
            <v>50000</v>
          </cell>
          <cell r="F1306">
            <v>39751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ETECMPAI0042</v>
          </cell>
          <cell r="B1307">
            <v>0</v>
          </cell>
          <cell r="C1307">
            <v>12448.75</v>
          </cell>
          <cell r="D1307">
            <v>0</v>
          </cell>
          <cell r="E1307">
            <v>12448.75</v>
          </cell>
          <cell r="F1307">
            <v>39541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ETECMPAI0043</v>
          </cell>
          <cell r="B1308">
            <v>0</v>
          </cell>
          <cell r="C1308">
            <v>7080.98</v>
          </cell>
          <cell r="D1308">
            <v>0</v>
          </cell>
          <cell r="E1308">
            <v>7080.98</v>
          </cell>
          <cell r="F1308">
            <v>39546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ETECMPAI0044</v>
          </cell>
          <cell r="B1309">
            <v>0</v>
          </cell>
          <cell r="C1309">
            <v>8434.05</v>
          </cell>
          <cell r="D1309">
            <v>0</v>
          </cell>
          <cell r="E1309">
            <v>8434.05</v>
          </cell>
          <cell r="F1309">
            <v>39575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ETECMPAI0045</v>
          </cell>
          <cell r="B1310">
            <v>0</v>
          </cell>
          <cell r="C1310">
            <v>166.83</v>
          </cell>
          <cell r="D1310">
            <v>0</v>
          </cell>
          <cell r="E1310">
            <v>166.83</v>
          </cell>
          <cell r="F1310">
            <v>39596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A1311" t="str">
            <v>ETECMPAI0046</v>
          </cell>
          <cell r="B1311">
            <v>0</v>
          </cell>
          <cell r="C1311">
            <v>1711.83</v>
          </cell>
          <cell r="D1311">
            <v>0</v>
          </cell>
          <cell r="E1311">
            <v>1711.83</v>
          </cell>
          <cell r="F1311">
            <v>39602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ETECMPAI0047</v>
          </cell>
          <cell r="B1312">
            <v>0</v>
          </cell>
          <cell r="C1312">
            <v>16022.4</v>
          </cell>
          <cell r="D1312">
            <v>0</v>
          </cell>
          <cell r="E1312">
            <v>16022.4</v>
          </cell>
          <cell r="F1312">
            <v>39602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ETECMPAI0048</v>
          </cell>
          <cell r="B1313">
            <v>0</v>
          </cell>
          <cell r="C1313">
            <v>753.13</v>
          </cell>
          <cell r="D1313">
            <v>0</v>
          </cell>
          <cell r="E1313">
            <v>753.13</v>
          </cell>
          <cell r="F1313">
            <v>39603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ETECMPAI0049</v>
          </cell>
          <cell r="B1314">
            <v>0</v>
          </cell>
          <cell r="C1314">
            <v>9047.98</v>
          </cell>
          <cell r="D1314">
            <v>0</v>
          </cell>
          <cell r="E1314">
            <v>9047.98</v>
          </cell>
          <cell r="F1314">
            <v>39611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ETECMPAI0050</v>
          </cell>
          <cell r="B1315">
            <v>0</v>
          </cell>
          <cell r="C1315">
            <v>514.8</v>
          </cell>
          <cell r="D1315">
            <v>0</v>
          </cell>
          <cell r="E1315">
            <v>514.8</v>
          </cell>
          <cell r="F1315">
            <v>39622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ETECMPAI0051</v>
          </cell>
          <cell r="B1316">
            <v>0</v>
          </cell>
          <cell r="C1316">
            <v>15228.09</v>
          </cell>
          <cell r="D1316">
            <v>0</v>
          </cell>
          <cell r="E1316">
            <v>15228.09</v>
          </cell>
          <cell r="F1316">
            <v>39624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ETECMPAI0052</v>
          </cell>
          <cell r="B1317">
            <v>0</v>
          </cell>
          <cell r="C1317">
            <v>13430.46</v>
          </cell>
          <cell r="D1317">
            <v>0</v>
          </cell>
          <cell r="E1317">
            <v>13430.46</v>
          </cell>
          <cell r="F1317">
            <v>39631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ETECMPAI0053</v>
          </cell>
          <cell r="B1318">
            <v>0</v>
          </cell>
          <cell r="C1318">
            <v>37507.94</v>
          </cell>
          <cell r="D1318">
            <v>0</v>
          </cell>
          <cell r="E1318">
            <v>37507.94</v>
          </cell>
          <cell r="F1318">
            <v>39640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ETECMPAI0054</v>
          </cell>
          <cell r="B1319">
            <v>0</v>
          </cell>
          <cell r="C1319">
            <v>1480.99</v>
          </cell>
          <cell r="D1319">
            <v>0</v>
          </cell>
          <cell r="E1319">
            <v>1480.99</v>
          </cell>
          <cell r="F1319">
            <v>39661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ETECMPAI0055</v>
          </cell>
          <cell r="B1320">
            <v>0</v>
          </cell>
          <cell r="C1320">
            <v>1660.3</v>
          </cell>
          <cell r="D1320">
            <v>0</v>
          </cell>
          <cell r="E1320">
            <v>1660.3</v>
          </cell>
          <cell r="F1320">
            <v>39664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ETECMPAI0056</v>
          </cell>
          <cell r="B1321">
            <v>0</v>
          </cell>
          <cell r="C1321">
            <v>5617.5</v>
          </cell>
          <cell r="D1321">
            <v>0</v>
          </cell>
          <cell r="E1321">
            <v>5617.5</v>
          </cell>
          <cell r="F1321">
            <v>39667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ETECMPAI0057</v>
          </cell>
          <cell r="B1322">
            <v>0</v>
          </cell>
          <cell r="C1322">
            <v>447.26</v>
          </cell>
          <cell r="D1322">
            <v>0</v>
          </cell>
          <cell r="E1322">
            <v>447.26</v>
          </cell>
          <cell r="F1322">
            <v>39675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ETECMPAI0058</v>
          </cell>
          <cell r="B1323">
            <v>0</v>
          </cell>
          <cell r="C1323">
            <v>4623.83</v>
          </cell>
          <cell r="D1323">
            <v>0</v>
          </cell>
          <cell r="E1323">
            <v>4623.83</v>
          </cell>
          <cell r="F1323">
            <v>39688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ETECMPAI0059</v>
          </cell>
          <cell r="B1324">
            <v>0</v>
          </cell>
          <cell r="C1324">
            <v>892.02</v>
          </cell>
          <cell r="D1324">
            <v>0</v>
          </cell>
          <cell r="E1324">
            <v>892.02</v>
          </cell>
          <cell r="F1324">
            <v>39696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ETECMPAI0060</v>
          </cell>
          <cell r="B1325">
            <v>0</v>
          </cell>
          <cell r="C1325">
            <v>2007.5</v>
          </cell>
          <cell r="D1325">
            <v>0</v>
          </cell>
          <cell r="E1325">
            <v>2007.5</v>
          </cell>
          <cell r="F1325">
            <v>39703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ETECMPAI0061</v>
          </cell>
          <cell r="B1326">
            <v>0</v>
          </cell>
          <cell r="C1326">
            <v>1335.92</v>
          </cell>
          <cell r="D1326">
            <v>0</v>
          </cell>
          <cell r="E1326">
            <v>1335.92</v>
          </cell>
          <cell r="F1326">
            <v>39709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ETECMPAI0062</v>
          </cell>
          <cell r="B1327">
            <v>0</v>
          </cell>
          <cell r="C1327">
            <v>7942.87</v>
          </cell>
          <cell r="D1327">
            <v>0</v>
          </cell>
          <cell r="E1327">
            <v>7942.87</v>
          </cell>
          <cell r="F1327">
            <v>39716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ETECMPAI0063</v>
          </cell>
          <cell r="B1328">
            <v>0</v>
          </cell>
          <cell r="C1328">
            <v>252.27</v>
          </cell>
          <cell r="D1328">
            <v>0</v>
          </cell>
          <cell r="E1328">
            <v>252.27</v>
          </cell>
          <cell r="F1328">
            <v>39731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ETECMPAI0064</v>
          </cell>
          <cell r="B1329">
            <v>0</v>
          </cell>
          <cell r="C1329">
            <v>6522.76</v>
          </cell>
          <cell r="D1329">
            <v>0</v>
          </cell>
          <cell r="E1329">
            <v>6522.76</v>
          </cell>
          <cell r="F1329">
            <v>39738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ETECMPAI0065</v>
          </cell>
          <cell r="B1330">
            <v>0</v>
          </cell>
          <cell r="C1330">
            <v>879.9</v>
          </cell>
          <cell r="D1330">
            <v>0</v>
          </cell>
          <cell r="E1330">
            <v>879.9</v>
          </cell>
          <cell r="F1330">
            <v>39744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A1331" t="str">
            <v>ETECMPAI0066</v>
          </cell>
          <cell r="B1331">
            <v>0</v>
          </cell>
          <cell r="C1331">
            <v>2274.89</v>
          </cell>
          <cell r="D1331">
            <v>0</v>
          </cell>
          <cell r="E1331">
            <v>2274.89</v>
          </cell>
          <cell r="F1331">
            <v>39751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 t="str">
            <v>ETECMPAI0067</v>
          </cell>
          <cell r="B1332">
            <v>0</v>
          </cell>
          <cell r="C1332">
            <v>719.25</v>
          </cell>
          <cell r="D1332">
            <v>0</v>
          </cell>
          <cell r="E1332">
            <v>719.25</v>
          </cell>
          <cell r="F1332">
            <v>39757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ETECMPAI0068</v>
          </cell>
          <cell r="B1333">
            <v>0</v>
          </cell>
          <cell r="C1333">
            <v>2289.36</v>
          </cell>
          <cell r="D1333">
            <v>0</v>
          </cell>
          <cell r="E1333">
            <v>2289.36</v>
          </cell>
          <cell r="F1333">
            <v>39777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ETECMPAI0069</v>
          </cell>
          <cell r="B1334">
            <v>0</v>
          </cell>
          <cell r="C1334">
            <v>2520.33</v>
          </cell>
          <cell r="D1334">
            <v>0</v>
          </cell>
          <cell r="E1334">
            <v>2520.33</v>
          </cell>
          <cell r="F1334">
            <v>39779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A1335" t="str">
            <v>ETECMPAI0070</v>
          </cell>
          <cell r="B1335">
            <v>0</v>
          </cell>
          <cell r="C1335">
            <v>1566.3</v>
          </cell>
          <cell r="D1335">
            <v>0</v>
          </cell>
          <cell r="E1335">
            <v>1566.3</v>
          </cell>
          <cell r="F1335">
            <v>39799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 t="str">
            <v>ETECMPAI0071</v>
          </cell>
          <cell r="B1336">
            <v>0</v>
          </cell>
          <cell r="C1336">
            <v>6038.28</v>
          </cell>
          <cell r="D1336">
            <v>0</v>
          </cell>
          <cell r="E1336">
            <v>6038.28</v>
          </cell>
          <cell r="F1336">
            <v>39800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ETECMPAI0072</v>
          </cell>
          <cell r="B1337">
            <v>0</v>
          </cell>
          <cell r="C1337">
            <v>2345.68</v>
          </cell>
          <cell r="D1337">
            <v>0</v>
          </cell>
          <cell r="E1337">
            <v>2345.68</v>
          </cell>
          <cell r="F1337">
            <v>39804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OEPEFEGS0001</v>
          </cell>
          <cell r="B1338">
            <v>5100000</v>
          </cell>
          <cell r="C1338">
            <v>5100000</v>
          </cell>
          <cell r="D1338">
            <v>0</v>
          </cell>
          <cell r="E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A1339" t="str">
            <v>ETEEMEPY0001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ETECMICA0001</v>
          </cell>
          <cell r="B1340">
            <v>0</v>
          </cell>
          <cell r="C1340">
            <v>750000</v>
          </cell>
          <cell r="D1340">
            <v>750000</v>
          </cell>
          <cell r="E1340">
            <v>0</v>
          </cell>
          <cell r="F1340">
            <v>38734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 t="str">
            <v>ETECMICA0002</v>
          </cell>
          <cell r="B1341">
            <v>100</v>
          </cell>
          <cell r="C1341">
            <v>1193836</v>
          </cell>
          <cell r="D1341">
            <v>1193736</v>
          </cell>
          <cell r="E1341">
            <v>0</v>
          </cell>
          <cell r="F1341">
            <v>35034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ETECMICA0003</v>
          </cell>
          <cell r="B1342">
            <v>0</v>
          </cell>
          <cell r="C1342">
            <v>158729</v>
          </cell>
          <cell r="D1342">
            <v>158729</v>
          </cell>
          <cell r="E1342">
            <v>0</v>
          </cell>
          <cell r="F1342">
            <v>38330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ETECMICA0004</v>
          </cell>
          <cell r="B1343">
            <v>0</v>
          </cell>
          <cell r="C1343">
            <v>500000</v>
          </cell>
          <cell r="D1343">
            <v>500000</v>
          </cell>
          <cell r="E1343">
            <v>0</v>
          </cell>
          <cell r="F1343">
            <v>38260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ETECMICA0005</v>
          </cell>
          <cell r="B1344">
            <v>0</v>
          </cell>
          <cell r="C1344">
            <v>1000000</v>
          </cell>
          <cell r="D1344">
            <v>1000000</v>
          </cell>
          <cell r="E1344">
            <v>0</v>
          </cell>
          <cell r="F1344">
            <v>38260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ETECMICA0006</v>
          </cell>
          <cell r="B1345">
            <v>0</v>
          </cell>
          <cell r="C1345">
            <v>500000</v>
          </cell>
          <cell r="D1345">
            <v>500000</v>
          </cell>
          <cell r="E1345">
            <v>0</v>
          </cell>
          <cell r="F1345">
            <v>38260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 t="str">
            <v>ETECMICA0007</v>
          </cell>
          <cell r="B1346">
            <v>0</v>
          </cell>
          <cell r="C1346">
            <v>1000000</v>
          </cell>
          <cell r="D1346">
            <v>1000000</v>
          </cell>
          <cell r="E1346">
            <v>0</v>
          </cell>
          <cell r="F1346">
            <v>38289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ETECMICA0008</v>
          </cell>
          <cell r="B1347">
            <v>0</v>
          </cell>
          <cell r="C1347">
            <v>500000</v>
          </cell>
          <cell r="D1347">
            <v>500000</v>
          </cell>
          <cell r="E1347">
            <v>0</v>
          </cell>
          <cell r="F1347">
            <v>38260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ETECMICA0009</v>
          </cell>
          <cell r="B1348">
            <v>0</v>
          </cell>
          <cell r="C1348">
            <v>60000</v>
          </cell>
          <cell r="D1348">
            <v>60000</v>
          </cell>
          <cell r="E1348">
            <v>0</v>
          </cell>
          <cell r="F1348">
            <v>38377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A1349" t="str">
            <v>ETECMICA0010</v>
          </cell>
          <cell r="B1349">
            <v>0</v>
          </cell>
          <cell r="C1349">
            <v>500000</v>
          </cell>
          <cell r="D1349">
            <v>500000</v>
          </cell>
          <cell r="E1349">
            <v>0</v>
          </cell>
          <cell r="F1349">
            <v>38980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 t="str">
            <v>ETECMICA0011</v>
          </cell>
          <cell r="B1350">
            <v>0</v>
          </cell>
          <cell r="C1350">
            <v>174793</v>
          </cell>
          <cell r="D1350">
            <v>174793</v>
          </cell>
          <cell r="E1350">
            <v>0</v>
          </cell>
          <cell r="F1350">
            <v>38308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ETECMICA0012</v>
          </cell>
          <cell r="B1351">
            <v>0</v>
          </cell>
          <cell r="C1351">
            <v>10998</v>
          </cell>
          <cell r="D1351">
            <v>10998</v>
          </cell>
          <cell r="E1351">
            <v>0</v>
          </cell>
          <cell r="F1351">
            <v>39037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ETECMICA0013</v>
          </cell>
          <cell r="B1352">
            <v>0</v>
          </cell>
          <cell r="C1352">
            <v>500000</v>
          </cell>
          <cell r="D1352">
            <v>500000</v>
          </cell>
          <cell r="E1352">
            <v>0</v>
          </cell>
          <cell r="F1352">
            <v>38260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ETECMICA0014</v>
          </cell>
          <cell r="B1353">
            <v>0</v>
          </cell>
          <cell r="C1353">
            <v>155000</v>
          </cell>
          <cell r="D1353">
            <v>155000</v>
          </cell>
          <cell r="E1353">
            <v>0</v>
          </cell>
          <cell r="F1353">
            <v>38007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ETECMICA0015</v>
          </cell>
          <cell r="B1354">
            <v>0</v>
          </cell>
          <cell r="C1354">
            <v>1000000</v>
          </cell>
          <cell r="D1354">
            <v>1000000</v>
          </cell>
          <cell r="E1354">
            <v>0</v>
          </cell>
          <cell r="F1354">
            <v>38828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ETECMICA0016</v>
          </cell>
          <cell r="B1355">
            <v>0</v>
          </cell>
          <cell r="C1355">
            <v>721000</v>
          </cell>
          <cell r="D1355">
            <v>721000</v>
          </cell>
          <cell r="E1355">
            <v>0</v>
          </cell>
          <cell r="F1355">
            <v>39066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ETECMICA0017</v>
          </cell>
          <cell r="B1356">
            <v>0</v>
          </cell>
          <cell r="C1356">
            <v>969990</v>
          </cell>
          <cell r="D1356">
            <v>969990</v>
          </cell>
          <cell r="E1356">
            <v>0</v>
          </cell>
          <cell r="F1356">
            <v>38856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ETECMICA0018</v>
          </cell>
          <cell r="B1357">
            <v>0</v>
          </cell>
          <cell r="C1357">
            <v>631343</v>
          </cell>
          <cell r="D1357">
            <v>631343</v>
          </cell>
          <cell r="E1357">
            <v>0</v>
          </cell>
          <cell r="F1357">
            <v>38814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ETECMICA0019</v>
          </cell>
          <cell r="B1358">
            <v>0</v>
          </cell>
          <cell r="C1358">
            <v>129200</v>
          </cell>
          <cell r="D1358">
            <v>129200</v>
          </cell>
          <cell r="E1358">
            <v>0</v>
          </cell>
          <cell r="F1358">
            <v>38832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ETECMICA0020</v>
          </cell>
          <cell r="B1359">
            <v>0</v>
          </cell>
          <cell r="C1359">
            <v>322452</v>
          </cell>
          <cell r="D1359">
            <v>322452</v>
          </cell>
          <cell r="E1359">
            <v>0</v>
          </cell>
          <cell r="F1359">
            <v>38640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ETECMICA0021</v>
          </cell>
          <cell r="B1360">
            <v>0</v>
          </cell>
          <cell r="C1360">
            <v>214681</v>
          </cell>
          <cell r="D1360">
            <v>214681</v>
          </cell>
          <cell r="E1360">
            <v>0</v>
          </cell>
          <cell r="F1360">
            <v>38701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ETECMICA0022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38190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ETECMICA0023</v>
          </cell>
          <cell r="B1362">
            <v>0</v>
          </cell>
          <cell r="C1362">
            <v>1000000</v>
          </cell>
          <cell r="D1362">
            <v>1000000</v>
          </cell>
          <cell r="E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ETECMICA0024</v>
          </cell>
          <cell r="B1363">
            <v>0</v>
          </cell>
          <cell r="C1363">
            <v>1000000</v>
          </cell>
          <cell r="D1363">
            <v>1000000</v>
          </cell>
          <cell r="E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ETECMICA0025</v>
          </cell>
          <cell r="B1364">
            <v>0</v>
          </cell>
          <cell r="C1364">
            <v>1000000</v>
          </cell>
          <cell r="D1364">
            <v>1000000</v>
          </cell>
          <cell r="E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ETECMICA0026</v>
          </cell>
          <cell r="B1365">
            <v>0</v>
          </cell>
          <cell r="C1365">
            <v>2000000</v>
          </cell>
          <cell r="D1365">
            <v>0</v>
          </cell>
          <cell r="E1365">
            <v>2000000</v>
          </cell>
          <cell r="G1365">
            <v>0</v>
          </cell>
          <cell r="H1365">
            <v>2000000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ETECMICA0027</v>
          </cell>
          <cell r="B1366">
            <v>0</v>
          </cell>
          <cell r="C1366">
            <v>1000000</v>
          </cell>
          <cell r="D1366">
            <v>0</v>
          </cell>
          <cell r="E1366">
            <v>1000000</v>
          </cell>
          <cell r="G1366">
            <v>0</v>
          </cell>
          <cell r="H1366">
            <v>1000000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 t="str">
            <v>ETECMICA0028</v>
          </cell>
          <cell r="B1367">
            <v>273356</v>
          </cell>
          <cell r="C1367">
            <v>273356</v>
          </cell>
          <cell r="D1367">
            <v>0</v>
          </cell>
          <cell r="E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A1368" t="str">
            <v>ETECMICA0029</v>
          </cell>
          <cell r="B1368">
            <v>0</v>
          </cell>
          <cell r="C1368">
            <v>3000000</v>
          </cell>
          <cell r="D1368">
            <v>0</v>
          </cell>
          <cell r="E1368">
            <v>3000000</v>
          </cell>
          <cell r="G1368">
            <v>0</v>
          </cell>
          <cell r="H1368">
            <v>0</v>
          </cell>
          <cell r="I1368">
            <v>3000000</v>
          </cell>
          <cell r="J1368">
            <v>0</v>
          </cell>
          <cell r="K1368">
            <v>0</v>
          </cell>
        </row>
        <row r="1369">
          <cell r="A1369" t="str">
            <v>ETECMICA0030</v>
          </cell>
          <cell r="B1369">
            <v>0</v>
          </cell>
          <cell r="C1369">
            <v>15881.27</v>
          </cell>
          <cell r="D1369">
            <v>0</v>
          </cell>
          <cell r="E1369">
            <v>15881.27</v>
          </cell>
          <cell r="G1369">
            <v>0</v>
          </cell>
          <cell r="H1369">
            <v>0</v>
          </cell>
          <cell r="I1369">
            <v>15881.27</v>
          </cell>
          <cell r="J1369">
            <v>0</v>
          </cell>
          <cell r="K1369">
            <v>0</v>
          </cell>
        </row>
        <row r="1370">
          <cell r="A1370" t="str">
            <v>ETECMCSC0001</v>
          </cell>
          <cell r="B1370">
            <v>0</v>
          </cell>
          <cell r="C1370">
            <v>500000</v>
          </cell>
          <cell r="D1370">
            <v>500000</v>
          </cell>
          <cell r="E1370">
            <v>0</v>
          </cell>
          <cell r="F1370">
            <v>38072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ETECMCSC0002</v>
          </cell>
          <cell r="B1371">
            <v>0</v>
          </cell>
          <cell r="C1371">
            <v>250000</v>
          </cell>
          <cell r="D1371">
            <v>250000</v>
          </cell>
          <cell r="E1371">
            <v>0</v>
          </cell>
          <cell r="F1371">
            <v>37847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ETECMCSC0003</v>
          </cell>
          <cell r="B1372">
            <v>0</v>
          </cell>
          <cell r="C1372">
            <v>500000</v>
          </cell>
          <cell r="D1372">
            <v>500000</v>
          </cell>
          <cell r="E1372">
            <v>0</v>
          </cell>
          <cell r="F1372">
            <v>38170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 t="str">
            <v>ETECMCSC0004</v>
          </cell>
          <cell r="B1373">
            <v>0</v>
          </cell>
          <cell r="C1373">
            <v>500000</v>
          </cell>
          <cell r="D1373">
            <v>500000</v>
          </cell>
          <cell r="E1373">
            <v>0</v>
          </cell>
          <cell r="F1373">
            <v>38282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ETECMCSC0005</v>
          </cell>
          <cell r="B1374">
            <v>0</v>
          </cell>
          <cell r="C1374">
            <v>1000000</v>
          </cell>
          <cell r="D1374">
            <v>1000000</v>
          </cell>
          <cell r="E1374">
            <v>0</v>
          </cell>
          <cell r="F1374">
            <v>38093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ETECMCSC0006</v>
          </cell>
          <cell r="B1375">
            <v>0</v>
          </cell>
          <cell r="C1375">
            <v>1000000</v>
          </cell>
          <cell r="D1375">
            <v>1000000</v>
          </cell>
          <cell r="E1375">
            <v>0</v>
          </cell>
          <cell r="F1375">
            <v>38035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ETECMCSC0007</v>
          </cell>
          <cell r="B1376">
            <v>66</v>
          </cell>
          <cell r="C1376">
            <v>26400</v>
          </cell>
          <cell r="D1376">
            <v>26334</v>
          </cell>
          <cell r="E1376">
            <v>0</v>
          </cell>
          <cell r="F1376">
            <v>38849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ETECMCSC0008</v>
          </cell>
          <cell r="B1377">
            <v>56</v>
          </cell>
          <cell r="C1377">
            <v>22400</v>
          </cell>
          <cell r="D1377">
            <v>22344</v>
          </cell>
          <cell r="E1377">
            <v>0</v>
          </cell>
          <cell r="F1377">
            <v>38874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ETECMCSC0009</v>
          </cell>
          <cell r="B1378">
            <v>80</v>
          </cell>
          <cell r="C1378">
            <v>32000</v>
          </cell>
          <cell r="D1378">
            <v>31920</v>
          </cell>
          <cell r="E1378">
            <v>0</v>
          </cell>
          <cell r="F1378">
            <v>38874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ETECMCSC0010</v>
          </cell>
          <cell r="B1379">
            <v>62.5</v>
          </cell>
          <cell r="C1379">
            <v>25000</v>
          </cell>
          <cell r="D1379">
            <v>24937.5</v>
          </cell>
          <cell r="E1379">
            <v>0</v>
          </cell>
          <cell r="F1379">
            <v>38881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ETECMCSC0011</v>
          </cell>
          <cell r="B1380">
            <v>30</v>
          </cell>
          <cell r="C1380">
            <v>12000</v>
          </cell>
          <cell r="D1380">
            <v>11970</v>
          </cell>
          <cell r="E1380">
            <v>0</v>
          </cell>
          <cell r="F1380">
            <v>38887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ETECMCSC0012</v>
          </cell>
          <cell r="B1381">
            <v>50</v>
          </cell>
          <cell r="C1381">
            <v>20000</v>
          </cell>
          <cell r="D1381">
            <v>19950</v>
          </cell>
          <cell r="E1381">
            <v>0</v>
          </cell>
          <cell r="F1381">
            <v>38911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A1382" t="str">
            <v>ETECMCSC0013</v>
          </cell>
          <cell r="B1382">
            <v>78</v>
          </cell>
          <cell r="C1382">
            <v>31200</v>
          </cell>
          <cell r="D1382">
            <v>31122</v>
          </cell>
          <cell r="E1382">
            <v>0</v>
          </cell>
          <cell r="F1382">
            <v>38933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ETECMCSC0014</v>
          </cell>
          <cell r="B1383">
            <v>64</v>
          </cell>
          <cell r="C1383">
            <v>25600</v>
          </cell>
          <cell r="D1383">
            <v>25536</v>
          </cell>
          <cell r="E1383">
            <v>0</v>
          </cell>
          <cell r="F1383">
            <v>38950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 t="str">
            <v>ETECMCSC0015</v>
          </cell>
          <cell r="B1384">
            <v>0</v>
          </cell>
          <cell r="C1384">
            <v>1000000</v>
          </cell>
          <cell r="D1384">
            <v>1000000</v>
          </cell>
          <cell r="E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ETECMCHC0001</v>
          </cell>
          <cell r="B1385">
            <v>0</v>
          </cell>
          <cell r="C1385">
            <v>418929.53</v>
          </cell>
          <cell r="D1385">
            <v>418929.53</v>
          </cell>
          <cell r="E1385">
            <v>0</v>
          </cell>
          <cell r="F1385">
            <v>37882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ETECMCHC0002</v>
          </cell>
          <cell r="B1386">
            <v>0</v>
          </cell>
          <cell r="C1386">
            <v>312336.74</v>
          </cell>
          <cell r="D1386">
            <v>312336.74</v>
          </cell>
          <cell r="E1386">
            <v>0</v>
          </cell>
          <cell r="F1386">
            <v>37944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ETECMCHC0003</v>
          </cell>
          <cell r="B1387">
            <v>0</v>
          </cell>
          <cell r="C1387">
            <v>100000</v>
          </cell>
          <cell r="D1387">
            <v>100000</v>
          </cell>
          <cell r="E1387">
            <v>0</v>
          </cell>
          <cell r="F1387">
            <v>37986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ETECMCHC0004</v>
          </cell>
          <cell r="B1388">
            <v>0</v>
          </cell>
          <cell r="C1388">
            <v>100000</v>
          </cell>
          <cell r="D1388">
            <v>100000</v>
          </cell>
          <cell r="E1388">
            <v>0</v>
          </cell>
          <cell r="F1388">
            <v>38072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ETECMARQ0001</v>
          </cell>
          <cell r="B1389">
            <v>0</v>
          </cell>
          <cell r="C1389">
            <v>200000</v>
          </cell>
          <cell r="D1389">
            <v>200000</v>
          </cell>
          <cell r="E1389">
            <v>0</v>
          </cell>
          <cell r="F1389">
            <v>37928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ETECMARQ0002</v>
          </cell>
          <cell r="B1390">
            <v>0</v>
          </cell>
          <cell r="C1390">
            <v>4000000</v>
          </cell>
          <cell r="D1390">
            <v>4000000</v>
          </cell>
          <cell r="E1390">
            <v>0</v>
          </cell>
          <cell r="F1390">
            <v>38376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ETECMARQ0003</v>
          </cell>
          <cell r="B1391">
            <v>0</v>
          </cell>
          <cell r="C1391">
            <v>1054648.5</v>
          </cell>
          <cell r="D1391">
            <v>1054648.5</v>
          </cell>
          <cell r="E1391">
            <v>0</v>
          </cell>
          <cell r="F1391">
            <v>37531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ETECMARQ0004</v>
          </cell>
          <cell r="B1392">
            <v>2000000</v>
          </cell>
          <cell r="C1392">
            <v>2000000</v>
          </cell>
          <cell r="D1392">
            <v>0</v>
          </cell>
          <cell r="E1392">
            <v>0</v>
          </cell>
          <cell r="F1392">
            <v>38862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ETECMARQ0005</v>
          </cell>
          <cell r="B1393">
            <v>0</v>
          </cell>
          <cell r="C1393">
            <v>1500000</v>
          </cell>
          <cell r="D1393">
            <v>1500000</v>
          </cell>
          <cell r="E1393">
            <v>0</v>
          </cell>
          <cell r="F1393">
            <v>38880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ETECMARQ0006</v>
          </cell>
          <cell r="B1394">
            <v>0</v>
          </cell>
          <cell r="C1394">
            <v>1400000</v>
          </cell>
          <cell r="D1394">
            <v>1400000</v>
          </cell>
          <cell r="E1394">
            <v>0</v>
          </cell>
          <cell r="F1394">
            <v>38889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ETECMARQ0007</v>
          </cell>
          <cell r="B1395">
            <v>0</v>
          </cell>
          <cell r="C1395">
            <v>1200650</v>
          </cell>
          <cell r="D1395">
            <v>1200650</v>
          </cell>
          <cell r="E1395">
            <v>0</v>
          </cell>
          <cell r="F1395">
            <v>38808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ETECMARQ0008</v>
          </cell>
          <cell r="B1396">
            <v>0</v>
          </cell>
          <cell r="C1396">
            <v>3000000</v>
          </cell>
          <cell r="D1396">
            <v>3000000</v>
          </cell>
          <cell r="E1396">
            <v>0</v>
          </cell>
          <cell r="F1396">
            <v>39071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ETECMARQ0009</v>
          </cell>
          <cell r="B1397">
            <v>0</v>
          </cell>
          <cell r="C1397">
            <v>1500000</v>
          </cell>
          <cell r="D1397">
            <v>1500000</v>
          </cell>
          <cell r="E1397">
            <v>0</v>
          </cell>
          <cell r="F1397">
            <v>37186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ETECMARQ0010</v>
          </cell>
          <cell r="B1398">
            <v>2000000</v>
          </cell>
          <cell r="C1398">
            <v>2000000</v>
          </cell>
          <cell r="D1398">
            <v>0</v>
          </cell>
          <cell r="E1398">
            <v>0</v>
          </cell>
          <cell r="F1398">
            <v>39016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ETECMARQ0011</v>
          </cell>
          <cell r="B1399">
            <v>0</v>
          </cell>
          <cell r="C1399">
            <v>1000000</v>
          </cell>
          <cell r="D1399">
            <v>1000000</v>
          </cell>
          <cell r="E1399">
            <v>0</v>
          </cell>
          <cell r="F1399">
            <v>39017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ETECMARQ0012</v>
          </cell>
          <cell r="B1400">
            <v>0</v>
          </cell>
          <cell r="C1400">
            <v>17000</v>
          </cell>
          <cell r="D1400">
            <v>17000</v>
          </cell>
          <cell r="E1400">
            <v>0</v>
          </cell>
          <cell r="F1400">
            <v>37916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ETECMARQ0013</v>
          </cell>
          <cell r="B1401">
            <v>0</v>
          </cell>
          <cell r="C1401">
            <v>5000000</v>
          </cell>
          <cell r="D1401">
            <v>5000000</v>
          </cell>
          <cell r="E1401">
            <v>0</v>
          </cell>
          <cell r="F1401">
            <v>39073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ETECMARQ0014</v>
          </cell>
          <cell r="B1402">
            <v>0</v>
          </cell>
          <cell r="C1402">
            <v>2000000</v>
          </cell>
          <cell r="D1402">
            <v>2000000</v>
          </cell>
          <cell r="E1402">
            <v>0</v>
          </cell>
          <cell r="F1402">
            <v>39073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ETECMARQ0015</v>
          </cell>
          <cell r="B1403">
            <v>0</v>
          </cell>
          <cell r="C1403">
            <v>1000000</v>
          </cell>
          <cell r="D1403">
            <v>1000000</v>
          </cell>
          <cell r="E1403">
            <v>0</v>
          </cell>
          <cell r="F1403">
            <v>39073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ETECMARQ0016</v>
          </cell>
          <cell r="B1404">
            <v>0</v>
          </cell>
          <cell r="C1404">
            <v>3000000</v>
          </cell>
          <cell r="D1404">
            <v>0</v>
          </cell>
          <cell r="E1404">
            <v>3000000</v>
          </cell>
          <cell r="F1404">
            <v>39073</v>
          </cell>
          <cell r="G1404">
            <v>0</v>
          </cell>
          <cell r="H1404">
            <v>3000000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ETECMARQ0017</v>
          </cell>
          <cell r="B1405">
            <v>0</v>
          </cell>
          <cell r="C1405">
            <v>3000000</v>
          </cell>
          <cell r="D1405">
            <v>0</v>
          </cell>
          <cell r="E1405">
            <v>3000000</v>
          </cell>
          <cell r="F1405">
            <v>39073</v>
          </cell>
          <cell r="G1405">
            <v>0</v>
          </cell>
          <cell r="H1405">
            <v>3000000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ETECMARQ0018</v>
          </cell>
          <cell r="B1406">
            <v>0</v>
          </cell>
          <cell r="C1406">
            <v>915000</v>
          </cell>
          <cell r="D1406">
            <v>0</v>
          </cell>
          <cell r="E1406">
            <v>915000</v>
          </cell>
          <cell r="F1406">
            <v>39073</v>
          </cell>
          <cell r="G1406">
            <v>0</v>
          </cell>
          <cell r="H1406">
            <v>915000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ETECMARQ0019</v>
          </cell>
          <cell r="B1407">
            <v>0</v>
          </cell>
          <cell r="C1407">
            <v>3000000</v>
          </cell>
          <cell r="D1407">
            <v>0</v>
          </cell>
          <cell r="E1407">
            <v>3000000</v>
          </cell>
          <cell r="F1407">
            <v>39073</v>
          </cell>
          <cell r="G1407">
            <v>0</v>
          </cell>
          <cell r="H1407">
            <v>3000000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ETECMARQ0020</v>
          </cell>
          <cell r="B1408">
            <v>0</v>
          </cell>
          <cell r="C1408">
            <v>10000000</v>
          </cell>
          <cell r="D1408">
            <v>0</v>
          </cell>
          <cell r="E1408">
            <v>10000000</v>
          </cell>
          <cell r="F1408">
            <v>39073</v>
          </cell>
          <cell r="G1408">
            <v>0</v>
          </cell>
          <cell r="H1408">
            <v>0</v>
          </cell>
          <cell r="I1408">
            <v>7000000</v>
          </cell>
          <cell r="J1408">
            <v>3000000</v>
          </cell>
          <cell r="K1408">
            <v>0</v>
          </cell>
        </row>
        <row r="1409">
          <cell r="A1409" t="str">
            <v>ETECMARQ0021</v>
          </cell>
          <cell r="B1409">
            <v>0</v>
          </cell>
          <cell r="C1409">
            <v>3000000</v>
          </cell>
          <cell r="D1409">
            <v>0</v>
          </cell>
          <cell r="E1409">
            <v>3000000</v>
          </cell>
          <cell r="F1409">
            <v>39073</v>
          </cell>
          <cell r="G1409">
            <v>0</v>
          </cell>
          <cell r="H1409">
            <v>0</v>
          </cell>
          <cell r="I1409">
            <v>3000000</v>
          </cell>
          <cell r="J1409">
            <v>0</v>
          </cell>
          <cell r="K1409">
            <v>0</v>
          </cell>
        </row>
        <row r="1410">
          <cell r="A1410" t="str">
            <v>ETECMARQ0022</v>
          </cell>
          <cell r="B1410">
            <v>0</v>
          </cell>
          <cell r="C1410">
            <v>4000000</v>
          </cell>
          <cell r="D1410">
            <v>0</v>
          </cell>
          <cell r="E1410">
            <v>4000000</v>
          </cell>
          <cell r="F1410">
            <v>39073</v>
          </cell>
          <cell r="G1410">
            <v>0</v>
          </cell>
          <cell r="H1410">
            <v>0</v>
          </cell>
          <cell r="I1410">
            <v>2000000</v>
          </cell>
          <cell r="J1410">
            <v>2000000</v>
          </cell>
          <cell r="K1410">
            <v>0</v>
          </cell>
        </row>
        <row r="1411">
          <cell r="A1411" t="str">
            <v>ETECMARQ0023</v>
          </cell>
          <cell r="B1411">
            <v>0</v>
          </cell>
          <cell r="C1411">
            <v>2000000</v>
          </cell>
          <cell r="D1411">
            <v>0</v>
          </cell>
          <cell r="E1411">
            <v>2000000</v>
          </cell>
          <cell r="F1411">
            <v>39073</v>
          </cell>
          <cell r="G1411">
            <v>0</v>
          </cell>
          <cell r="H1411">
            <v>0</v>
          </cell>
          <cell r="I1411">
            <v>0</v>
          </cell>
          <cell r="J1411">
            <v>2000000</v>
          </cell>
          <cell r="K1411">
            <v>0</v>
          </cell>
        </row>
        <row r="1412">
          <cell r="A1412" t="str">
            <v>ETECMARQ0024</v>
          </cell>
          <cell r="B1412">
            <v>0</v>
          </cell>
          <cell r="C1412">
            <v>3000000</v>
          </cell>
          <cell r="D1412">
            <v>0</v>
          </cell>
          <cell r="E1412">
            <v>3000000</v>
          </cell>
          <cell r="F1412">
            <v>39073</v>
          </cell>
          <cell r="G1412">
            <v>0</v>
          </cell>
          <cell r="H1412">
            <v>0</v>
          </cell>
          <cell r="I1412">
            <v>0</v>
          </cell>
          <cell r="K1412">
            <v>3000000</v>
          </cell>
        </row>
        <row r="1413">
          <cell r="A1413" t="str">
            <v>ETECMARQ0025</v>
          </cell>
          <cell r="B1413">
            <v>0</v>
          </cell>
          <cell r="C1413">
            <v>3000000</v>
          </cell>
          <cell r="D1413">
            <v>0</v>
          </cell>
          <cell r="E1413">
            <v>3000000</v>
          </cell>
          <cell r="F1413">
            <v>39073</v>
          </cell>
          <cell r="G1413">
            <v>0</v>
          </cell>
          <cell r="H1413">
            <v>0</v>
          </cell>
          <cell r="I1413">
            <v>0</v>
          </cell>
          <cell r="K1413">
            <v>3000000</v>
          </cell>
        </row>
        <row r="1414">
          <cell r="A1414" t="str">
            <v>ETECMARQ0026</v>
          </cell>
          <cell r="B1414">
            <v>0</v>
          </cell>
          <cell r="C1414">
            <v>1700000</v>
          </cell>
          <cell r="D1414">
            <v>0</v>
          </cell>
          <cell r="E1414">
            <v>1700000</v>
          </cell>
          <cell r="F1414">
            <v>39073</v>
          </cell>
          <cell r="G1414">
            <v>0</v>
          </cell>
          <cell r="H1414">
            <v>0</v>
          </cell>
          <cell r="I1414">
            <v>0</v>
          </cell>
          <cell r="K1414">
            <v>1700000</v>
          </cell>
        </row>
        <row r="1415">
          <cell r="A1415" t="str">
            <v>ETECMARQ0027</v>
          </cell>
          <cell r="B1415">
            <v>0</v>
          </cell>
          <cell r="C1415">
            <v>1000000</v>
          </cell>
          <cell r="D1415">
            <v>0</v>
          </cell>
          <cell r="E1415">
            <v>1000000</v>
          </cell>
          <cell r="F1415">
            <v>39073</v>
          </cell>
          <cell r="G1415">
            <v>0</v>
          </cell>
          <cell r="H1415">
            <v>0</v>
          </cell>
          <cell r="I1415">
            <v>0</v>
          </cell>
          <cell r="K1415">
            <v>1000000</v>
          </cell>
        </row>
        <row r="1416">
          <cell r="A1416" t="str">
            <v>ETECMARQ0028</v>
          </cell>
          <cell r="B1416">
            <v>0</v>
          </cell>
          <cell r="C1416">
            <v>4000000</v>
          </cell>
          <cell r="D1416">
            <v>0</v>
          </cell>
          <cell r="E1416">
            <v>4000000</v>
          </cell>
          <cell r="F1416">
            <v>39073</v>
          </cell>
          <cell r="G1416">
            <v>0</v>
          </cell>
          <cell r="H1416">
            <v>0</v>
          </cell>
          <cell r="I1416">
            <v>0</v>
          </cell>
          <cell r="K1416">
            <v>4000000</v>
          </cell>
        </row>
        <row r="1417">
          <cell r="A1417" t="str">
            <v>ETECMARQ0029</v>
          </cell>
          <cell r="B1417">
            <v>0</v>
          </cell>
          <cell r="C1417">
            <v>1000000</v>
          </cell>
          <cell r="D1417">
            <v>0</v>
          </cell>
          <cell r="E1417">
            <v>1000000</v>
          </cell>
          <cell r="F1417">
            <v>39073</v>
          </cell>
          <cell r="G1417">
            <v>0</v>
          </cell>
          <cell r="H1417">
            <v>0</v>
          </cell>
          <cell r="I1417">
            <v>0</v>
          </cell>
          <cell r="K1417">
            <v>1000000</v>
          </cell>
        </row>
        <row r="1418">
          <cell r="A1418" t="str">
            <v>ETECMARQ0030</v>
          </cell>
          <cell r="B1418">
            <v>0</v>
          </cell>
          <cell r="C1418">
            <v>3000000</v>
          </cell>
          <cell r="D1418">
            <v>0</v>
          </cell>
          <cell r="E1418">
            <v>3000000</v>
          </cell>
          <cell r="F1418">
            <v>39073</v>
          </cell>
          <cell r="G1418">
            <v>0</v>
          </cell>
          <cell r="H1418">
            <v>0</v>
          </cell>
          <cell r="I1418">
            <v>0</v>
          </cell>
          <cell r="K1418">
            <v>3000000</v>
          </cell>
        </row>
        <row r="1419">
          <cell r="A1419" t="str">
            <v>ETECMARQ0031</v>
          </cell>
          <cell r="B1419">
            <v>0</v>
          </cell>
          <cell r="C1419">
            <v>3000000</v>
          </cell>
          <cell r="D1419">
            <v>0</v>
          </cell>
          <cell r="E1419">
            <v>3000000</v>
          </cell>
          <cell r="F1419">
            <v>39549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A1420" t="str">
            <v>ETECMARQ0032</v>
          </cell>
          <cell r="B1420">
            <v>0</v>
          </cell>
          <cell r="C1420">
            <v>15000000</v>
          </cell>
          <cell r="D1420">
            <v>0</v>
          </cell>
          <cell r="E1420">
            <v>15000000</v>
          </cell>
          <cell r="F1420">
            <v>39618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A1421" t="str">
            <v>ETECMARQ0033</v>
          </cell>
          <cell r="B1421">
            <v>0</v>
          </cell>
          <cell r="C1421">
            <v>10000000</v>
          </cell>
          <cell r="D1421">
            <v>0</v>
          </cell>
          <cell r="E1421">
            <v>10000000</v>
          </cell>
          <cell r="F1421">
            <v>39674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A1422" t="str">
            <v>ETECMARQ0034</v>
          </cell>
          <cell r="B1422">
            <v>0</v>
          </cell>
          <cell r="C1422">
            <v>10000000</v>
          </cell>
          <cell r="D1422">
            <v>0</v>
          </cell>
          <cell r="E1422">
            <v>10000000</v>
          </cell>
          <cell r="F1422">
            <v>39688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ETECMARQ0035</v>
          </cell>
          <cell r="B1423">
            <v>0</v>
          </cell>
          <cell r="C1423">
            <v>20000000</v>
          </cell>
          <cell r="D1423">
            <v>0</v>
          </cell>
          <cell r="E1423">
            <v>20000000</v>
          </cell>
          <cell r="F1423">
            <v>39703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ETECMARQ0036</v>
          </cell>
          <cell r="B1424">
            <v>0</v>
          </cell>
          <cell r="C1424">
            <v>10000000</v>
          </cell>
          <cell r="D1424">
            <v>0</v>
          </cell>
          <cell r="E1424">
            <v>10000000</v>
          </cell>
          <cell r="F1424">
            <v>39721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ETECMARQ0037</v>
          </cell>
          <cell r="B1425">
            <v>0</v>
          </cell>
          <cell r="C1425">
            <v>10000000</v>
          </cell>
          <cell r="D1425">
            <v>0</v>
          </cell>
          <cell r="E1425">
            <v>10000000</v>
          </cell>
          <cell r="F1425">
            <v>39738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ETECMARQ0038</v>
          </cell>
          <cell r="B1426">
            <v>0</v>
          </cell>
          <cell r="C1426">
            <v>15000000</v>
          </cell>
          <cell r="D1426">
            <v>0</v>
          </cell>
          <cell r="E1426">
            <v>15000000</v>
          </cell>
          <cell r="F1426">
            <v>39751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ETECMARQ0039</v>
          </cell>
          <cell r="B1427">
            <v>0</v>
          </cell>
          <cell r="C1427">
            <v>10000000</v>
          </cell>
          <cell r="D1427">
            <v>0</v>
          </cell>
          <cell r="E1427">
            <v>10000000</v>
          </cell>
          <cell r="F1427">
            <v>39780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ETECMARQ0040</v>
          </cell>
          <cell r="B1428">
            <v>0</v>
          </cell>
          <cell r="C1428">
            <v>5000000</v>
          </cell>
          <cell r="D1428">
            <v>0</v>
          </cell>
          <cell r="E1428">
            <v>5000000</v>
          </cell>
          <cell r="F1428">
            <v>39653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A1429" t="str">
            <v>ETECMARQ0041</v>
          </cell>
          <cell r="B1429">
            <v>0</v>
          </cell>
          <cell r="C1429">
            <v>10000000</v>
          </cell>
          <cell r="D1429">
            <v>0</v>
          </cell>
          <cell r="E1429">
            <v>10000000</v>
          </cell>
          <cell r="F1429">
            <v>39728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A1430" t="str">
            <v>ETECMARQ0042</v>
          </cell>
          <cell r="B1430">
            <v>0</v>
          </cell>
          <cell r="C1430">
            <v>10000000</v>
          </cell>
          <cell r="D1430">
            <v>0</v>
          </cell>
          <cell r="E1430">
            <v>10000000</v>
          </cell>
          <cell r="F1430">
            <v>39766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A1431" t="str">
            <v>ETECMARQ0043</v>
          </cell>
          <cell r="B1431">
            <v>0</v>
          </cell>
          <cell r="C1431">
            <v>5000000</v>
          </cell>
          <cell r="D1431">
            <v>0</v>
          </cell>
          <cell r="E1431">
            <v>5000000</v>
          </cell>
          <cell r="F1431">
            <v>39804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ETECMTCN0001</v>
          </cell>
          <cell r="B1432">
            <v>0</v>
          </cell>
          <cell r="C1432">
            <v>130000</v>
          </cell>
          <cell r="D1432">
            <v>130000</v>
          </cell>
          <cell r="E1432">
            <v>0</v>
          </cell>
          <cell r="F1432">
            <v>38273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ETECMTCN0002</v>
          </cell>
          <cell r="B1433">
            <v>0</v>
          </cell>
          <cell r="C1433">
            <v>250000</v>
          </cell>
          <cell r="D1433">
            <v>250000</v>
          </cell>
          <cell r="E1433">
            <v>0</v>
          </cell>
          <cell r="F1433">
            <v>37928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ETECMTCN0003</v>
          </cell>
          <cell r="B1434">
            <v>0</v>
          </cell>
          <cell r="C1434">
            <v>500000</v>
          </cell>
          <cell r="D1434">
            <v>500000</v>
          </cell>
          <cell r="E1434">
            <v>0</v>
          </cell>
          <cell r="F1434">
            <v>38258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ETECMTCN0004</v>
          </cell>
          <cell r="B1435">
            <v>0</v>
          </cell>
          <cell r="C1435">
            <v>1039305</v>
          </cell>
          <cell r="D1435">
            <v>1039305</v>
          </cell>
          <cell r="E1435">
            <v>0</v>
          </cell>
          <cell r="F1435">
            <v>37579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ETECMTCN0005</v>
          </cell>
          <cell r="B1436">
            <v>0</v>
          </cell>
          <cell r="C1436">
            <v>250000</v>
          </cell>
          <cell r="D1436">
            <v>250000</v>
          </cell>
          <cell r="E1436">
            <v>0</v>
          </cell>
          <cell r="F1436">
            <v>38852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ETECMTCN0006</v>
          </cell>
          <cell r="B1437">
            <v>0</v>
          </cell>
          <cell r="C1437">
            <v>200000</v>
          </cell>
          <cell r="D1437">
            <v>200000</v>
          </cell>
          <cell r="E1437">
            <v>0</v>
          </cell>
          <cell r="F1437">
            <v>39050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ETECMTCN0007</v>
          </cell>
          <cell r="B1438">
            <v>0</v>
          </cell>
          <cell r="C1438">
            <v>350000</v>
          </cell>
          <cell r="D1438">
            <v>350000</v>
          </cell>
          <cell r="E1438">
            <v>0</v>
          </cell>
          <cell r="F1438">
            <v>38891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ETECMTCN0008</v>
          </cell>
          <cell r="B1439">
            <v>0</v>
          </cell>
          <cell r="C1439">
            <v>1223100</v>
          </cell>
          <cell r="D1439">
            <v>1223100</v>
          </cell>
          <cell r="E1439">
            <v>0</v>
          </cell>
          <cell r="F1439">
            <v>35051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ETECMTCN0009</v>
          </cell>
          <cell r="B1440">
            <v>0</v>
          </cell>
          <cell r="C1440">
            <v>1000000</v>
          </cell>
          <cell r="D1440">
            <v>1000000</v>
          </cell>
          <cell r="E1440">
            <v>0</v>
          </cell>
          <cell r="F1440">
            <v>38905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ETECMTCN0010</v>
          </cell>
          <cell r="B1441">
            <v>0</v>
          </cell>
          <cell r="C1441">
            <v>450000</v>
          </cell>
          <cell r="D1441">
            <v>450000</v>
          </cell>
          <cell r="E1441">
            <v>0</v>
          </cell>
          <cell r="F1441">
            <v>38831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ETECMTCN0011</v>
          </cell>
          <cell r="B1442">
            <v>0</v>
          </cell>
          <cell r="C1442">
            <v>300000</v>
          </cell>
          <cell r="D1442">
            <v>300000</v>
          </cell>
          <cell r="E1442">
            <v>0</v>
          </cell>
          <cell r="F1442">
            <v>37913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ETECMTCN0012</v>
          </cell>
          <cell r="B1443">
            <v>0</v>
          </cell>
          <cell r="C1443">
            <v>1000000</v>
          </cell>
          <cell r="D1443">
            <v>1000000</v>
          </cell>
          <cell r="E1443">
            <v>0</v>
          </cell>
          <cell r="F1443">
            <v>37978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ETECMTCN0013</v>
          </cell>
          <cell r="B1444">
            <v>0</v>
          </cell>
          <cell r="C1444">
            <v>1500000</v>
          </cell>
          <cell r="D1444">
            <v>1500000</v>
          </cell>
          <cell r="E1444">
            <v>0</v>
          </cell>
          <cell r="F1444">
            <v>37901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A1445" t="str">
            <v>ETECMTCN0014</v>
          </cell>
          <cell r="B1445">
            <v>0</v>
          </cell>
          <cell r="C1445">
            <v>2000000</v>
          </cell>
          <cell r="D1445">
            <v>2000000</v>
          </cell>
          <cell r="E1445">
            <v>0</v>
          </cell>
          <cell r="F1445">
            <v>38054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ETECMTCN0015</v>
          </cell>
          <cell r="B1446">
            <v>0</v>
          </cell>
          <cell r="C1446">
            <v>1000000</v>
          </cell>
          <cell r="D1446">
            <v>1000000</v>
          </cell>
          <cell r="E1446">
            <v>0</v>
          </cell>
          <cell r="F1446">
            <v>38114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ETECMTCN0016</v>
          </cell>
          <cell r="B1447">
            <v>0</v>
          </cell>
          <cell r="C1447">
            <v>500000</v>
          </cell>
          <cell r="D1447">
            <v>500000</v>
          </cell>
          <cell r="E1447">
            <v>0</v>
          </cell>
          <cell r="F1447">
            <v>38250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ETECMTCN0017</v>
          </cell>
          <cell r="B1448">
            <v>0</v>
          </cell>
          <cell r="C1448">
            <v>500000</v>
          </cell>
          <cell r="D1448">
            <v>500000</v>
          </cell>
          <cell r="E1448">
            <v>0</v>
          </cell>
          <cell r="F1448">
            <v>38296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ETECMTCN0018</v>
          </cell>
          <cell r="B1449">
            <v>0</v>
          </cell>
          <cell r="C1449">
            <v>500000</v>
          </cell>
          <cell r="D1449">
            <v>500000</v>
          </cell>
          <cell r="E1449">
            <v>0</v>
          </cell>
          <cell r="F1449">
            <v>38912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A1450" t="str">
            <v>ETECMTCN0019</v>
          </cell>
          <cell r="B1450">
            <v>0</v>
          </cell>
          <cell r="C1450">
            <v>500000</v>
          </cell>
          <cell r="D1450">
            <v>500000</v>
          </cell>
          <cell r="E1450">
            <v>0</v>
          </cell>
          <cell r="F1450">
            <v>38982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ETECMTCN0020</v>
          </cell>
          <cell r="B1451">
            <v>0</v>
          </cell>
          <cell r="C1451">
            <v>2500000</v>
          </cell>
          <cell r="D1451">
            <v>2500000</v>
          </cell>
          <cell r="E1451">
            <v>0</v>
          </cell>
          <cell r="F1451">
            <v>38982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ETECMTCN0021</v>
          </cell>
          <cell r="B1452">
            <v>0</v>
          </cell>
          <cell r="C1452">
            <v>1000000</v>
          </cell>
          <cell r="D1452">
            <v>1000000</v>
          </cell>
          <cell r="E1452">
            <v>0</v>
          </cell>
          <cell r="F1452">
            <v>37209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ETECMTCN0022</v>
          </cell>
          <cell r="B1453">
            <v>0</v>
          </cell>
          <cell r="C1453">
            <v>1000000</v>
          </cell>
          <cell r="D1453">
            <v>1000000</v>
          </cell>
          <cell r="E1453">
            <v>0</v>
          </cell>
          <cell r="F1453">
            <v>37461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ETECMTCN0023</v>
          </cell>
          <cell r="B1454">
            <v>0</v>
          </cell>
          <cell r="C1454">
            <v>1000000</v>
          </cell>
          <cell r="D1454">
            <v>1000000</v>
          </cell>
          <cell r="E1454">
            <v>0</v>
          </cell>
          <cell r="F1454">
            <v>37468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ETECMTCN0024</v>
          </cell>
          <cell r="B1455">
            <v>0</v>
          </cell>
          <cell r="C1455">
            <v>1000000</v>
          </cell>
          <cell r="D1455">
            <v>1000000</v>
          </cell>
          <cell r="E1455">
            <v>0</v>
          </cell>
          <cell r="F1455">
            <v>37600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ETECMTCN0025</v>
          </cell>
          <cell r="B1456">
            <v>0</v>
          </cell>
          <cell r="C1456">
            <v>300000</v>
          </cell>
          <cell r="D1456">
            <v>300000</v>
          </cell>
          <cell r="E1456">
            <v>0</v>
          </cell>
          <cell r="F1456">
            <v>37600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ETECMTCN0026</v>
          </cell>
          <cell r="B1457">
            <v>0</v>
          </cell>
          <cell r="C1457">
            <v>6000</v>
          </cell>
          <cell r="D1457">
            <v>6000</v>
          </cell>
          <cell r="E1457">
            <v>0</v>
          </cell>
          <cell r="F1457">
            <v>37400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</row>
        <row r="1458">
          <cell r="A1458" t="str">
            <v>ETECMTCN0027</v>
          </cell>
          <cell r="B1458">
            <v>0</v>
          </cell>
          <cell r="C1458">
            <v>1000000</v>
          </cell>
          <cell r="D1458">
            <v>1000000</v>
          </cell>
          <cell r="E1458">
            <v>0</v>
          </cell>
          <cell r="F1458">
            <v>38957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A1459" t="str">
            <v>ETECMTCN0028</v>
          </cell>
          <cell r="B1459">
            <v>0</v>
          </cell>
          <cell r="C1459">
            <v>664023.75</v>
          </cell>
          <cell r="D1459">
            <v>664023.75</v>
          </cell>
          <cell r="E1459">
            <v>0</v>
          </cell>
          <cell r="F1459">
            <v>37400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ETECMTCN0029</v>
          </cell>
          <cell r="B1460">
            <v>0</v>
          </cell>
          <cell r="C1460">
            <v>998595.4</v>
          </cell>
          <cell r="D1460">
            <v>998595.4</v>
          </cell>
          <cell r="E1460">
            <v>0</v>
          </cell>
          <cell r="F1460">
            <v>37680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ETECMTCN0030</v>
          </cell>
          <cell r="B1461">
            <v>-89100</v>
          </cell>
          <cell r="C1461">
            <v>94075.2</v>
          </cell>
          <cell r="D1461">
            <v>94075.2</v>
          </cell>
          <cell r="E1461">
            <v>89100</v>
          </cell>
          <cell r="F1461">
            <v>38680</v>
          </cell>
          <cell r="G1461">
            <v>55800</v>
          </cell>
          <cell r="H1461">
            <v>33300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ETECMTCN0031</v>
          </cell>
          <cell r="B1462">
            <v>0</v>
          </cell>
          <cell r="C1462">
            <v>500000</v>
          </cell>
          <cell r="D1462">
            <v>0</v>
          </cell>
          <cell r="E1462">
            <v>500000</v>
          </cell>
          <cell r="F1462">
            <v>38680</v>
          </cell>
          <cell r="G1462">
            <v>0</v>
          </cell>
          <cell r="H1462">
            <v>500000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ETECMTCN0032</v>
          </cell>
          <cell r="B1463">
            <v>0</v>
          </cell>
          <cell r="C1463">
            <v>500000</v>
          </cell>
          <cell r="D1463">
            <v>0</v>
          </cell>
          <cell r="E1463">
            <v>500000</v>
          </cell>
          <cell r="F1463">
            <v>38680</v>
          </cell>
          <cell r="G1463">
            <v>0</v>
          </cell>
          <cell r="H1463">
            <v>500000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ETECMTCN0033</v>
          </cell>
          <cell r="B1464">
            <v>0</v>
          </cell>
          <cell r="C1464">
            <v>1000000</v>
          </cell>
          <cell r="D1464">
            <v>0</v>
          </cell>
          <cell r="E1464">
            <v>1000000</v>
          </cell>
          <cell r="F1464">
            <v>38680</v>
          </cell>
          <cell r="G1464">
            <v>0</v>
          </cell>
          <cell r="H1464">
            <v>1000000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ETECMTCN0034</v>
          </cell>
          <cell r="B1465">
            <v>500000</v>
          </cell>
          <cell r="C1465">
            <v>500000</v>
          </cell>
          <cell r="D1465">
            <v>0</v>
          </cell>
          <cell r="E1465">
            <v>0</v>
          </cell>
          <cell r="F1465">
            <v>38680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ETECMTCN0035</v>
          </cell>
          <cell r="B1466">
            <v>200000</v>
          </cell>
          <cell r="C1466">
            <v>200000</v>
          </cell>
          <cell r="D1466">
            <v>0</v>
          </cell>
          <cell r="E1466">
            <v>0</v>
          </cell>
          <cell r="F1466">
            <v>38680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ETECMTCN0036</v>
          </cell>
          <cell r="B1467">
            <v>0</v>
          </cell>
          <cell r="C1467">
            <v>230000</v>
          </cell>
          <cell r="D1467">
            <v>0</v>
          </cell>
          <cell r="E1467">
            <v>230000</v>
          </cell>
          <cell r="F1467">
            <v>38680</v>
          </cell>
          <cell r="G1467">
            <v>0</v>
          </cell>
          <cell r="H1467">
            <v>230000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ETECMTCN0037</v>
          </cell>
          <cell r="B1468">
            <v>0</v>
          </cell>
          <cell r="C1468">
            <v>250000</v>
          </cell>
          <cell r="D1468">
            <v>0</v>
          </cell>
          <cell r="E1468">
            <v>250000</v>
          </cell>
          <cell r="F1468">
            <v>38680</v>
          </cell>
          <cell r="G1468">
            <v>0</v>
          </cell>
          <cell r="H1468">
            <v>250000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ETECMTCN0038</v>
          </cell>
          <cell r="B1469">
            <v>0</v>
          </cell>
          <cell r="C1469">
            <v>1000000</v>
          </cell>
          <cell r="D1469">
            <v>0</v>
          </cell>
          <cell r="E1469">
            <v>1000000</v>
          </cell>
          <cell r="F1469">
            <v>38680</v>
          </cell>
          <cell r="G1469">
            <v>0</v>
          </cell>
          <cell r="H1469">
            <v>0</v>
          </cell>
          <cell r="I1469">
            <v>1000000</v>
          </cell>
          <cell r="J1469">
            <v>0</v>
          </cell>
          <cell r="K1469">
            <v>0</v>
          </cell>
        </row>
        <row r="1470">
          <cell r="A1470" t="str">
            <v>ETECMTCN0039</v>
          </cell>
          <cell r="B1470">
            <v>0</v>
          </cell>
          <cell r="C1470">
            <v>1500000</v>
          </cell>
          <cell r="D1470">
            <v>0</v>
          </cell>
          <cell r="E1470">
            <v>1500000</v>
          </cell>
          <cell r="F1470">
            <v>38680</v>
          </cell>
          <cell r="G1470">
            <v>0</v>
          </cell>
          <cell r="H1470">
            <v>1500000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ETECMTCN0040</v>
          </cell>
          <cell r="B1471">
            <v>0</v>
          </cell>
          <cell r="C1471">
            <v>1000000</v>
          </cell>
          <cell r="D1471">
            <v>0</v>
          </cell>
          <cell r="E1471">
            <v>1000000</v>
          </cell>
          <cell r="F1471">
            <v>38680</v>
          </cell>
          <cell r="G1471">
            <v>0</v>
          </cell>
          <cell r="H1471">
            <v>0</v>
          </cell>
          <cell r="I1471">
            <v>1000000</v>
          </cell>
          <cell r="J1471">
            <v>0</v>
          </cell>
          <cell r="K1471">
            <v>0</v>
          </cell>
        </row>
        <row r="1472">
          <cell r="A1472" t="str">
            <v>ETECMTCN0041</v>
          </cell>
          <cell r="B1472">
            <v>0</v>
          </cell>
          <cell r="C1472">
            <v>1000000</v>
          </cell>
          <cell r="D1472">
            <v>0</v>
          </cell>
          <cell r="E1472">
            <v>1000000</v>
          </cell>
          <cell r="F1472">
            <v>38680</v>
          </cell>
          <cell r="G1472">
            <v>0</v>
          </cell>
          <cell r="H1472">
            <v>0</v>
          </cell>
          <cell r="I1472">
            <v>1000000</v>
          </cell>
          <cell r="J1472">
            <v>0</v>
          </cell>
          <cell r="K1472">
            <v>0</v>
          </cell>
        </row>
        <row r="1473">
          <cell r="A1473" t="str">
            <v>ETECMTCN0042</v>
          </cell>
          <cell r="B1473">
            <v>805149.1700000002</v>
          </cell>
          <cell r="C1473">
            <v>3000000</v>
          </cell>
          <cell r="D1473">
            <v>1402366.5699999998</v>
          </cell>
          <cell r="E1473">
            <v>792484.26</v>
          </cell>
          <cell r="F1473">
            <v>38680</v>
          </cell>
          <cell r="G1473">
            <v>0</v>
          </cell>
          <cell r="H1473">
            <v>0</v>
          </cell>
          <cell r="I1473">
            <v>792484.26</v>
          </cell>
          <cell r="J1473">
            <v>0</v>
          </cell>
          <cell r="K1473">
            <v>0</v>
          </cell>
        </row>
        <row r="1474">
          <cell r="A1474" t="str">
            <v>ETECMTCN0043</v>
          </cell>
          <cell r="B1474">
            <v>-224213.91999999993</v>
          </cell>
          <cell r="C1474">
            <v>1400000</v>
          </cell>
          <cell r="D1474">
            <v>403378.8</v>
          </cell>
          <cell r="E1474">
            <v>1220835.1199999999</v>
          </cell>
          <cell r="F1474">
            <v>38680</v>
          </cell>
          <cell r="G1474">
            <v>0</v>
          </cell>
          <cell r="H1474">
            <v>0</v>
          </cell>
          <cell r="I1474">
            <v>133385.74</v>
          </cell>
          <cell r="J1474">
            <v>0</v>
          </cell>
          <cell r="K1474">
            <v>0</v>
          </cell>
        </row>
        <row r="1475">
          <cell r="A1475" t="str">
            <v>ETECMTCN0044</v>
          </cell>
          <cell r="B1475">
            <v>0</v>
          </cell>
          <cell r="C1475">
            <v>1000000</v>
          </cell>
          <cell r="D1475">
            <v>0</v>
          </cell>
          <cell r="E1475">
            <v>1000000</v>
          </cell>
          <cell r="F1475">
            <v>38680</v>
          </cell>
          <cell r="G1475">
            <v>0</v>
          </cell>
          <cell r="H1475">
            <v>0</v>
          </cell>
          <cell r="I1475">
            <v>0</v>
          </cell>
          <cell r="J1475">
            <v>1000000</v>
          </cell>
          <cell r="K1475">
            <v>0</v>
          </cell>
        </row>
        <row r="1476">
          <cell r="A1476" t="str">
            <v>ETECMTCN0045</v>
          </cell>
          <cell r="B1476">
            <v>0</v>
          </cell>
          <cell r="C1476">
            <v>3000000</v>
          </cell>
          <cell r="D1476">
            <v>0</v>
          </cell>
          <cell r="E1476">
            <v>3000000</v>
          </cell>
          <cell r="F1476">
            <v>38680</v>
          </cell>
          <cell r="G1476">
            <v>0</v>
          </cell>
          <cell r="H1476">
            <v>0</v>
          </cell>
          <cell r="I1476">
            <v>0</v>
          </cell>
          <cell r="J1476">
            <v>3000000</v>
          </cell>
          <cell r="K1476">
            <v>0</v>
          </cell>
        </row>
        <row r="1477">
          <cell r="A1477" t="str">
            <v>ETECMTCN0046</v>
          </cell>
          <cell r="B1477">
            <v>0</v>
          </cell>
          <cell r="C1477">
            <v>3000000</v>
          </cell>
          <cell r="D1477">
            <v>0</v>
          </cell>
          <cell r="E1477">
            <v>3000000</v>
          </cell>
          <cell r="F1477">
            <v>38680</v>
          </cell>
          <cell r="G1477">
            <v>0</v>
          </cell>
          <cell r="H1477">
            <v>0</v>
          </cell>
          <cell r="I1477">
            <v>0</v>
          </cell>
          <cell r="J1477">
            <v>3000000</v>
          </cell>
          <cell r="K1477">
            <v>0</v>
          </cell>
        </row>
        <row r="1478">
          <cell r="A1478" t="str">
            <v>ETECMPSC0001</v>
          </cell>
          <cell r="B1478">
            <v>0</v>
          </cell>
          <cell r="C1478">
            <v>350000</v>
          </cell>
          <cell r="D1478">
            <v>350000</v>
          </cell>
          <cell r="E1478">
            <v>0</v>
          </cell>
          <cell r="F1478">
            <v>37726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ETECMPSC0002</v>
          </cell>
          <cell r="B1479">
            <v>0</v>
          </cell>
          <cell r="C1479">
            <v>350000</v>
          </cell>
          <cell r="D1479">
            <v>350000</v>
          </cell>
          <cell r="E1479">
            <v>0</v>
          </cell>
          <cell r="F1479">
            <v>37813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ETECMPSC0003</v>
          </cell>
          <cell r="B1480">
            <v>0</v>
          </cell>
          <cell r="C1480">
            <v>500000</v>
          </cell>
          <cell r="D1480">
            <v>500000</v>
          </cell>
          <cell r="E1480">
            <v>0</v>
          </cell>
          <cell r="F1480">
            <v>37851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ETECMPSC0004</v>
          </cell>
          <cell r="B1481">
            <v>0</v>
          </cell>
          <cell r="C1481">
            <v>500000</v>
          </cell>
          <cell r="D1481">
            <v>500000</v>
          </cell>
          <cell r="E1481">
            <v>0</v>
          </cell>
          <cell r="F1481">
            <v>37910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ETECMPSC0005</v>
          </cell>
          <cell r="B1482">
            <v>0</v>
          </cell>
          <cell r="C1482">
            <v>1500000</v>
          </cell>
          <cell r="D1482">
            <v>1500000</v>
          </cell>
          <cell r="E1482">
            <v>0</v>
          </cell>
          <cell r="F1482">
            <v>38776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ETECMPSC0006</v>
          </cell>
          <cell r="B1483">
            <v>0</v>
          </cell>
          <cell r="C1483">
            <v>3000000</v>
          </cell>
          <cell r="D1483">
            <v>3000000</v>
          </cell>
          <cell r="E1483">
            <v>0</v>
          </cell>
          <cell r="F1483">
            <v>39078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ETECMPSC0007</v>
          </cell>
          <cell r="B1484">
            <v>0</v>
          </cell>
          <cell r="C1484">
            <v>1500000</v>
          </cell>
          <cell r="E1484">
            <v>1500000</v>
          </cell>
          <cell r="F1484">
            <v>39189</v>
          </cell>
          <cell r="G1484">
            <v>0</v>
          </cell>
          <cell r="H1484">
            <v>1500000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ETECMPSC0008</v>
          </cell>
          <cell r="B1485">
            <v>0</v>
          </cell>
          <cell r="C1485">
            <v>500000</v>
          </cell>
          <cell r="E1485">
            <v>500000</v>
          </cell>
          <cell r="F1485">
            <v>39189</v>
          </cell>
          <cell r="G1485">
            <v>0</v>
          </cell>
          <cell r="H1485">
            <v>0</v>
          </cell>
          <cell r="I1485">
            <v>500000</v>
          </cell>
          <cell r="J1485">
            <v>0</v>
          </cell>
          <cell r="K1485">
            <v>0</v>
          </cell>
        </row>
        <row r="1486">
          <cell r="A1486" t="str">
            <v>ETECMPSC0009</v>
          </cell>
          <cell r="B1486">
            <v>0</v>
          </cell>
          <cell r="C1486">
            <v>349000</v>
          </cell>
          <cell r="D1486">
            <v>349000</v>
          </cell>
          <cell r="E1486">
            <v>0</v>
          </cell>
          <cell r="F1486">
            <v>39189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ETECMPSC0010</v>
          </cell>
          <cell r="B1487">
            <v>0</v>
          </cell>
          <cell r="C1487">
            <v>330000</v>
          </cell>
          <cell r="D1487">
            <v>330000</v>
          </cell>
          <cell r="E1487">
            <v>0</v>
          </cell>
          <cell r="F1487">
            <v>39189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ETECMLIM0001</v>
          </cell>
          <cell r="B1488">
            <v>0</v>
          </cell>
          <cell r="C1488">
            <v>7000000</v>
          </cell>
          <cell r="D1488">
            <v>7000000</v>
          </cell>
          <cell r="E1488">
            <v>0</v>
          </cell>
          <cell r="F1488" t="str">
            <v>s/inf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ETECMLIM0002</v>
          </cell>
          <cell r="B1489">
            <v>0</v>
          </cell>
          <cell r="C1489">
            <v>4100000</v>
          </cell>
          <cell r="D1489">
            <v>4100000</v>
          </cell>
          <cell r="E1489">
            <v>0</v>
          </cell>
          <cell r="F1489" t="str">
            <v>s/inf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ETECMLIM0003</v>
          </cell>
          <cell r="B1490">
            <v>0</v>
          </cell>
          <cell r="C1490">
            <v>20729000</v>
          </cell>
          <cell r="D1490">
            <v>20729000</v>
          </cell>
          <cell r="E1490">
            <v>0</v>
          </cell>
          <cell r="F1490">
            <v>37218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A1491" t="str">
            <v>ETECMLIM0004</v>
          </cell>
          <cell r="B1491">
            <v>-19454206</v>
          </cell>
          <cell r="C1491">
            <v>27000000</v>
          </cell>
          <cell r="D1491">
            <v>26500995</v>
          </cell>
          <cell r="E1491">
            <v>19953211</v>
          </cell>
          <cell r="F1491" t="str">
            <v>s/inf</v>
          </cell>
          <cell r="G1491">
            <v>8953211</v>
          </cell>
          <cell r="H1491">
            <v>11000000</v>
          </cell>
          <cell r="I1491">
            <v>0</v>
          </cell>
          <cell r="J1491">
            <v>0</v>
          </cell>
          <cell r="K1491">
            <v>0</v>
          </cell>
        </row>
        <row r="1492">
          <cell r="A1492" t="str">
            <v>ETECMLIM0005</v>
          </cell>
          <cell r="B1492">
            <v>-236497.5</v>
          </cell>
          <cell r="C1492">
            <v>10000000</v>
          </cell>
          <cell r="D1492">
            <v>7233642</v>
          </cell>
          <cell r="E1492">
            <v>3002855.5</v>
          </cell>
          <cell r="F1492" t="str">
            <v>s/inf</v>
          </cell>
          <cell r="G1492">
            <v>1519519</v>
          </cell>
          <cell r="H1492">
            <v>1048429.5</v>
          </cell>
          <cell r="I1492">
            <v>0</v>
          </cell>
          <cell r="J1492">
            <v>434907</v>
          </cell>
          <cell r="K1492">
            <v>0</v>
          </cell>
        </row>
        <row r="1493">
          <cell r="A1493" t="str">
            <v>ETECMLIM0006</v>
          </cell>
          <cell r="B1493">
            <v>886870</v>
          </cell>
          <cell r="C1493">
            <v>1000000</v>
          </cell>
          <cell r="D1493">
            <v>0</v>
          </cell>
          <cell r="E1493">
            <v>113130</v>
          </cell>
          <cell r="F1493" t="str">
            <v>s/inf</v>
          </cell>
          <cell r="G1493">
            <v>0</v>
          </cell>
          <cell r="H1493">
            <v>113130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ETECMLIM0007</v>
          </cell>
          <cell r="B1494">
            <v>1498306</v>
          </cell>
          <cell r="C1494">
            <v>1500000</v>
          </cell>
          <cell r="D1494">
            <v>0</v>
          </cell>
          <cell r="E1494">
            <v>1694</v>
          </cell>
          <cell r="F1494" t="str">
            <v>s/inf</v>
          </cell>
          <cell r="G1494">
            <v>0</v>
          </cell>
          <cell r="H1494">
            <v>1694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ETEEMSLB0001</v>
          </cell>
          <cell r="B1495">
            <v>1758873</v>
          </cell>
          <cell r="C1495">
            <v>25170076</v>
          </cell>
          <cell r="D1495">
            <v>23411203</v>
          </cell>
          <cell r="E1495">
            <v>0</v>
          </cell>
          <cell r="F1495" t="str">
            <v>s/inf.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ETEEMSHN0001</v>
          </cell>
          <cell r="B1496">
            <v>-33922.07999999996</v>
          </cell>
          <cell r="C1496">
            <v>581490</v>
          </cell>
          <cell r="D1496">
            <v>615412.08</v>
          </cell>
          <cell r="E1496">
            <v>0</v>
          </cell>
          <cell r="F1496">
            <v>35462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A1497" t="str">
            <v>ETEEMSHN0002</v>
          </cell>
          <cell r="B1497">
            <v>143937.31000000006</v>
          </cell>
          <cell r="C1497">
            <v>694840</v>
          </cell>
          <cell r="D1497">
            <v>550902.69</v>
          </cell>
          <cell r="E1497">
            <v>0</v>
          </cell>
          <cell r="F1497">
            <v>34881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A1498" t="str">
            <v>ETEEMSHN0003</v>
          </cell>
          <cell r="B1498">
            <v>182685</v>
          </cell>
          <cell r="C1498">
            <v>574710</v>
          </cell>
          <cell r="D1498">
            <v>392025</v>
          </cell>
          <cell r="E1498">
            <v>0</v>
          </cell>
          <cell r="F1498">
            <v>35582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A1499" t="str">
            <v>ETEEMSHN0004</v>
          </cell>
          <cell r="B1499">
            <v>1212569.75</v>
          </cell>
          <cell r="C1499">
            <v>3885730</v>
          </cell>
          <cell r="D1499">
            <v>2673160.25</v>
          </cell>
          <cell r="E1499">
            <v>0</v>
          </cell>
          <cell r="F1499">
            <v>36678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ETEEMSHN0005</v>
          </cell>
          <cell r="B1500">
            <v>-460739.68000000017</v>
          </cell>
          <cell r="C1500">
            <v>2794870</v>
          </cell>
          <cell r="D1500">
            <v>3255609.68</v>
          </cell>
          <cell r="E1500">
            <v>0</v>
          </cell>
          <cell r="F1500">
            <v>37257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ETEEMSCH0001</v>
          </cell>
          <cell r="B1501">
            <v>113766.65000000002</v>
          </cell>
          <cell r="C1501">
            <v>291599.64</v>
          </cell>
          <cell r="D1501">
            <v>177832.99</v>
          </cell>
          <cell r="E1501">
            <v>0</v>
          </cell>
          <cell r="F1501">
            <v>1992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ETEEMSCH0002</v>
          </cell>
          <cell r="B1502">
            <v>0</v>
          </cell>
          <cell r="C1502">
            <v>194785.77</v>
          </cell>
          <cell r="D1502">
            <v>194785.77</v>
          </cell>
          <cell r="E1502">
            <v>0</v>
          </cell>
          <cell r="F1502">
            <v>1992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ETEEMSCH0003</v>
          </cell>
          <cell r="B1503">
            <v>0</v>
          </cell>
          <cell r="C1503">
            <v>764068.24</v>
          </cell>
          <cell r="D1503">
            <v>764068.24</v>
          </cell>
          <cell r="E1503">
            <v>0</v>
          </cell>
          <cell r="F1503">
            <v>1992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ETEEMSCH0004</v>
          </cell>
          <cell r="B1504">
            <v>0</v>
          </cell>
          <cell r="C1504">
            <v>623804.23</v>
          </cell>
          <cell r="D1504">
            <v>623804.23</v>
          </cell>
          <cell r="E1504">
            <v>0</v>
          </cell>
          <cell r="F1504">
            <v>1992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ETEEMSCH0005</v>
          </cell>
          <cell r="B1505">
            <v>0</v>
          </cell>
          <cell r="C1505">
            <v>746626.16</v>
          </cell>
          <cell r="D1505">
            <v>746626.16</v>
          </cell>
          <cell r="E1505">
            <v>0</v>
          </cell>
          <cell r="F1505">
            <v>1992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A1506" t="str">
            <v>ETEEMSCH0006</v>
          </cell>
          <cell r="B1506">
            <v>0</v>
          </cell>
          <cell r="C1506">
            <v>775886.22</v>
          </cell>
          <cell r="D1506">
            <v>775886.22</v>
          </cell>
          <cell r="E1506">
            <v>0</v>
          </cell>
          <cell r="F1506">
            <v>1992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ETEEMSCH0007</v>
          </cell>
          <cell r="B1507">
            <v>0</v>
          </cell>
          <cell r="C1507">
            <v>333823.32</v>
          </cell>
          <cell r="D1507">
            <v>333823.32</v>
          </cell>
          <cell r="E1507">
            <v>0</v>
          </cell>
          <cell r="F1507">
            <v>1992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ETEEMSCH0008</v>
          </cell>
          <cell r="B1508">
            <v>0</v>
          </cell>
          <cell r="C1508">
            <v>4561.42</v>
          </cell>
          <cell r="D1508">
            <v>4561.42</v>
          </cell>
          <cell r="E1508">
            <v>0</v>
          </cell>
          <cell r="F1508">
            <v>1992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ETEEMSCH0009</v>
          </cell>
          <cell r="B1509">
            <v>0</v>
          </cell>
          <cell r="C1509">
            <v>9742.59</v>
          </cell>
          <cell r="D1509">
            <v>9742.59</v>
          </cell>
          <cell r="E1509">
            <v>0</v>
          </cell>
          <cell r="F1509">
            <v>1992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ETEEMSCH0010</v>
          </cell>
          <cell r="B1510">
            <v>0</v>
          </cell>
          <cell r="C1510">
            <v>1325.07</v>
          </cell>
          <cell r="D1510">
            <v>1325.07</v>
          </cell>
          <cell r="E1510">
            <v>0</v>
          </cell>
          <cell r="F1510">
            <v>1992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ETEEMSCH0011</v>
          </cell>
          <cell r="B1511">
            <v>0</v>
          </cell>
          <cell r="C1511">
            <v>409655.28</v>
          </cell>
          <cell r="D1511">
            <v>409655.28</v>
          </cell>
          <cell r="E1511">
            <v>0</v>
          </cell>
          <cell r="F1511" t="str">
            <v>1996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ETEEMSCH0012</v>
          </cell>
          <cell r="B1512">
            <v>0</v>
          </cell>
          <cell r="C1512">
            <v>2457714.53</v>
          </cell>
          <cell r="D1512">
            <v>2457714.53</v>
          </cell>
          <cell r="E1512">
            <v>0</v>
          </cell>
          <cell r="F1512" t="str">
            <v>1995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A1513" t="str">
            <v>ETEEMSCH0013</v>
          </cell>
          <cell r="B1513">
            <v>0</v>
          </cell>
          <cell r="C1513">
            <v>286917.94</v>
          </cell>
          <cell r="D1513">
            <v>286917.94</v>
          </cell>
          <cell r="E1513">
            <v>0</v>
          </cell>
          <cell r="F1513" t="str">
            <v>1993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A1514" t="str">
            <v>ETEEMSCH0014</v>
          </cell>
          <cell r="B1514">
            <v>0</v>
          </cell>
          <cell r="C1514">
            <v>191195.81</v>
          </cell>
          <cell r="D1514">
            <v>191195.81</v>
          </cell>
          <cell r="E1514">
            <v>0</v>
          </cell>
          <cell r="F1514" t="str">
            <v>1993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ETEEMSCH0015</v>
          </cell>
          <cell r="B1515">
            <v>0</v>
          </cell>
          <cell r="C1515">
            <v>176498.39</v>
          </cell>
          <cell r="D1515">
            <v>176498.39</v>
          </cell>
          <cell r="E1515">
            <v>0</v>
          </cell>
          <cell r="F1515" t="str">
            <v>1994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ETEEMSCH0016</v>
          </cell>
          <cell r="B1516">
            <v>0</v>
          </cell>
          <cell r="C1516">
            <v>251332.07</v>
          </cell>
          <cell r="D1516">
            <v>251332.07</v>
          </cell>
          <cell r="E1516">
            <v>0</v>
          </cell>
          <cell r="F1516" t="str">
            <v>1994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ETEEMSCH0017</v>
          </cell>
          <cell r="B1517">
            <v>0</v>
          </cell>
          <cell r="C1517">
            <v>418185.95</v>
          </cell>
          <cell r="D1517">
            <v>418185.95</v>
          </cell>
          <cell r="E1517">
            <v>0</v>
          </cell>
          <cell r="F1517" t="str">
            <v>1994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ETEEMESM0001</v>
          </cell>
          <cell r="B1518">
            <v>0</v>
          </cell>
          <cell r="C1518">
            <v>502065.57</v>
          </cell>
          <cell r="D1518">
            <v>502065.57</v>
          </cell>
          <cell r="E1518">
            <v>0</v>
          </cell>
          <cell r="F1518">
            <v>34578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ETEEMESM0002</v>
          </cell>
          <cell r="B1519">
            <v>0</v>
          </cell>
          <cell r="C1519">
            <v>38345.82</v>
          </cell>
          <cell r="D1519">
            <v>38345.82</v>
          </cell>
          <cell r="E1519">
            <v>0</v>
          </cell>
          <cell r="F1519">
            <v>34578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ETEEMESM0003</v>
          </cell>
          <cell r="B1520">
            <v>0</v>
          </cell>
          <cell r="C1520">
            <v>958152.87</v>
          </cell>
          <cell r="D1520">
            <v>958152.87</v>
          </cell>
          <cell r="E1520">
            <v>0</v>
          </cell>
          <cell r="F1520">
            <v>35827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ETEEMESM0004</v>
          </cell>
          <cell r="B1521">
            <v>0</v>
          </cell>
          <cell r="C1521">
            <v>762393.06</v>
          </cell>
          <cell r="D1521">
            <v>762393.06</v>
          </cell>
          <cell r="E1521">
            <v>0</v>
          </cell>
          <cell r="F1521">
            <v>35827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ETEEMESM0005</v>
          </cell>
          <cell r="B1522">
            <v>0</v>
          </cell>
          <cell r="C1522">
            <v>287002.66</v>
          </cell>
          <cell r="D1522">
            <v>287002.66</v>
          </cell>
          <cell r="E1522">
            <v>0</v>
          </cell>
          <cell r="F1522">
            <v>34912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A1523" t="str">
            <v>ETEEMESM0006</v>
          </cell>
          <cell r="B1523">
            <v>0</v>
          </cell>
          <cell r="C1523">
            <v>32942.84</v>
          </cell>
          <cell r="D1523">
            <v>32942.84</v>
          </cell>
          <cell r="E1523">
            <v>0</v>
          </cell>
          <cell r="F1523">
            <v>35065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A1524" t="str">
            <v>ETEEMESM0007</v>
          </cell>
          <cell r="B1524">
            <v>0</v>
          </cell>
          <cell r="C1524">
            <v>616719.47</v>
          </cell>
          <cell r="D1524">
            <v>616719.47</v>
          </cell>
          <cell r="E1524">
            <v>0</v>
          </cell>
          <cell r="F1524">
            <v>34912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ETEEMESM0008</v>
          </cell>
          <cell r="B1525">
            <v>0</v>
          </cell>
          <cell r="C1525">
            <v>258009.56</v>
          </cell>
          <cell r="D1525">
            <v>258009.56</v>
          </cell>
          <cell r="E1525">
            <v>0</v>
          </cell>
          <cell r="F1525">
            <v>35674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ETEEMESM0009</v>
          </cell>
          <cell r="B1526">
            <v>0</v>
          </cell>
          <cell r="C1526">
            <v>43986.66</v>
          </cell>
          <cell r="D1526">
            <v>43986.66</v>
          </cell>
          <cell r="E1526">
            <v>0</v>
          </cell>
          <cell r="F1526">
            <v>35186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ETEEMESL0001</v>
          </cell>
          <cell r="B1527">
            <v>0</v>
          </cell>
          <cell r="C1527">
            <v>12271883</v>
          </cell>
          <cell r="D1527">
            <v>12271883</v>
          </cell>
          <cell r="E1527">
            <v>0</v>
          </cell>
          <cell r="F1527">
            <v>36670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ETEEMESS0001</v>
          </cell>
          <cell r="B1528">
            <v>0</v>
          </cell>
          <cell r="C1528">
            <v>2631510.49</v>
          </cell>
          <cell r="D1528">
            <v>2631510.49</v>
          </cell>
          <cell r="E1528">
            <v>0</v>
          </cell>
          <cell r="F1528" t="str">
            <v>s/inf.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ETEEMESS0002</v>
          </cell>
          <cell r="B1529">
            <v>0</v>
          </cell>
          <cell r="C1529">
            <v>714266.12</v>
          </cell>
          <cell r="D1529">
            <v>714266.12</v>
          </cell>
          <cell r="E1529">
            <v>0</v>
          </cell>
          <cell r="F1529" t="str">
            <v>s/inf.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A1530" t="str">
            <v>ETEEMESS0003</v>
          </cell>
          <cell r="B1530">
            <v>0</v>
          </cell>
          <cell r="C1530">
            <v>945247.93</v>
          </cell>
          <cell r="D1530">
            <v>945247.93</v>
          </cell>
          <cell r="E1530">
            <v>0</v>
          </cell>
          <cell r="F1530" t="str">
            <v>s/inf.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A1531" t="str">
            <v>ETEEMEMY0001</v>
          </cell>
          <cell r="B1531">
            <v>0</v>
          </cell>
          <cell r="C1531">
            <v>5965619</v>
          </cell>
          <cell r="D1531">
            <v>5965619</v>
          </cell>
          <cell r="E1531">
            <v>0</v>
          </cell>
          <cell r="F1531">
            <v>35034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ETEEMETC0001</v>
          </cell>
          <cell r="B1532" t="e">
            <v>#VALUE!</v>
          </cell>
          <cell r="C1532" t="str">
            <v>s/inf.</v>
          </cell>
          <cell r="D1532" t="str">
            <v>s/inf.</v>
          </cell>
          <cell r="E1532">
            <v>0</v>
          </cell>
          <cell r="F1532">
            <v>35034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A1533" t="str">
            <v>ETEEMETC0002</v>
          </cell>
          <cell r="B1533">
            <v>0</v>
          </cell>
          <cell r="C1533">
            <v>1200000</v>
          </cell>
          <cell r="D1533">
            <v>1200000</v>
          </cell>
          <cell r="E1533">
            <v>0</v>
          </cell>
          <cell r="F1533">
            <v>38169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ETEEMETC0003</v>
          </cell>
          <cell r="B1534">
            <v>278235.57000000007</v>
          </cell>
          <cell r="C1534">
            <v>1569636.73</v>
          </cell>
          <cell r="D1534">
            <v>1291401.16</v>
          </cell>
          <cell r="E1534">
            <v>0</v>
          </cell>
          <cell r="F1534">
            <v>34090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ETEEMETC0004</v>
          </cell>
          <cell r="B1535">
            <v>0</v>
          </cell>
          <cell r="C1535">
            <v>500000</v>
          </cell>
          <cell r="D1535">
            <v>500000</v>
          </cell>
          <cell r="E1535">
            <v>0</v>
          </cell>
          <cell r="F1535">
            <v>33512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ETEEMESA0001</v>
          </cell>
          <cell r="B1536">
            <v>0</v>
          </cell>
          <cell r="C1536">
            <v>40297364.86</v>
          </cell>
          <cell r="D1536">
            <v>40297364.86</v>
          </cell>
          <cell r="E1536">
            <v>0</v>
          </cell>
          <cell r="F1536">
            <v>34880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ETEEMESA0002</v>
          </cell>
          <cell r="B1537">
            <v>1398851.459999999</v>
          </cell>
          <cell r="C1537">
            <v>9970191.68</v>
          </cell>
          <cell r="D1537">
            <v>8571340.22</v>
          </cell>
          <cell r="E1537">
            <v>0</v>
          </cell>
          <cell r="F1537">
            <v>34880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ETEEMESA0003</v>
          </cell>
          <cell r="B1538">
            <v>23026614.06</v>
          </cell>
          <cell r="C1538">
            <v>24524838</v>
          </cell>
          <cell r="D1538">
            <v>1498223.94</v>
          </cell>
          <cell r="E1538">
            <v>0</v>
          </cell>
          <cell r="F1538">
            <v>34880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ETEEMESC0001</v>
          </cell>
          <cell r="B1539">
            <v>0</v>
          </cell>
          <cell r="C1539">
            <v>3000000</v>
          </cell>
          <cell r="D1539">
            <v>3000000</v>
          </cell>
          <cell r="E1539">
            <v>0</v>
          </cell>
          <cell r="F1539" t="str">
            <v>s/inf.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ETEEMESC0002</v>
          </cell>
          <cell r="B1540">
            <v>0</v>
          </cell>
          <cell r="C1540">
            <v>524289.47</v>
          </cell>
          <cell r="D1540">
            <v>524289.47</v>
          </cell>
          <cell r="E1540">
            <v>0</v>
          </cell>
          <cell r="F1540" t="str">
            <v>s/inf.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ETEEMEMQ0001</v>
          </cell>
          <cell r="B1541">
            <v>0</v>
          </cell>
          <cell r="C1541">
            <v>235712.22</v>
          </cell>
          <cell r="D1541">
            <v>235712.22</v>
          </cell>
          <cell r="E1541">
            <v>0</v>
          </cell>
          <cell r="F1541">
            <v>33848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ETEEMEMQ0002</v>
          </cell>
          <cell r="B1542">
            <v>0</v>
          </cell>
          <cell r="C1542">
            <v>816353.49</v>
          </cell>
          <cell r="D1542">
            <v>816353.49</v>
          </cell>
          <cell r="E1542">
            <v>0</v>
          </cell>
          <cell r="F1542">
            <v>33848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A1543" t="str">
            <v>ETEEMEMQ0003</v>
          </cell>
          <cell r="B1543">
            <v>0</v>
          </cell>
          <cell r="C1543">
            <v>4240142.53</v>
          </cell>
          <cell r="D1543">
            <v>4240142.53</v>
          </cell>
          <cell r="E1543">
            <v>0</v>
          </cell>
          <cell r="F1543">
            <v>34268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ETEEMEMQ0004</v>
          </cell>
          <cell r="B1544">
            <v>0</v>
          </cell>
          <cell r="C1544">
            <v>268073.17</v>
          </cell>
          <cell r="D1544">
            <v>268073.17</v>
          </cell>
          <cell r="E1544">
            <v>0</v>
          </cell>
          <cell r="F1544">
            <v>35699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ETEEMEMÑ0001</v>
          </cell>
          <cell r="B1545">
            <v>0</v>
          </cell>
          <cell r="C1545">
            <v>614782</v>
          </cell>
          <cell r="D1545">
            <v>614782</v>
          </cell>
          <cell r="E1545">
            <v>0</v>
          </cell>
          <cell r="F1545">
            <v>1997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ETEEMELT0001</v>
          </cell>
          <cell r="B1546">
            <v>0</v>
          </cell>
          <cell r="C1546">
            <v>2065971.77</v>
          </cell>
          <cell r="D1546">
            <v>2065971.77</v>
          </cell>
          <cell r="E1546">
            <v>0</v>
          </cell>
          <cell r="F1546" t="str">
            <v>s/inf.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ETEEMELT0002</v>
          </cell>
          <cell r="B1547">
            <v>0</v>
          </cell>
          <cell r="C1547">
            <v>762192</v>
          </cell>
          <cell r="D1547">
            <v>762192</v>
          </cell>
          <cell r="E1547">
            <v>0</v>
          </cell>
          <cell r="F1547" t="str">
            <v>s/inf.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ETEEMELT0003</v>
          </cell>
          <cell r="B1548">
            <v>0</v>
          </cell>
          <cell r="C1548">
            <v>499842.48</v>
          </cell>
          <cell r="D1548">
            <v>499842.48</v>
          </cell>
          <cell r="E1548">
            <v>0</v>
          </cell>
          <cell r="F1548" t="str">
            <v>s/inf.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A1549" t="str">
            <v>ETEEMELT0004</v>
          </cell>
          <cell r="B1549">
            <v>0</v>
          </cell>
          <cell r="C1549">
            <v>287523.85</v>
          </cell>
          <cell r="D1549">
            <v>287523.85</v>
          </cell>
          <cell r="E1549">
            <v>0</v>
          </cell>
          <cell r="F1549" t="str">
            <v>s/inf.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ETEEMELT0005</v>
          </cell>
          <cell r="B1550">
            <v>0</v>
          </cell>
          <cell r="C1550">
            <v>276611.39</v>
          </cell>
          <cell r="D1550">
            <v>276611.39</v>
          </cell>
          <cell r="E1550">
            <v>0</v>
          </cell>
          <cell r="F1550" t="str">
            <v>s/inf.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ETEEMELT0006</v>
          </cell>
          <cell r="B1551">
            <v>0</v>
          </cell>
          <cell r="C1551">
            <v>185575.07</v>
          </cell>
          <cell r="D1551">
            <v>185575.07</v>
          </cell>
          <cell r="E1551">
            <v>0</v>
          </cell>
          <cell r="F1551" t="str">
            <v>s/inf.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ETEEMEIL0001</v>
          </cell>
          <cell r="B1552">
            <v>0</v>
          </cell>
          <cell r="C1552">
            <v>184903.84</v>
          </cell>
          <cell r="D1552">
            <v>184903.84</v>
          </cell>
          <cell r="E1552">
            <v>0</v>
          </cell>
          <cell r="F1552">
            <v>38691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ETEEMEIL0002</v>
          </cell>
          <cell r="B1553">
            <v>0</v>
          </cell>
          <cell r="C1553">
            <v>220000</v>
          </cell>
          <cell r="D1553">
            <v>220000</v>
          </cell>
          <cell r="E1553">
            <v>0</v>
          </cell>
          <cell r="F1553">
            <v>39052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ETEEMEIL0003</v>
          </cell>
          <cell r="B1554">
            <v>-0.0800000000745058</v>
          </cell>
          <cell r="C1554">
            <v>13166983</v>
          </cell>
          <cell r="D1554">
            <v>13166983.08</v>
          </cell>
          <cell r="E1554">
            <v>0</v>
          </cell>
          <cell r="F1554">
            <v>34057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ETEEMEIL0004</v>
          </cell>
          <cell r="B1555">
            <v>-0.6999999992549419</v>
          </cell>
          <cell r="C1555">
            <v>11825516</v>
          </cell>
          <cell r="D1555">
            <v>11825516.7</v>
          </cell>
          <cell r="E1555">
            <v>0</v>
          </cell>
          <cell r="F1555">
            <v>35353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ETEEMEIL0005</v>
          </cell>
          <cell r="B1556">
            <v>0</v>
          </cell>
          <cell r="C1556">
            <v>2000000</v>
          </cell>
          <cell r="D1556">
            <v>2000000</v>
          </cell>
          <cell r="E1556">
            <v>0</v>
          </cell>
          <cell r="F1556">
            <v>36159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ETEEMEIL0006</v>
          </cell>
          <cell r="B1557">
            <v>0</v>
          </cell>
          <cell r="C1557">
            <v>261803.8</v>
          </cell>
          <cell r="D1557">
            <v>0</v>
          </cell>
          <cell r="E1557">
            <v>261803.8</v>
          </cell>
          <cell r="F1557">
            <v>36159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261803.8</v>
          </cell>
        </row>
        <row r="1558">
          <cell r="A1558" t="str">
            <v>ETEEMEHC0001</v>
          </cell>
          <cell r="B1558">
            <v>0</v>
          </cell>
          <cell r="C1558">
            <v>700000</v>
          </cell>
          <cell r="D1558">
            <v>700000</v>
          </cell>
          <cell r="E1558">
            <v>0</v>
          </cell>
          <cell r="F1558">
            <v>38723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ETEEMECH0001</v>
          </cell>
          <cell r="B1559">
            <v>0</v>
          </cell>
          <cell r="C1559">
            <v>6873642.92</v>
          </cell>
          <cell r="D1559">
            <v>6873642.92</v>
          </cell>
          <cell r="E1559">
            <v>0</v>
          </cell>
          <cell r="F1559">
            <v>35186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ETEEMECH0002</v>
          </cell>
          <cell r="B1560">
            <v>0</v>
          </cell>
          <cell r="C1560">
            <v>939754.61</v>
          </cell>
          <cell r="D1560">
            <v>939754.61</v>
          </cell>
          <cell r="E1560">
            <v>0</v>
          </cell>
          <cell r="F1560">
            <v>35186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ETEEMECH0003</v>
          </cell>
          <cell r="B1561">
            <v>0</v>
          </cell>
          <cell r="C1561">
            <v>666490.99</v>
          </cell>
          <cell r="D1561">
            <v>666490.99</v>
          </cell>
          <cell r="E1561">
            <v>0</v>
          </cell>
          <cell r="F1561">
            <v>35186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</row>
        <row r="1562">
          <cell r="A1562" t="str">
            <v>ETEEMECH0004</v>
          </cell>
          <cell r="B1562">
            <v>0</v>
          </cell>
          <cell r="C1562">
            <v>48474.81</v>
          </cell>
          <cell r="D1562">
            <v>48474.81</v>
          </cell>
          <cell r="E1562">
            <v>0</v>
          </cell>
          <cell r="F1562">
            <v>35186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</row>
        <row r="1563">
          <cell r="A1563" t="str">
            <v>ETEEMECH0005</v>
          </cell>
          <cell r="B1563">
            <v>0</v>
          </cell>
          <cell r="C1563">
            <v>60182.4</v>
          </cell>
          <cell r="D1563">
            <v>60182.4</v>
          </cell>
          <cell r="E1563">
            <v>0</v>
          </cell>
          <cell r="F1563">
            <v>35186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</row>
        <row r="1564">
          <cell r="A1564" t="str">
            <v>ETEEMECH0006</v>
          </cell>
          <cell r="B1564">
            <v>0</v>
          </cell>
          <cell r="C1564">
            <v>117001.99</v>
          </cell>
          <cell r="D1564">
            <v>117001.99</v>
          </cell>
          <cell r="E1564">
            <v>0</v>
          </cell>
          <cell r="F1564">
            <v>35186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ETEEMECH0007</v>
          </cell>
          <cell r="B1565">
            <v>0</v>
          </cell>
          <cell r="C1565">
            <v>2635881.63</v>
          </cell>
          <cell r="D1565">
            <v>2635881.63</v>
          </cell>
          <cell r="E1565">
            <v>0</v>
          </cell>
          <cell r="F1565">
            <v>35186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ETEEMECH0008</v>
          </cell>
          <cell r="B1566">
            <v>0</v>
          </cell>
          <cell r="C1566">
            <v>257670.14</v>
          </cell>
          <cell r="D1566">
            <v>257670.14</v>
          </cell>
          <cell r="E1566">
            <v>0</v>
          </cell>
          <cell r="F1566">
            <v>35186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ETEEMEGR0001</v>
          </cell>
          <cell r="B1567">
            <v>0</v>
          </cell>
          <cell r="C1567">
            <v>8273998</v>
          </cell>
          <cell r="D1567">
            <v>8273998</v>
          </cell>
          <cell r="E1567">
            <v>0</v>
          </cell>
          <cell r="F1567">
            <v>36064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</row>
        <row r="1568">
          <cell r="A1568" t="str">
            <v>ETEEMEGR0002</v>
          </cell>
          <cell r="B1568">
            <v>0</v>
          </cell>
          <cell r="C1568">
            <v>1228595</v>
          </cell>
          <cell r="D1568">
            <v>1228595</v>
          </cell>
          <cell r="E1568">
            <v>0</v>
          </cell>
          <cell r="F1568" t="str">
            <v>s/inf.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ETEEMEGR0003</v>
          </cell>
          <cell r="B1569">
            <v>0</v>
          </cell>
          <cell r="C1569">
            <v>51491493</v>
          </cell>
          <cell r="D1569">
            <v>51491493</v>
          </cell>
          <cell r="E1569">
            <v>0</v>
          </cell>
          <cell r="F1569" t="str">
            <v>s/inf.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ETEEMEGR0004</v>
          </cell>
          <cell r="B1570">
            <v>0</v>
          </cell>
          <cell r="C1570">
            <v>111848429</v>
          </cell>
          <cell r="D1570">
            <v>111848429</v>
          </cell>
          <cell r="E1570">
            <v>0</v>
          </cell>
          <cell r="F1570" t="str">
            <v>s/inf.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ETEEMEAM0001</v>
          </cell>
          <cell r="B1571">
            <v>0</v>
          </cell>
          <cell r="C1571">
            <v>1187170.09</v>
          </cell>
          <cell r="D1571">
            <v>1187170.09</v>
          </cell>
          <cell r="E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ETEEMEAM0002</v>
          </cell>
          <cell r="B1572">
            <v>0</v>
          </cell>
          <cell r="C1572">
            <v>5360973.55</v>
          </cell>
          <cell r="D1572">
            <v>5360973.55</v>
          </cell>
          <cell r="E1572">
            <v>0</v>
          </cell>
          <cell r="F1572">
            <v>34346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ETEEMEAB0001</v>
          </cell>
          <cell r="B1573">
            <v>0</v>
          </cell>
          <cell r="C1573">
            <v>71376.28</v>
          </cell>
          <cell r="D1573">
            <v>71376.28</v>
          </cell>
          <cell r="E1573">
            <v>0</v>
          </cell>
          <cell r="F1573">
            <v>33604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ETEEMEAB0002</v>
          </cell>
          <cell r="B1574">
            <v>0</v>
          </cell>
          <cell r="C1574">
            <v>327513.84</v>
          </cell>
          <cell r="D1574">
            <v>327513.84</v>
          </cell>
          <cell r="E1574">
            <v>0</v>
          </cell>
          <cell r="F1574">
            <v>33604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ETEEMEHU0001</v>
          </cell>
          <cell r="B1575">
            <v>0</v>
          </cell>
          <cell r="C1575">
            <v>99250</v>
          </cell>
          <cell r="D1575">
            <v>99250</v>
          </cell>
          <cell r="E1575">
            <v>0</v>
          </cell>
          <cell r="F1575">
            <v>38338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ETEEMECT0001</v>
          </cell>
          <cell r="B1576">
            <v>0</v>
          </cell>
          <cell r="C1576">
            <v>168168.27</v>
          </cell>
          <cell r="D1576">
            <v>168168.27</v>
          </cell>
          <cell r="E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ETEEMECT0002</v>
          </cell>
          <cell r="B1577">
            <v>0</v>
          </cell>
          <cell r="C1577">
            <v>1408705.23</v>
          </cell>
          <cell r="D1577">
            <v>1408705.23</v>
          </cell>
          <cell r="E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ETEEMECT0003</v>
          </cell>
          <cell r="B1578">
            <v>0</v>
          </cell>
          <cell r="C1578">
            <v>1169333.25</v>
          </cell>
          <cell r="D1578">
            <v>1169333.25</v>
          </cell>
          <cell r="E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ETEEMECT0004</v>
          </cell>
          <cell r="B1579">
            <v>0</v>
          </cell>
          <cell r="C1579">
            <v>3914294.02</v>
          </cell>
          <cell r="D1579">
            <v>3914294.02</v>
          </cell>
          <cell r="E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</row>
        <row r="1580">
          <cell r="A1580" t="str">
            <v>ETEEMHCY0001</v>
          </cell>
          <cell r="B1580">
            <v>0</v>
          </cell>
          <cell r="C1580">
            <v>150000</v>
          </cell>
          <cell r="D1580">
            <v>150000</v>
          </cell>
          <cell r="E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A1581" t="str">
            <v>ETEEMHCY0002</v>
          </cell>
          <cell r="B1581">
            <v>0</v>
          </cell>
          <cell r="C1581">
            <v>150000</v>
          </cell>
          <cell r="D1581">
            <v>150000</v>
          </cell>
          <cell r="E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</row>
        <row r="1582">
          <cell r="A1582" t="str">
            <v>ETEEMHCY0003</v>
          </cell>
          <cell r="B1582">
            <v>0</v>
          </cell>
          <cell r="C1582">
            <v>150000</v>
          </cell>
          <cell r="D1582">
            <v>150000</v>
          </cell>
          <cell r="E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</row>
        <row r="1583">
          <cell r="A1583" t="str">
            <v>ETEEMCAY0001</v>
          </cell>
          <cell r="B1583">
            <v>0</v>
          </cell>
          <cell r="C1583">
            <v>433796.68</v>
          </cell>
          <cell r="D1583">
            <v>433796.68</v>
          </cell>
          <cell r="E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ETEEMEPA0001</v>
          </cell>
          <cell r="B1584">
            <v>0</v>
          </cell>
          <cell r="C1584">
            <v>0</v>
          </cell>
          <cell r="D1584">
            <v>0</v>
          </cell>
          <cell r="E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</row>
        <row r="1585">
          <cell r="A1585" t="str">
            <v>ETEEMEMC0001</v>
          </cell>
          <cell r="B1585">
            <v>0</v>
          </cell>
          <cell r="C1585">
            <v>0</v>
          </cell>
          <cell r="D1585">
            <v>0</v>
          </cell>
          <cell r="E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</row>
        <row r="1586">
          <cell r="A1586" t="str">
            <v>ETEEMSBA0001</v>
          </cell>
          <cell r="B1586">
            <v>0</v>
          </cell>
          <cell r="C1586">
            <v>0</v>
          </cell>
          <cell r="D1586">
            <v>0</v>
          </cell>
          <cell r="E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</row>
        <row r="1587">
          <cell r="A1587" t="str">
            <v>ETEEMESP0001</v>
          </cell>
          <cell r="B1587">
            <v>0</v>
          </cell>
          <cell r="C1587">
            <v>0</v>
          </cell>
          <cell r="D1587">
            <v>0</v>
          </cell>
          <cell r="E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</row>
        <row r="1588">
          <cell r="A1588" t="str">
            <v>ETEEMHVC0001</v>
          </cell>
          <cell r="B1588">
            <v>0</v>
          </cell>
          <cell r="C1588">
            <v>0</v>
          </cell>
          <cell r="D1588">
            <v>0</v>
          </cell>
          <cell r="E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</row>
        <row r="1589">
          <cell r="A1589" t="str">
            <v>ETEEMEPT0001</v>
          </cell>
          <cell r="B1589">
            <v>0</v>
          </cell>
          <cell r="C1589">
            <v>0</v>
          </cell>
          <cell r="D1589">
            <v>0</v>
          </cell>
          <cell r="E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A1590" t="str">
            <v>ETEEMPUN0001</v>
          </cell>
          <cell r="B1590">
            <v>0</v>
          </cell>
          <cell r="C1590">
            <v>0</v>
          </cell>
          <cell r="D1590">
            <v>0</v>
          </cell>
          <cell r="E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</row>
        <row r="1591">
          <cell r="A1591" t="str">
            <v>ETEEMYAU0001</v>
          </cell>
          <cell r="B1591">
            <v>0</v>
          </cell>
          <cell r="C1591">
            <v>0</v>
          </cell>
          <cell r="D1591">
            <v>0</v>
          </cell>
          <cell r="E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A1592" t="str">
            <v>ETEEMPAB0001</v>
          </cell>
          <cell r="B1592">
            <v>0</v>
          </cell>
          <cell r="C1592">
            <v>0</v>
          </cell>
          <cell r="D1592">
            <v>0</v>
          </cell>
          <cell r="E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A1593" t="str">
            <v>ETEEMVIG0001</v>
          </cell>
          <cell r="B1593">
            <v>0</v>
          </cell>
          <cell r="C1593">
            <v>0</v>
          </cell>
          <cell r="D1593">
            <v>0</v>
          </cell>
          <cell r="E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</row>
        <row r="1594">
          <cell r="A1594" t="str">
            <v>ETEEMSCJ0001</v>
          </cell>
          <cell r="B1594">
            <v>0</v>
          </cell>
          <cell r="C1594">
            <v>0</v>
          </cell>
          <cell r="D1594">
            <v>0</v>
          </cell>
          <cell r="E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A1595" t="str">
            <v>ETEEMANP0001</v>
          </cell>
          <cell r="B1595">
            <v>0</v>
          </cell>
          <cell r="C1595">
            <v>0</v>
          </cell>
          <cell r="D1595">
            <v>0</v>
          </cell>
          <cell r="E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A1596" t="str">
            <v>ETEEMPCH0001</v>
          </cell>
          <cell r="B1596">
            <v>0</v>
          </cell>
          <cell r="C1596">
            <v>0</v>
          </cell>
          <cell r="D1596">
            <v>0</v>
          </cell>
          <cell r="E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A1597" t="str">
            <v>ETEEMSCT0001</v>
          </cell>
          <cell r="B1597">
            <v>0</v>
          </cell>
          <cell r="C1597">
            <v>0</v>
          </cell>
          <cell r="D1597">
            <v>0</v>
          </cell>
          <cell r="E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A1598" t="str">
            <v>OEPOTSIQ0001</v>
          </cell>
          <cell r="B1598">
            <v>0</v>
          </cell>
          <cell r="C1598">
            <v>5694715.16</v>
          </cell>
          <cell r="D1598">
            <v>5694715.16</v>
          </cell>
          <cell r="E1598">
            <v>0</v>
          </cell>
          <cell r="F1598">
            <v>38548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A1599" t="str">
            <v>OEPOTSDP0001</v>
          </cell>
          <cell r="B1599">
            <v>0</v>
          </cell>
          <cell r="C1599">
            <v>49322034</v>
          </cell>
          <cell r="D1599">
            <v>49322034</v>
          </cell>
          <cell r="E1599">
            <v>0</v>
          </cell>
          <cell r="F1599">
            <v>36251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A1600" t="str">
            <v>OEPOTSDP0002</v>
          </cell>
          <cell r="B1600">
            <v>0</v>
          </cell>
          <cell r="C1600">
            <v>251643345</v>
          </cell>
          <cell r="D1600">
            <v>251643345</v>
          </cell>
          <cell r="E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A1601" t="str">
            <v>OEPOTSDP0003</v>
          </cell>
          <cell r="B1601">
            <v>0</v>
          </cell>
          <cell r="C1601">
            <v>146224554</v>
          </cell>
          <cell r="D1601">
            <v>146224554</v>
          </cell>
          <cell r="E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A1602" t="str">
            <v>OEPOTSDP0004</v>
          </cell>
          <cell r="B1602">
            <v>0</v>
          </cell>
          <cell r="C1602">
            <v>397867899</v>
          </cell>
          <cell r="D1602">
            <v>397867899</v>
          </cell>
          <cell r="E1602">
            <v>0</v>
          </cell>
          <cell r="F1602" t="str">
            <v>1992-1998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A1603" t="str">
            <v>OEPOTMIN0001</v>
          </cell>
          <cell r="B1603">
            <v>0</v>
          </cell>
          <cell r="C1603">
            <v>9000000</v>
          </cell>
          <cell r="D1603">
            <v>9000000</v>
          </cell>
          <cell r="E1603">
            <v>0</v>
          </cell>
          <cell r="F1603">
            <v>36162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A1604" t="str">
            <v>OEPOTEOR0001</v>
          </cell>
          <cell r="B1604">
            <v>0</v>
          </cell>
          <cell r="C1604">
            <v>1988893.2</v>
          </cell>
          <cell r="D1604">
            <v>1988893.2</v>
          </cell>
          <cell r="E1604">
            <v>0</v>
          </cell>
          <cell r="F1604">
            <v>37271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A1605" t="str">
            <v>OEPOTEOR0002</v>
          </cell>
          <cell r="B1605">
            <v>0</v>
          </cell>
          <cell r="C1605">
            <v>5995411.58</v>
          </cell>
          <cell r="D1605">
            <v>5995411.58</v>
          </cell>
          <cell r="E1605">
            <v>0</v>
          </cell>
          <cell r="F1605">
            <v>36031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A1606" t="str">
            <v>OEPOTEOR0003</v>
          </cell>
          <cell r="B1606">
            <v>0</v>
          </cell>
          <cell r="C1606">
            <v>2400000</v>
          </cell>
          <cell r="D1606">
            <v>2400000</v>
          </cell>
          <cell r="E1606">
            <v>0</v>
          </cell>
          <cell r="F1606">
            <v>33745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A1607" t="str">
            <v>OEPOTEOR0004</v>
          </cell>
          <cell r="B1607">
            <v>0</v>
          </cell>
          <cell r="C1607">
            <v>3234000</v>
          </cell>
          <cell r="D1607">
            <v>0</v>
          </cell>
          <cell r="E1607">
            <v>3234000</v>
          </cell>
          <cell r="F1607">
            <v>39161</v>
          </cell>
          <cell r="G1607">
            <v>3234000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A1608" t="str">
            <v>OEPOTENC0001</v>
          </cell>
          <cell r="B1608">
            <v>700000</v>
          </cell>
          <cell r="C1608">
            <v>1200000</v>
          </cell>
          <cell r="D1608">
            <v>500000</v>
          </cell>
          <cell r="E1608">
            <v>0</v>
          </cell>
          <cell r="F1608">
            <v>38789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A1609" t="str">
            <v>OEPOTCOF0001</v>
          </cell>
          <cell r="B1609">
            <v>0</v>
          </cell>
          <cell r="C1609">
            <v>113996.05</v>
          </cell>
          <cell r="D1609">
            <v>113996.05</v>
          </cell>
          <cell r="E1609">
            <v>0</v>
          </cell>
          <cell r="F1609">
            <v>35171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A1610" t="str">
            <v>OEPOTCOF0002</v>
          </cell>
          <cell r="B1610">
            <v>0</v>
          </cell>
          <cell r="C1610">
            <v>367200</v>
          </cell>
          <cell r="D1610">
            <v>367200</v>
          </cell>
          <cell r="E1610">
            <v>0</v>
          </cell>
          <cell r="F1610">
            <v>35171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A1611" t="str">
            <v>OEPOTCOF0003</v>
          </cell>
          <cell r="B1611">
            <v>0</v>
          </cell>
          <cell r="C1611">
            <v>13430539</v>
          </cell>
          <cell r="D1611">
            <v>13430539</v>
          </cell>
          <cell r="E1611">
            <v>0</v>
          </cell>
          <cell r="F1611">
            <v>36441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A1612" t="str">
            <v>OEPOTCOF0004</v>
          </cell>
          <cell r="B1612">
            <v>0</v>
          </cell>
          <cell r="C1612">
            <v>19518803.95</v>
          </cell>
          <cell r="D1612">
            <v>19518803.95</v>
          </cell>
          <cell r="E1612">
            <v>0</v>
          </cell>
          <cell r="F1612">
            <v>35171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A1613" t="str">
            <v>OEPOTCOF0005</v>
          </cell>
          <cell r="B1613">
            <v>0</v>
          </cell>
          <cell r="C1613">
            <v>18961500</v>
          </cell>
          <cell r="D1613">
            <v>18961500</v>
          </cell>
          <cell r="E1613">
            <v>0</v>
          </cell>
          <cell r="F1613">
            <v>37610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A1614" t="str">
            <v>OEPOTCOF0006</v>
          </cell>
          <cell r="B1614">
            <v>0</v>
          </cell>
          <cell r="C1614">
            <v>2000000</v>
          </cell>
          <cell r="D1614">
            <v>2000000</v>
          </cell>
          <cell r="E1614">
            <v>0</v>
          </cell>
          <cell r="F1614">
            <v>38320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A1615" t="str">
            <v>OEPOTCOF0007</v>
          </cell>
          <cell r="B1615">
            <v>0</v>
          </cell>
          <cell r="C1615">
            <v>20000000</v>
          </cell>
          <cell r="D1615">
            <v>20000000</v>
          </cell>
          <cell r="E1615">
            <v>0</v>
          </cell>
          <cell r="F1615">
            <v>37211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A1616" t="str">
            <v>OEPOTCOF0008</v>
          </cell>
          <cell r="B1616">
            <v>0</v>
          </cell>
          <cell r="C1616">
            <v>2000000</v>
          </cell>
          <cell r="D1616">
            <v>2000000</v>
          </cell>
          <cell r="E1616">
            <v>0</v>
          </cell>
          <cell r="F1616">
            <v>38421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A1617" t="str">
            <v>OEPOTCOF0009</v>
          </cell>
          <cell r="B1617">
            <v>0</v>
          </cell>
          <cell r="C1617">
            <v>3000000</v>
          </cell>
          <cell r="D1617">
            <v>3000000</v>
          </cell>
          <cell r="E1617">
            <v>0</v>
          </cell>
          <cell r="F1617">
            <v>38450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A1618" t="str">
            <v>OEPOTCOF0010</v>
          </cell>
          <cell r="B1618">
            <v>0</v>
          </cell>
          <cell r="C1618">
            <v>5000000</v>
          </cell>
          <cell r="D1618">
            <v>5000000</v>
          </cell>
          <cell r="E1618">
            <v>0</v>
          </cell>
          <cell r="F1618">
            <v>38568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A1619" t="str">
            <v>OEPOTCOF0011</v>
          </cell>
          <cell r="B1619">
            <v>0</v>
          </cell>
          <cell r="C1619">
            <v>1500000</v>
          </cell>
          <cell r="D1619">
            <v>1500000</v>
          </cell>
          <cell r="E1619">
            <v>0</v>
          </cell>
          <cell r="F1619">
            <v>38583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A1620" t="str">
            <v>OEPOTCOF0012</v>
          </cell>
          <cell r="B1620">
            <v>0</v>
          </cell>
          <cell r="C1620">
            <v>2000000</v>
          </cell>
          <cell r="D1620">
            <v>2000000</v>
          </cell>
          <cell r="E1620">
            <v>0</v>
          </cell>
          <cell r="F1620">
            <v>38586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A1621" t="str">
            <v>OEPOTCOF0013</v>
          </cell>
          <cell r="B1621">
            <v>0</v>
          </cell>
          <cell r="C1621">
            <v>50000000</v>
          </cell>
          <cell r="D1621">
            <v>50000000</v>
          </cell>
          <cell r="E1621">
            <v>0</v>
          </cell>
          <cell r="F1621">
            <v>38591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A1622" t="str">
            <v>OEPOTCOF0014</v>
          </cell>
          <cell r="B1622">
            <v>0</v>
          </cell>
          <cell r="C1622">
            <v>60000000</v>
          </cell>
          <cell r="D1622">
            <v>60000000</v>
          </cell>
          <cell r="E1622">
            <v>0</v>
          </cell>
          <cell r="F1622">
            <v>36473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A1623" t="str">
            <v>OEPOTCOF0015</v>
          </cell>
          <cell r="B1623">
            <v>0</v>
          </cell>
          <cell r="C1623">
            <v>25000000</v>
          </cell>
          <cell r="D1623">
            <v>25000000</v>
          </cell>
          <cell r="E1623">
            <v>0</v>
          </cell>
          <cell r="F1623">
            <v>38978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A1624" t="str">
            <v>OEPOTCOF0016</v>
          </cell>
          <cell r="B1624">
            <v>0</v>
          </cell>
          <cell r="C1624">
            <v>29800000</v>
          </cell>
          <cell r="D1624">
            <v>29800000</v>
          </cell>
          <cell r="E1624">
            <v>0</v>
          </cell>
          <cell r="F1624">
            <v>38733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A1625" t="str">
            <v>OEPOTCOF0017</v>
          </cell>
          <cell r="B1625">
            <v>0</v>
          </cell>
          <cell r="C1625">
            <v>18420000</v>
          </cell>
          <cell r="D1625">
            <v>18420000</v>
          </cell>
          <cell r="E1625">
            <v>0</v>
          </cell>
          <cell r="F1625">
            <v>38740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A1626" t="str">
            <v>OEPOTCOF0018</v>
          </cell>
          <cell r="B1626">
            <v>0</v>
          </cell>
          <cell r="C1626">
            <v>17220000</v>
          </cell>
          <cell r="D1626">
            <v>17220000</v>
          </cell>
          <cell r="E1626">
            <v>0</v>
          </cell>
          <cell r="F1626">
            <v>38880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A1627" t="str">
            <v>OEPOTCOF0019</v>
          </cell>
          <cell r="B1627">
            <v>0</v>
          </cell>
          <cell r="C1627">
            <v>20000000</v>
          </cell>
          <cell r="D1627">
            <v>20000000</v>
          </cell>
          <cell r="E1627">
            <v>0</v>
          </cell>
          <cell r="F1627">
            <v>38896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A1628" t="str">
            <v>OEPOTCOF0020</v>
          </cell>
          <cell r="B1628">
            <v>0</v>
          </cell>
          <cell r="C1628">
            <v>12780000</v>
          </cell>
          <cell r="D1628">
            <v>12780000</v>
          </cell>
          <cell r="E1628">
            <v>0</v>
          </cell>
          <cell r="F1628">
            <v>38978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A1629" t="str">
            <v>OEPOTCOF0021</v>
          </cell>
          <cell r="B1629">
            <v>0</v>
          </cell>
          <cell r="C1629">
            <v>30000000</v>
          </cell>
          <cell r="D1629">
            <v>30000000</v>
          </cell>
          <cell r="E1629">
            <v>0</v>
          </cell>
          <cell r="F1629">
            <v>38880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</row>
        <row r="1630">
          <cell r="A1630" t="str">
            <v>OEPOTCOF0022</v>
          </cell>
          <cell r="B1630">
            <v>0</v>
          </cell>
          <cell r="C1630">
            <v>15380000</v>
          </cell>
          <cell r="D1630">
            <v>15380000</v>
          </cell>
          <cell r="E1630">
            <v>0</v>
          </cell>
          <cell r="F1630">
            <v>38896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A1631" t="str">
            <v>OEPOTCOF0023</v>
          </cell>
          <cell r="B1631">
            <v>0</v>
          </cell>
          <cell r="C1631">
            <v>20000000</v>
          </cell>
          <cell r="D1631">
            <v>20000000</v>
          </cell>
          <cell r="E1631">
            <v>0</v>
          </cell>
          <cell r="F1631">
            <v>37221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A1632" t="str">
            <v>OEPOTCOF0024</v>
          </cell>
          <cell r="B1632">
            <v>0</v>
          </cell>
          <cell r="C1632">
            <v>25000000</v>
          </cell>
          <cell r="D1632">
            <v>25000000</v>
          </cell>
          <cell r="E1632">
            <v>0</v>
          </cell>
          <cell r="F1632">
            <v>39034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A1633" t="str">
            <v>OEPOTCOF0025</v>
          </cell>
          <cell r="B1633">
            <v>2085000</v>
          </cell>
          <cell r="C1633">
            <v>25000000</v>
          </cell>
          <cell r="D1633">
            <v>0</v>
          </cell>
          <cell r="E1633">
            <v>22915000</v>
          </cell>
          <cell r="F1633">
            <v>39104</v>
          </cell>
          <cell r="G1633">
            <v>22915000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A1634" t="str">
            <v>OEPOTCOF0026</v>
          </cell>
          <cell r="B1634">
            <v>0</v>
          </cell>
          <cell r="C1634">
            <v>15000000</v>
          </cell>
          <cell r="D1634">
            <v>0</v>
          </cell>
          <cell r="E1634">
            <v>15000000</v>
          </cell>
          <cell r="F1634">
            <v>39234</v>
          </cell>
          <cell r="G1634">
            <v>0</v>
          </cell>
          <cell r="H1634">
            <v>15000000</v>
          </cell>
          <cell r="I1634">
            <v>0</v>
          </cell>
          <cell r="J1634">
            <v>0</v>
          </cell>
          <cell r="K1634">
            <v>0</v>
          </cell>
        </row>
        <row r="1635">
          <cell r="A1635" t="str">
            <v>OEPOTCOF0027</v>
          </cell>
          <cell r="B1635">
            <v>0</v>
          </cell>
          <cell r="C1635">
            <v>20000000</v>
          </cell>
          <cell r="D1635">
            <v>0</v>
          </cell>
          <cell r="E1635">
            <v>20000000</v>
          </cell>
          <cell r="F1635">
            <v>39234</v>
          </cell>
          <cell r="G1635">
            <v>0</v>
          </cell>
          <cell r="H1635">
            <v>20000000</v>
          </cell>
          <cell r="I1635">
            <v>0</v>
          </cell>
          <cell r="J1635">
            <v>0</v>
          </cell>
          <cell r="K1635">
            <v>0</v>
          </cell>
        </row>
        <row r="1636">
          <cell r="A1636" t="str">
            <v>OEPOTCOF0028</v>
          </cell>
          <cell r="B1636">
            <v>20000000</v>
          </cell>
          <cell r="C1636">
            <v>30000000</v>
          </cell>
          <cell r="D1636">
            <v>0</v>
          </cell>
          <cell r="E1636">
            <v>10000000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10000000</v>
          </cell>
        </row>
        <row r="1637">
          <cell r="A1637" t="str">
            <v>OEPOTCOF0029</v>
          </cell>
          <cell r="B1637">
            <v>0</v>
          </cell>
          <cell r="C1637">
            <v>185000000</v>
          </cell>
          <cell r="D1637">
            <v>0</v>
          </cell>
          <cell r="E1637">
            <v>185000000</v>
          </cell>
          <cell r="G1637">
            <v>0</v>
          </cell>
          <cell r="H1637">
            <v>0</v>
          </cell>
          <cell r="I1637">
            <v>0</v>
          </cell>
          <cell r="J1637">
            <v>65000000</v>
          </cell>
          <cell r="K1637">
            <v>120000000</v>
          </cell>
        </row>
        <row r="1638">
          <cell r="A1638" t="str">
            <v>OEPOTCOF0030</v>
          </cell>
          <cell r="B1638">
            <v>0</v>
          </cell>
          <cell r="C1638">
            <v>10000000</v>
          </cell>
          <cell r="D1638">
            <v>0</v>
          </cell>
          <cell r="E1638">
            <v>10000000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10000000</v>
          </cell>
        </row>
        <row r="1639">
          <cell r="A1639" t="str">
            <v>OEPOTCOF0031</v>
          </cell>
          <cell r="B1639">
            <v>0</v>
          </cell>
          <cell r="C1639">
            <v>10000000</v>
          </cell>
          <cell r="D1639">
            <v>0</v>
          </cell>
          <cell r="E1639">
            <v>10000000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10000000</v>
          </cell>
        </row>
        <row r="1640">
          <cell r="A1640" t="str">
            <v>OEPOTCOF0032</v>
          </cell>
          <cell r="B1640">
            <v>0</v>
          </cell>
          <cell r="C1640">
            <v>16870000</v>
          </cell>
          <cell r="D1640">
            <v>0</v>
          </cell>
          <cell r="E1640">
            <v>16870000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16870000</v>
          </cell>
        </row>
        <row r="1641">
          <cell r="A1641" t="str">
            <v>ETEEMICA0001</v>
          </cell>
          <cell r="B1641">
            <v>0</v>
          </cell>
          <cell r="C1641">
            <v>12260050.15</v>
          </cell>
          <cell r="D1641">
            <v>12260050.15</v>
          </cell>
          <cell r="E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A1642" t="str">
            <v>OEPOTFCM0001</v>
          </cell>
          <cell r="B1642">
            <v>0</v>
          </cell>
          <cell r="C1642">
            <v>150000</v>
          </cell>
          <cell r="D1642">
            <v>150000</v>
          </cell>
          <cell r="E1642">
            <v>0</v>
          </cell>
          <cell r="F1642">
            <v>38040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A1643" t="str">
            <v>OEPOTIRT0001</v>
          </cell>
          <cell r="B1643">
            <v>0</v>
          </cell>
          <cell r="C1643">
            <v>0</v>
          </cell>
          <cell r="D1643">
            <v>0</v>
          </cell>
          <cell r="E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A1644" t="str">
            <v>OEPOTIGM0001</v>
          </cell>
          <cell r="B1644">
            <v>0</v>
          </cell>
          <cell r="C1644">
            <v>0</v>
          </cell>
          <cell r="D1644">
            <v>0</v>
          </cell>
          <cell r="E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A1645" t="str">
            <v>OEPOTUNT0001</v>
          </cell>
          <cell r="B1645">
            <v>0</v>
          </cell>
          <cell r="C1645">
            <v>0</v>
          </cell>
          <cell r="D1645">
            <v>0</v>
          </cell>
          <cell r="E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A1646" t="str">
            <v>OEPOTUNP0001</v>
          </cell>
          <cell r="B1646">
            <v>0</v>
          </cell>
          <cell r="C1646">
            <v>0</v>
          </cell>
          <cell r="D1646">
            <v>0</v>
          </cell>
          <cell r="E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A1647" t="str">
            <v>OEPOTUNI0001</v>
          </cell>
          <cell r="B1647">
            <v>0</v>
          </cell>
          <cell r="C1647">
            <v>0</v>
          </cell>
          <cell r="D1647">
            <v>0</v>
          </cell>
          <cell r="E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A1648" t="str">
            <v>OEPOTUNC0001</v>
          </cell>
          <cell r="B1648">
            <v>0</v>
          </cell>
          <cell r="C1648">
            <v>0</v>
          </cell>
          <cell r="D1648">
            <v>0</v>
          </cell>
          <cell r="E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A1649" t="str">
            <v>OEPOTUNM0001</v>
          </cell>
          <cell r="B1649">
            <v>0</v>
          </cell>
          <cell r="C1649">
            <v>0</v>
          </cell>
          <cell r="D1649">
            <v>0</v>
          </cell>
          <cell r="E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A1650" t="str">
            <v>OEPOTSGB0001</v>
          </cell>
          <cell r="B1650">
            <v>0</v>
          </cell>
          <cell r="C1650">
            <v>0</v>
          </cell>
          <cell r="D1650">
            <v>0</v>
          </cell>
          <cell r="E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A1651" t="str">
            <v>OEPOTSEA0001</v>
          </cell>
          <cell r="B1651">
            <v>0</v>
          </cell>
          <cell r="C1651">
            <v>0</v>
          </cell>
          <cell r="D1651">
            <v>0</v>
          </cell>
          <cell r="E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A1652" t="str">
            <v>OEPBPBTC0001</v>
          </cell>
          <cell r="B1652">
            <v>0</v>
          </cell>
          <cell r="C1652">
            <v>190000</v>
          </cell>
          <cell r="D1652">
            <v>190000</v>
          </cell>
          <cell r="E1652">
            <v>0</v>
          </cell>
          <cell r="F1652">
            <v>39017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A1653" t="str">
            <v>OEPBPBIQ0001</v>
          </cell>
          <cell r="B1653">
            <v>0</v>
          </cell>
          <cell r="C1653">
            <v>160000</v>
          </cell>
          <cell r="D1653">
            <v>160000</v>
          </cell>
          <cell r="E1653">
            <v>0</v>
          </cell>
          <cell r="F1653">
            <v>38439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</row>
      </sheetData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3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6" customWidth="1"/>
    <col min="2" max="2" width="12.57421875" style="6" customWidth="1"/>
    <col min="3" max="3" width="1.28515625" style="6" customWidth="1"/>
    <col min="4" max="4" width="78.57421875" style="6" customWidth="1"/>
    <col min="5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pans="2:4" s="4" customFormat="1" ht="12.75">
      <c r="B4" s="206"/>
      <c r="C4" s="206"/>
      <c r="D4" s="394"/>
    </row>
    <row r="5" spans="2:4" s="4" customFormat="1" ht="12.75">
      <c r="B5" s="206"/>
      <c r="C5" s="206"/>
      <c r="D5" s="206"/>
    </row>
    <row r="6" spans="2:5" s="4" customFormat="1" ht="24.75" customHeight="1">
      <c r="B6" s="509" t="str">
        <f>+Portada!$B$6</f>
        <v>DEUDA DE LAS EMPRESAS PÚBLICAS</v>
      </c>
      <c r="C6" s="509"/>
      <c r="D6" s="509"/>
      <c r="E6" s="206"/>
    </row>
    <row r="7" spans="2:5" s="4" customFormat="1" ht="24.75" customHeight="1">
      <c r="B7" s="510" t="s">
        <v>309</v>
      </c>
      <c r="C7" s="510"/>
      <c r="D7" s="510"/>
      <c r="E7" s="206"/>
    </row>
    <row r="8" spans="2:5" s="4" customFormat="1" ht="15.75" customHeight="1">
      <c r="B8" s="391"/>
      <c r="C8" s="391"/>
      <c r="D8" s="391"/>
      <c r="E8" s="206"/>
    </row>
    <row r="9" spans="2:5" ht="19.5" customHeight="1">
      <c r="B9" s="132"/>
      <c r="C9" s="132"/>
      <c r="D9" s="300" t="s">
        <v>91</v>
      </c>
      <c r="E9" s="132"/>
    </row>
    <row r="10" spans="2:5" s="7" customFormat="1" ht="19.5" customHeight="1">
      <c r="B10" s="301"/>
      <c r="C10" s="301"/>
      <c r="D10" s="300" t="s">
        <v>31</v>
      </c>
      <c r="E10" s="90"/>
    </row>
    <row r="11" spans="2:5" s="7" customFormat="1" ht="19.5" customHeight="1">
      <c r="B11" s="302"/>
      <c r="C11" s="301"/>
      <c r="D11" s="300" t="s">
        <v>32</v>
      </c>
      <c r="E11" s="90"/>
    </row>
    <row r="12" spans="2:5" s="7" customFormat="1" ht="9.75" customHeight="1">
      <c r="B12" s="302"/>
      <c r="C12" s="301"/>
      <c r="D12" s="300"/>
      <c r="E12" s="90"/>
    </row>
    <row r="13" spans="2:5" s="7" customFormat="1" ht="19.5" customHeight="1">
      <c r="B13" s="302" t="s">
        <v>11</v>
      </c>
      <c r="C13" s="301" t="s">
        <v>8</v>
      </c>
      <c r="D13" s="303" t="s">
        <v>159</v>
      </c>
      <c r="E13" s="90"/>
    </row>
    <row r="14" spans="2:5" s="7" customFormat="1" ht="19.5" customHeight="1">
      <c r="B14" s="302" t="s">
        <v>12</v>
      </c>
      <c r="C14" s="301" t="s">
        <v>8</v>
      </c>
      <c r="D14" s="303" t="s">
        <v>230</v>
      </c>
      <c r="E14" s="90"/>
    </row>
    <row r="15" spans="2:5" s="7" customFormat="1" ht="19.5" customHeight="1">
      <c r="B15" s="302" t="s">
        <v>13</v>
      </c>
      <c r="C15" s="301" t="s">
        <v>8</v>
      </c>
      <c r="D15" s="300" t="s">
        <v>42</v>
      </c>
      <c r="E15" s="90"/>
    </row>
    <row r="16" spans="2:5" s="7" customFormat="1" ht="19.5" customHeight="1">
      <c r="B16" s="302" t="s">
        <v>14</v>
      </c>
      <c r="C16" s="301" t="s">
        <v>8</v>
      </c>
      <c r="D16" s="300" t="s">
        <v>36</v>
      </c>
      <c r="E16" s="90"/>
    </row>
    <row r="17" spans="2:5" s="7" customFormat="1" ht="19.5" customHeight="1">
      <c r="B17" s="302" t="s">
        <v>131</v>
      </c>
      <c r="C17" s="301" t="s">
        <v>8</v>
      </c>
      <c r="D17" s="300" t="s">
        <v>1</v>
      </c>
      <c r="E17" s="90"/>
    </row>
    <row r="18" spans="2:5" s="7" customFormat="1" ht="19.5" customHeight="1">
      <c r="B18" s="302" t="s">
        <v>80</v>
      </c>
      <c r="C18" s="301" t="s">
        <v>8</v>
      </c>
      <c r="D18" s="300" t="s">
        <v>78</v>
      </c>
      <c r="E18" s="90"/>
    </row>
    <row r="19" spans="2:5" s="7" customFormat="1" ht="19.5" customHeight="1">
      <c r="B19" s="302" t="s">
        <v>15</v>
      </c>
      <c r="C19" s="301" t="s">
        <v>8</v>
      </c>
      <c r="D19" s="300" t="s">
        <v>145</v>
      </c>
      <c r="E19" s="90"/>
    </row>
    <row r="20" spans="2:5" s="7" customFormat="1" ht="19.5" customHeight="1">
      <c r="B20" s="302" t="s">
        <v>16</v>
      </c>
      <c r="C20" s="301" t="s">
        <v>8</v>
      </c>
      <c r="D20" s="300" t="s">
        <v>79</v>
      </c>
      <c r="E20" s="90"/>
    </row>
    <row r="21" spans="2:5" ht="15">
      <c r="B21" s="132"/>
      <c r="C21" s="132"/>
      <c r="D21" s="304"/>
      <c r="E21" s="132"/>
    </row>
    <row r="22" spans="2:5" ht="12.75">
      <c r="B22" s="132"/>
      <c r="C22" s="132"/>
      <c r="D22" s="305"/>
      <c r="E22" s="132"/>
    </row>
    <row r="23" spans="2:5" ht="12.75">
      <c r="B23" s="132"/>
      <c r="C23" s="132"/>
      <c r="D23" s="305"/>
      <c r="E23" s="132"/>
    </row>
  </sheetData>
  <sheetProtection/>
  <mergeCells count="2">
    <mergeCell ref="B6:D6"/>
    <mergeCell ref="B7:D7"/>
  </mergeCells>
  <hyperlinks>
    <hyperlink ref="D10" location="'Resumen Cuadros'!A1" display="RESUMEN DE LA DEUDA"/>
    <hyperlink ref="D11" location="'Resumen Gráficos'!A1" display="RESUMEN 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Portada!A1" display="PORTADA"/>
    <hyperlink ref="D19" location="'Grupo Acreedor'!A1" display="POR GRUPO DEL ACREEDOR"/>
  </hyperlinks>
  <printOptions horizontalCentered="1"/>
  <pageMargins left="0.7086614173228347" right="0.7086614173228347" top="0.93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07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3.8515625" style="133" customWidth="1"/>
    <col min="2" max="2" width="0.71875" style="133" customWidth="1"/>
    <col min="3" max="3" width="99.421875" style="133" customWidth="1"/>
    <col min="4" max="4" width="18.57421875" style="133" customWidth="1"/>
    <col min="5" max="6" width="20.7109375" style="133" customWidth="1"/>
    <col min="7" max="7" width="0.5625" style="133" customWidth="1"/>
    <col min="8" max="8" width="11.421875" style="132" customWidth="1"/>
    <col min="9" max="16384" width="11.421875" style="133" customWidth="1"/>
  </cols>
  <sheetData>
    <row r="1" spans="2:4" ht="12.75">
      <c r="B1" s="161"/>
      <c r="C1" s="161"/>
      <c r="D1" s="161"/>
    </row>
    <row r="2" spans="2:4" ht="12.75">
      <c r="B2" s="161"/>
      <c r="C2" s="161"/>
      <c r="D2" s="161"/>
    </row>
    <row r="3" spans="2:4" ht="12.75">
      <c r="B3" s="161"/>
      <c r="C3" s="161"/>
      <c r="D3" s="161"/>
    </row>
    <row r="4" spans="2:4" ht="19.5" customHeight="1">
      <c r="B4" s="161"/>
      <c r="C4" s="161"/>
      <c r="D4" s="161"/>
    </row>
    <row r="5" spans="2:10" ht="18">
      <c r="B5" s="542" t="s">
        <v>80</v>
      </c>
      <c r="C5" s="542"/>
      <c r="D5" s="542"/>
      <c r="E5" s="542"/>
      <c r="F5" s="542"/>
      <c r="G5" s="220"/>
      <c r="J5" s="448">
        <f>+GrupoDeudor!I5</f>
        <v>3.403</v>
      </c>
    </row>
    <row r="6" spans="2:8" s="135" customFormat="1" ht="18" customHeight="1">
      <c r="B6" s="561" t="s">
        <v>187</v>
      </c>
      <c r="C6" s="561"/>
      <c r="D6" s="561"/>
      <c r="E6" s="561"/>
      <c r="F6" s="561"/>
      <c r="G6" s="212"/>
      <c r="H6" s="134"/>
    </row>
    <row r="7" spans="2:8" s="135" customFormat="1" ht="18" customHeight="1">
      <c r="B7" s="561" t="s">
        <v>186</v>
      </c>
      <c r="C7" s="561"/>
      <c r="D7" s="561"/>
      <c r="E7" s="561"/>
      <c r="F7" s="416"/>
      <c r="G7" s="212"/>
      <c r="H7" s="134"/>
    </row>
    <row r="8" spans="2:8" s="135" customFormat="1" ht="20.25" customHeight="1">
      <c r="B8" s="598" t="s">
        <v>78</v>
      </c>
      <c r="C8" s="598"/>
      <c r="D8" s="598"/>
      <c r="E8" s="598"/>
      <c r="F8" s="598"/>
      <c r="G8" s="598"/>
      <c r="H8" s="134"/>
    </row>
    <row r="9" spans="2:8" s="135" customFormat="1" ht="18" customHeight="1">
      <c r="B9" s="403"/>
      <c r="C9" s="597" t="str">
        <f>+GrupoDeudor!C38</f>
        <v>AL 30 DE SETIEMBRE DE 2016</v>
      </c>
      <c r="D9" s="597"/>
      <c r="E9" s="421"/>
      <c r="F9" s="421"/>
      <c r="G9" s="421"/>
      <c r="H9" s="134"/>
    </row>
    <row r="10" spans="2:7" ht="9.75" customHeight="1">
      <c r="B10" s="552"/>
      <c r="C10" s="552"/>
      <c r="D10" s="552"/>
      <c r="E10" s="552"/>
      <c r="F10" s="552"/>
      <c r="G10" s="418"/>
    </row>
    <row r="11" spans="3:6" ht="18" customHeight="1">
      <c r="C11" s="569" t="s">
        <v>136</v>
      </c>
      <c r="D11" s="569" t="s">
        <v>27</v>
      </c>
      <c r="E11" s="589" t="s">
        <v>118</v>
      </c>
      <c r="F11" s="595" t="s">
        <v>261</v>
      </c>
    </row>
    <row r="12" spans="3:8" s="118" customFormat="1" ht="18" customHeight="1">
      <c r="C12" s="570"/>
      <c r="D12" s="570"/>
      <c r="E12" s="564"/>
      <c r="F12" s="596"/>
      <c r="H12" s="136"/>
    </row>
    <row r="13" spans="3:8" s="118" customFormat="1" ht="9.75" customHeight="1">
      <c r="C13" s="172"/>
      <c r="D13" s="419"/>
      <c r="E13" s="145"/>
      <c r="F13" s="422"/>
      <c r="H13" s="136"/>
    </row>
    <row r="14" spans="3:8" s="70" customFormat="1" ht="22.5" customHeight="1">
      <c r="C14" s="404" t="s">
        <v>116</v>
      </c>
      <c r="D14" s="84"/>
      <c r="E14" s="85">
        <f>SUM(E15:E29)</f>
        <v>5037748.89423</v>
      </c>
      <c r="F14" s="86">
        <f>SUM(F15:F29)</f>
        <v>17143459.487064686</v>
      </c>
      <c r="H14" s="90"/>
    </row>
    <row r="15" spans="3:8" s="70" customFormat="1" ht="19.5" customHeight="1">
      <c r="C15" s="87" t="s">
        <v>281</v>
      </c>
      <c r="D15" s="91" t="s">
        <v>132</v>
      </c>
      <c r="E15" s="88">
        <v>2430500.8644299996</v>
      </c>
      <c r="F15" s="89">
        <f aca="true" t="shared" si="0" ref="F15:F29">+E15*$J$5</f>
        <v>8270994.441655288</v>
      </c>
      <c r="H15" s="137"/>
    </row>
    <row r="16" spans="3:8" s="70" customFormat="1" ht="19.5" customHeight="1">
      <c r="C16" s="87" t="s">
        <v>282</v>
      </c>
      <c r="D16" s="91" t="s">
        <v>132</v>
      </c>
      <c r="E16" s="88">
        <v>1304885.39523</v>
      </c>
      <c r="F16" s="89">
        <f t="shared" si="0"/>
        <v>4440524.99996769</v>
      </c>
      <c r="H16" s="90"/>
    </row>
    <row r="17" spans="3:8" s="70" customFormat="1" ht="19.5" customHeight="1">
      <c r="C17" s="87" t="s">
        <v>283</v>
      </c>
      <c r="D17" s="91" t="s">
        <v>133</v>
      </c>
      <c r="E17" s="88">
        <v>740597.3283100001</v>
      </c>
      <c r="F17" s="89">
        <f t="shared" si="0"/>
        <v>2520252.7082389304</v>
      </c>
      <c r="H17" s="90"/>
    </row>
    <row r="18" spans="3:8" s="70" customFormat="1" ht="19.5" customHeight="1">
      <c r="C18" s="87" t="s">
        <v>171</v>
      </c>
      <c r="D18" s="91" t="s">
        <v>132</v>
      </c>
      <c r="E18" s="88">
        <v>321101.32467000006</v>
      </c>
      <c r="F18" s="89">
        <f t="shared" si="0"/>
        <v>1092707.8078520102</v>
      </c>
      <c r="H18" s="90"/>
    </row>
    <row r="19" spans="3:8" s="70" customFormat="1" ht="19.5" customHeight="1">
      <c r="C19" s="87" t="s">
        <v>43</v>
      </c>
      <c r="D19" s="91" t="s">
        <v>133</v>
      </c>
      <c r="E19" s="88">
        <v>80482.9856</v>
      </c>
      <c r="F19" s="89">
        <f t="shared" si="0"/>
        <v>273883.5999968</v>
      </c>
      <c r="H19" s="90"/>
    </row>
    <row r="20" spans="3:8" s="70" customFormat="1" ht="19.5" customHeight="1">
      <c r="C20" s="87" t="s">
        <v>276</v>
      </c>
      <c r="D20" s="91" t="s">
        <v>133</v>
      </c>
      <c r="E20" s="88">
        <v>47169.71574</v>
      </c>
      <c r="F20" s="89">
        <f t="shared" si="0"/>
        <v>160518.54266322</v>
      </c>
      <c r="H20" s="90"/>
    </row>
    <row r="21" spans="3:8" s="70" customFormat="1" ht="19.5" customHeight="1">
      <c r="C21" s="87" t="s">
        <v>280</v>
      </c>
      <c r="D21" s="91" t="s">
        <v>133</v>
      </c>
      <c r="E21" s="88">
        <v>28952.11294</v>
      </c>
      <c r="F21" s="89">
        <f t="shared" si="0"/>
        <v>98524.04033481999</v>
      </c>
      <c r="H21" s="90"/>
    </row>
    <row r="22" spans="3:8" s="70" customFormat="1" ht="19.5" customHeight="1">
      <c r="C22" s="87" t="s">
        <v>284</v>
      </c>
      <c r="D22" s="91" t="s">
        <v>133</v>
      </c>
      <c r="E22" s="88">
        <v>23714.847579999998</v>
      </c>
      <c r="F22" s="89">
        <f t="shared" si="0"/>
        <v>80701.62631473999</v>
      </c>
      <c r="H22" s="90"/>
    </row>
    <row r="23" spans="3:8" s="70" customFormat="1" ht="19.5" customHeight="1">
      <c r="C23" s="87" t="s">
        <v>288</v>
      </c>
      <c r="D23" s="91" t="s">
        <v>133</v>
      </c>
      <c r="E23" s="88">
        <v>20459.671440000002</v>
      </c>
      <c r="F23" s="89">
        <f t="shared" si="0"/>
        <v>69624.26191032001</v>
      </c>
      <c r="H23" s="90"/>
    </row>
    <row r="24" spans="3:8" s="70" customFormat="1" ht="19.5" customHeight="1">
      <c r="C24" s="87" t="s">
        <v>93</v>
      </c>
      <c r="D24" s="91" t="s">
        <v>133</v>
      </c>
      <c r="E24" s="88">
        <v>16297.12525</v>
      </c>
      <c r="F24" s="89">
        <f t="shared" si="0"/>
        <v>55459.11722575</v>
      </c>
      <c r="H24" s="90"/>
    </row>
    <row r="25" spans="3:8" s="70" customFormat="1" ht="19.5" customHeight="1">
      <c r="C25" s="87" t="s">
        <v>277</v>
      </c>
      <c r="D25" s="91" t="s">
        <v>133</v>
      </c>
      <c r="E25" s="88">
        <v>12832.93101</v>
      </c>
      <c r="F25" s="89">
        <f t="shared" si="0"/>
        <v>43670.46422703</v>
      </c>
      <c r="H25" s="90"/>
    </row>
    <row r="26" spans="3:8" s="70" customFormat="1" ht="19.5" customHeight="1">
      <c r="C26" s="87" t="s">
        <v>285</v>
      </c>
      <c r="D26" s="91" t="s">
        <v>133</v>
      </c>
      <c r="E26" s="88">
        <v>6459.75022</v>
      </c>
      <c r="F26" s="89">
        <f t="shared" si="0"/>
        <v>21982.52999866</v>
      </c>
      <c r="H26" s="90"/>
    </row>
    <row r="27" spans="3:8" s="70" customFormat="1" ht="19.5" customHeight="1">
      <c r="C27" s="87" t="s">
        <v>286</v>
      </c>
      <c r="D27" s="91" t="s">
        <v>133</v>
      </c>
      <c r="E27" s="88">
        <v>3309.9490699999997</v>
      </c>
      <c r="F27" s="89">
        <f t="shared" si="0"/>
        <v>11263.756685209999</v>
      </c>
      <c r="H27" s="90"/>
    </row>
    <row r="28" spans="3:8" s="70" customFormat="1" ht="19.5" customHeight="1">
      <c r="C28" s="87" t="s">
        <v>287</v>
      </c>
      <c r="D28" s="91" t="s">
        <v>133</v>
      </c>
      <c r="E28" s="88">
        <v>950.8021</v>
      </c>
      <c r="F28" s="89">
        <f t="shared" si="0"/>
        <v>3235.5795463</v>
      </c>
      <c r="H28" s="90"/>
    </row>
    <row r="29" spans="3:8" s="70" customFormat="1" ht="19.5" customHeight="1">
      <c r="C29" s="87" t="s">
        <v>46</v>
      </c>
      <c r="D29" s="91" t="s">
        <v>133</v>
      </c>
      <c r="E29" s="88">
        <v>34.09064</v>
      </c>
      <c r="F29" s="89">
        <f t="shared" si="0"/>
        <v>116.01044792</v>
      </c>
      <c r="H29" s="90"/>
    </row>
    <row r="30" spans="3:8" s="70" customFormat="1" ht="10.5" customHeight="1">
      <c r="C30" s="143"/>
      <c r="D30" s="123"/>
      <c r="E30" s="249"/>
      <c r="F30" s="250"/>
      <c r="H30" s="90"/>
    </row>
    <row r="31" spans="3:8" s="70" customFormat="1" ht="22.5" customHeight="1">
      <c r="C31" s="396" t="s">
        <v>160</v>
      </c>
      <c r="D31" s="84"/>
      <c r="E31" s="85">
        <f>SUM(E32:E66)</f>
        <v>213951.38606</v>
      </c>
      <c r="F31" s="86">
        <f>SUM(F32:F66)</f>
        <v>728076.5667621801</v>
      </c>
      <c r="H31" s="138"/>
    </row>
    <row r="32" spans="3:8" s="139" customFormat="1" ht="19.5" customHeight="1">
      <c r="C32" s="87" t="s">
        <v>219</v>
      </c>
      <c r="D32" s="91" t="s">
        <v>133</v>
      </c>
      <c r="E32" s="88">
        <v>47291.09218000001</v>
      </c>
      <c r="F32" s="89">
        <f aca="true" t="shared" si="1" ref="F32:F66">+E32*$J$5</f>
        <v>160931.58668854003</v>
      </c>
      <c r="H32" s="138"/>
    </row>
    <row r="33" spans="3:8" s="139" customFormat="1" ht="19.5" customHeight="1">
      <c r="C33" s="87" t="s">
        <v>47</v>
      </c>
      <c r="D33" s="91" t="s">
        <v>133</v>
      </c>
      <c r="E33" s="88">
        <v>27896.16564</v>
      </c>
      <c r="F33" s="89">
        <f t="shared" si="1"/>
        <v>94930.65167292</v>
      </c>
      <c r="H33" s="138"/>
    </row>
    <row r="34" spans="3:8" s="139" customFormat="1" ht="19.5" customHeight="1">
      <c r="C34" s="87" t="s">
        <v>48</v>
      </c>
      <c r="D34" s="91" t="s">
        <v>133</v>
      </c>
      <c r="E34" s="88">
        <v>19738.056259999998</v>
      </c>
      <c r="F34" s="89">
        <f t="shared" si="1"/>
        <v>67168.60545277999</v>
      </c>
      <c r="H34" s="138"/>
    </row>
    <row r="35" spans="3:8" s="139" customFormat="1" ht="19.5" customHeight="1">
      <c r="C35" s="87" t="s">
        <v>220</v>
      </c>
      <c r="D35" s="91" t="s">
        <v>133</v>
      </c>
      <c r="E35" s="88">
        <v>14990.080719999998</v>
      </c>
      <c r="F35" s="89">
        <f t="shared" si="1"/>
        <v>51011.24469015999</v>
      </c>
      <c r="H35" s="138"/>
    </row>
    <row r="36" spans="3:8" s="139" customFormat="1" ht="19.5" customHeight="1">
      <c r="C36" s="87" t="s">
        <v>49</v>
      </c>
      <c r="D36" s="91" t="s">
        <v>133</v>
      </c>
      <c r="E36" s="88">
        <v>14523.800890000002</v>
      </c>
      <c r="F36" s="89">
        <f t="shared" si="1"/>
        <v>49424.494428670005</v>
      </c>
      <c r="H36" s="138"/>
    </row>
    <row r="37" spans="3:8" s="139" customFormat="1" ht="19.5" customHeight="1">
      <c r="C37" s="87" t="s">
        <v>51</v>
      </c>
      <c r="D37" s="91" t="s">
        <v>133</v>
      </c>
      <c r="E37" s="88">
        <v>13565.38848</v>
      </c>
      <c r="F37" s="89">
        <f t="shared" si="1"/>
        <v>46163.01699744</v>
      </c>
      <c r="H37" s="138"/>
    </row>
    <row r="38" spans="3:8" s="139" customFormat="1" ht="19.5" customHeight="1">
      <c r="C38" s="87" t="s">
        <v>50</v>
      </c>
      <c r="D38" s="91" t="s">
        <v>133</v>
      </c>
      <c r="E38" s="88">
        <v>12807.146</v>
      </c>
      <c r="F38" s="89">
        <f t="shared" si="1"/>
        <v>43582.717838000004</v>
      </c>
      <c r="H38" s="138"/>
    </row>
    <row r="39" spans="3:8" s="139" customFormat="1" ht="19.5" customHeight="1">
      <c r="C39" s="87" t="s">
        <v>52</v>
      </c>
      <c r="D39" s="91" t="s">
        <v>133</v>
      </c>
      <c r="E39" s="88">
        <v>7908.98466</v>
      </c>
      <c r="F39" s="89">
        <f t="shared" si="1"/>
        <v>26914.27479798</v>
      </c>
      <c r="H39" s="138"/>
    </row>
    <row r="40" spans="3:8" s="139" customFormat="1" ht="19.5" customHeight="1">
      <c r="C40" s="87" t="s">
        <v>53</v>
      </c>
      <c r="D40" s="91" t="s">
        <v>133</v>
      </c>
      <c r="E40" s="88">
        <v>6830.68895</v>
      </c>
      <c r="F40" s="89">
        <f t="shared" si="1"/>
        <v>23244.83449685</v>
      </c>
      <c r="H40" s="138"/>
    </row>
    <row r="41" spans="3:9" s="139" customFormat="1" ht="19.5" customHeight="1">
      <c r="C41" s="87" t="s">
        <v>55</v>
      </c>
      <c r="D41" s="91" t="s">
        <v>133</v>
      </c>
      <c r="E41" s="88">
        <v>6064.15265</v>
      </c>
      <c r="F41" s="89">
        <f t="shared" si="1"/>
        <v>20636.31146795</v>
      </c>
      <c r="H41" s="138"/>
      <c r="I41" s="359"/>
    </row>
    <row r="42" spans="3:9" s="139" customFormat="1" ht="19.5" customHeight="1">
      <c r="C42" s="87" t="s">
        <v>54</v>
      </c>
      <c r="D42" s="91" t="s">
        <v>133</v>
      </c>
      <c r="E42" s="88">
        <v>5792.817950000001</v>
      </c>
      <c r="F42" s="89">
        <f t="shared" si="1"/>
        <v>19712.95948385</v>
      </c>
      <c r="H42" s="138"/>
      <c r="I42" s="359"/>
    </row>
    <row r="43" spans="3:8" s="139" customFormat="1" ht="19.5" customHeight="1">
      <c r="C43" s="87" t="s">
        <v>95</v>
      </c>
      <c r="D43" s="91" t="s">
        <v>133</v>
      </c>
      <c r="E43" s="88">
        <v>4455.2085</v>
      </c>
      <c r="F43" s="89">
        <f t="shared" si="1"/>
        <v>15161.074525499998</v>
      </c>
      <c r="H43" s="138"/>
    </row>
    <row r="44" spans="3:8" s="139" customFormat="1" ht="19.5" customHeight="1">
      <c r="C44" s="87" t="s">
        <v>56</v>
      </c>
      <c r="D44" s="91" t="s">
        <v>133</v>
      </c>
      <c r="E44" s="88">
        <v>4189.577859999999</v>
      </c>
      <c r="F44" s="89">
        <f t="shared" si="1"/>
        <v>14257.133457579997</v>
      </c>
      <c r="H44" s="138"/>
    </row>
    <row r="45" spans="3:8" s="139" customFormat="1" ht="19.5" customHeight="1">
      <c r="C45" s="87" t="s">
        <v>57</v>
      </c>
      <c r="D45" s="91" t="s">
        <v>133</v>
      </c>
      <c r="E45" s="88">
        <v>3702.3409</v>
      </c>
      <c r="F45" s="89">
        <f t="shared" si="1"/>
        <v>12599.066082700001</v>
      </c>
      <c r="H45" s="138"/>
    </row>
    <row r="46" spans="3:8" s="139" customFormat="1" ht="19.5" customHeight="1">
      <c r="C46" s="87" t="s">
        <v>62</v>
      </c>
      <c r="D46" s="91" t="s">
        <v>133</v>
      </c>
      <c r="E46" s="88">
        <v>3685.26793</v>
      </c>
      <c r="F46" s="89">
        <f t="shared" si="1"/>
        <v>12540.96676579</v>
      </c>
      <c r="H46" s="138"/>
    </row>
    <row r="47" spans="3:8" s="139" customFormat="1" ht="19.5" customHeight="1">
      <c r="C47" s="87" t="s">
        <v>58</v>
      </c>
      <c r="D47" s="91" t="s">
        <v>133</v>
      </c>
      <c r="E47" s="88">
        <v>3380.91034</v>
      </c>
      <c r="F47" s="89">
        <f t="shared" si="1"/>
        <v>11505.23788702</v>
      </c>
      <c r="H47" s="138"/>
    </row>
    <row r="48" spans="3:8" s="139" customFormat="1" ht="19.5" customHeight="1">
      <c r="C48" s="87" t="s">
        <v>60</v>
      </c>
      <c r="D48" s="91" t="s">
        <v>133</v>
      </c>
      <c r="E48" s="88">
        <v>2215.8411400000005</v>
      </c>
      <c r="F48" s="89">
        <f t="shared" si="1"/>
        <v>7540.507399420002</v>
      </c>
      <c r="H48" s="138"/>
    </row>
    <row r="49" spans="3:8" s="139" customFormat="1" ht="19.5" customHeight="1">
      <c r="C49" s="87" t="s">
        <v>59</v>
      </c>
      <c r="D49" s="91" t="s">
        <v>133</v>
      </c>
      <c r="E49" s="88">
        <v>2207.4982999999997</v>
      </c>
      <c r="F49" s="89">
        <f t="shared" si="1"/>
        <v>7512.116714899999</v>
      </c>
      <c r="H49" s="138"/>
    </row>
    <row r="50" spans="3:8" s="139" customFormat="1" ht="19.5" customHeight="1">
      <c r="C50" s="87" t="s">
        <v>61</v>
      </c>
      <c r="D50" s="91" t="s">
        <v>133</v>
      </c>
      <c r="E50" s="88">
        <v>2153.21209</v>
      </c>
      <c r="F50" s="89">
        <f t="shared" si="1"/>
        <v>7327.38074227</v>
      </c>
      <c r="H50" s="138"/>
    </row>
    <row r="51" spans="3:8" s="139" customFormat="1" ht="19.5" customHeight="1">
      <c r="C51" s="87" t="s">
        <v>63</v>
      </c>
      <c r="D51" s="91" t="s">
        <v>133</v>
      </c>
      <c r="E51" s="88">
        <v>1802.20071</v>
      </c>
      <c r="F51" s="89">
        <f t="shared" si="1"/>
        <v>6132.8890161300005</v>
      </c>
      <c r="H51" s="138"/>
    </row>
    <row r="52" spans="3:8" s="139" customFormat="1" ht="19.5" customHeight="1">
      <c r="C52" s="87" t="s">
        <v>64</v>
      </c>
      <c r="D52" s="91" t="s">
        <v>133</v>
      </c>
      <c r="E52" s="88">
        <v>1731.62911</v>
      </c>
      <c r="F52" s="89">
        <f t="shared" si="1"/>
        <v>5892.733861330001</v>
      </c>
      <c r="H52" s="138"/>
    </row>
    <row r="53" spans="3:8" s="139" customFormat="1" ht="19.5" customHeight="1">
      <c r="C53" s="87" t="s">
        <v>65</v>
      </c>
      <c r="D53" s="91" t="s">
        <v>133</v>
      </c>
      <c r="E53" s="88">
        <v>1460.2383200000002</v>
      </c>
      <c r="F53" s="89">
        <f t="shared" si="1"/>
        <v>4969.19100296</v>
      </c>
      <c r="H53" s="138"/>
    </row>
    <row r="54" spans="3:8" s="139" customFormat="1" ht="19.5" customHeight="1">
      <c r="C54" s="87" t="s">
        <v>66</v>
      </c>
      <c r="D54" s="91" t="s">
        <v>133</v>
      </c>
      <c r="E54" s="88">
        <v>1006.45442</v>
      </c>
      <c r="F54" s="89">
        <f t="shared" si="1"/>
        <v>3424.96439126</v>
      </c>
      <c r="H54" s="138"/>
    </row>
    <row r="55" spans="3:8" s="139" customFormat="1" ht="19.5" customHeight="1">
      <c r="C55" s="87" t="s">
        <v>67</v>
      </c>
      <c r="D55" s="91" t="s">
        <v>133</v>
      </c>
      <c r="E55" s="88">
        <v>960.13916</v>
      </c>
      <c r="F55" s="89">
        <f t="shared" si="1"/>
        <v>3267.35356148</v>
      </c>
      <c r="H55" s="138"/>
    </row>
    <row r="56" spans="3:8" s="139" customFormat="1" ht="19.5" customHeight="1">
      <c r="C56" s="87" t="s">
        <v>242</v>
      </c>
      <c r="D56" s="91" t="s">
        <v>133</v>
      </c>
      <c r="E56" s="88">
        <v>889.29533</v>
      </c>
      <c r="F56" s="89">
        <f t="shared" si="1"/>
        <v>3026.27200799</v>
      </c>
      <c r="H56" s="138"/>
    </row>
    <row r="57" spans="3:8" s="139" customFormat="1" ht="19.5" customHeight="1">
      <c r="C57" s="87" t="s">
        <v>72</v>
      </c>
      <c r="D57" s="91" t="s">
        <v>133</v>
      </c>
      <c r="E57" s="88">
        <v>655.9538400000001</v>
      </c>
      <c r="F57" s="89">
        <f t="shared" si="1"/>
        <v>2232.2109175200003</v>
      </c>
      <c r="H57" s="138"/>
    </row>
    <row r="58" spans="3:8" s="139" customFormat="1" ht="19.5" customHeight="1">
      <c r="C58" s="87" t="s">
        <v>69</v>
      </c>
      <c r="D58" s="91" t="s">
        <v>133</v>
      </c>
      <c r="E58" s="88">
        <v>502.09264</v>
      </c>
      <c r="F58" s="89">
        <f t="shared" si="1"/>
        <v>1708.62125392</v>
      </c>
      <c r="H58" s="138"/>
    </row>
    <row r="59" spans="3:8" s="139" customFormat="1" ht="19.5" customHeight="1">
      <c r="C59" s="87" t="s">
        <v>70</v>
      </c>
      <c r="D59" s="91" t="s">
        <v>133</v>
      </c>
      <c r="E59" s="88">
        <v>450.59859</v>
      </c>
      <c r="F59" s="89">
        <f t="shared" si="1"/>
        <v>1533.38700177</v>
      </c>
      <c r="H59" s="138"/>
    </row>
    <row r="60" spans="3:8" s="139" customFormat="1" ht="19.5" customHeight="1">
      <c r="C60" s="87" t="s">
        <v>278</v>
      </c>
      <c r="D60" s="91" t="s">
        <v>133</v>
      </c>
      <c r="E60" s="88">
        <v>352.83121000000006</v>
      </c>
      <c r="F60" s="89">
        <f t="shared" si="1"/>
        <v>1200.6846076300003</v>
      </c>
      <c r="H60" s="138"/>
    </row>
    <row r="61" spans="3:8" s="139" customFormat="1" ht="19.5" customHeight="1">
      <c r="C61" s="87" t="s">
        <v>74</v>
      </c>
      <c r="D61" s="91" t="s">
        <v>133</v>
      </c>
      <c r="E61" s="88">
        <v>200.85342999999997</v>
      </c>
      <c r="F61" s="89">
        <f t="shared" si="1"/>
        <v>683.5042222899999</v>
      </c>
      <c r="H61" s="138"/>
    </row>
    <row r="62" spans="3:8" s="139" customFormat="1" ht="19.5" customHeight="1">
      <c r="C62" s="87" t="s">
        <v>73</v>
      </c>
      <c r="D62" s="91" t="s">
        <v>133</v>
      </c>
      <c r="E62" s="88">
        <v>197.55189000000001</v>
      </c>
      <c r="F62" s="89">
        <f t="shared" si="1"/>
        <v>672.2690816700001</v>
      </c>
      <c r="H62" s="138"/>
    </row>
    <row r="63" spans="3:8" s="139" customFormat="1" ht="19.5" customHeight="1">
      <c r="C63" s="87" t="s">
        <v>75</v>
      </c>
      <c r="D63" s="91" t="s">
        <v>133</v>
      </c>
      <c r="E63" s="88">
        <v>127.47487</v>
      </c>
      <c r="F63" s="89">
        <f t="shared" si="1"/>
        <v>433.79698261</v>
      </c>
      <c r="H63" s="138"/>
    </row>
    <row r="64" spans="3:8" s="139" customFormat="1" ht="19.5" customHeight="1">
      <c r="C64" s="87" t="s">
        <v>279</v>
      </c>
      <c r="D64" s="91" t="s">
        <v>133</v>
      </c>
      <c r="E64" s="88">
        <v>118.21292</v>
      </c>
      <c r="F64" s="89">
        <f t="shared" si="1"/>
        <v>402.27856676</v>
      </c>
      <c r="H64" s="138"/>
    </row>
    <row r="65" spans="3:8" s="139" customFormat="1" ht="19.5" customHeight="1">
      <c r="C65" s="87" t="s">
        <v>76</v>
      </c>
      <c r="D65" s="91" t="s">
        <v>133</v>
      </c>
      <c r="E65" s="88">
        <v>74.16154999999999</v>
      </c>
      <c r="F65" s="89">
        <f t="shared" si="1"/>
        <v>252.37175464999999</v>
      </c>
      <c r="H65" s="138"/>
    </row>
    <row r="66" spans="3:8" s="139" customFormat="1" ht="19.5" customHeight="1">
      <c r="C66" s="87" t="s">
        <v>94</v>
      </c>
      <c r="D66" s="91" t="s">
        <v>133</v>
      </c>
      <c r="E66" s="88">
        <v>23.466630000000002</v>
      </c>
      <c r="F66" s="89">
        <f t="shared" si="1"/>
        <v>79.85694189</v>
      </c>
      <c r="H66" s="138"/>
    </row>
    <row r="67" spans="3:8" s="70" customFormat="1" ht="14.25" customHeight="1">
      <c r="C67" s="143"/>
      <c r="D67" s="71"/>
      <c r="E67" s="141"/>
      <c r="F67" s="250"/>
      <c r="G67" s="113"/>
      <c r="H67" s="90"/>
    </row>
    <row r="68" spans="3:8" s="139" customFormat="1" ht="19.5" customHeight="1">
      <c r="C68" s="396" t="s">
        <v>117</v>
      </c>
      <c r="D68" s="84"/>
      <c r="E68" s="85">
        <f>+E69</f>
        <v>458333.33333</v>
      </c>
      <c r="F68" s="251">
        <f>+F69</f>
        <v>1559708.33332199</v>
      </c>
      <c r="H68" s="138"/>
    </row>
    <row r="69" spans="3:8" s="139" customFormat="1" ht="19.5" customHeight="1">
      <c r="C69" s="87" t="s">
        <v>115</v>
      </c>
      <c r="D69" s="91" t="s">
        <v>133</v>
      </c>
      <c r="E69" s="88">
        <v>458333.33333</v>
      </c>
      <c r="F69" s="89">
        <f>+E69*$J$5</f>
        <v>1559708.33332199</v>
      </c>
      <c r="H69" s="138"/>
    </row>
    <row r="70" spans="3:8" s="70" customFormat="1" ht="6.75" customHeight="1">
      <c r="C70" s="126"/>
      <c r="D70" s="127"/>
      <c r="E70" s="146"/>
      <c r="F70" s="173"/>
      <c r="H70" s="90"/>
    </row>
    <row r="71" spans="3:8" s="118" customFormat="1" ht="15" customHeight="1">
      <c r="C71" s="566" t="s">
        <v>81</v>
      </c>
      <c r="D71" s="583"/>
      <c r="E71" s="585">
        <f>+E31+E14+E68</f>
        <v>5710033.61362</v>
      </c>
      <c r="F71" s="587">
        <f>+F31+F14+F68</f>
        <v>19431244.387148853</v>
      </c>
      <c r="H71" s="136"/>
    </row>
    <row r="72" spans="3:8" s="118" customFormat="1" ht="15" customHeight="1">
      <c r="C72" s="567"/>
      <c r="D72" s="584"/>
      <c r="E72" s="586"/>
      <c r="F72" s="588"/>
      <c r="H72" s="136"/>
    </row>
    <row r="74" spans="5:7" ht="12.75">
      <c r="E74" s="492">
        <f>+E71/1000</f>
        <v>5710.03361362</v>
      </c>
      <c r="F74" s="492">
        <f>+F71/1000</f>
        <v>19431.244387148854</v>
      </c>
      <c r="G74" s="390">
        <v>-4950962.681839998</v>
      </c>
    </row>
    <row r="75" spans="5:6" ht="12.75">
      <c r="E75" s="464"/>
      <c r="F75" s="464"/>
    </row>
    <row r="76" spans="4:6" ht="12.75">
      <c r="D76" s="207"/>
      <c r="E76" s="464">
        <f>+E74-Acreedor!D49</f>
        <v>0</v>
      </c>
      <c r="F76" s="464">
        <f>+F74-Acreedor!E49</f>
        <v>0</v>
      </c>
    </row>
    <row r="77" spans="5:6" ht="12.75">
      <c r="E77" s="427"/>
      <c r="F77" s="427"/>
    </row>
    <row r="78" spans="2:7" ht="18">
      <c r="B78" s="580" t="s">
        <v>167</v>
      </c>
      <c r="C78" s="580"/>
      <c r="D78" s="580"/>
      <c r="E78" s="580"/>
      <c r="F78" s="580"/>
      <c r="G78" s="221"/>
    </row>
    <row r="79" spans="2:8" s="135" customFormat="1" ht="18" customHeight="1">
      <c r="B79" s="582" t="s">
        <v>187</v>
      </c>
      <c r="C79" s="582"/>
      <c r="D79" s="582"/>
      <c r="E79" s="582"/>
      <c r="F79" s="582"/>
      <c r="G79" s="222"/>
      <c r="H79" s="134"/>
    </row>
    <row r="80" spans="2:8" s="135" customFormat="1" ht="18" customHeight="1">
      <c r="B80" s="582" t="s">
        <v>188</v>
      </c>
      <c r="C80" s="582"/>
      <c r="D80" s="582"/>
      <c r="E80" s="582"/>
      <c r="F80" s="425"/>
      <c r="G80" s="222"/>
      <c r="H80" s="134"/>
    </row>
    <row r="81" spans="2:8" s="135" customFormat="1" ht="21.75" customHeight="1">
      <c r="B81" s="581" t="s">
        <v>78</v>
      </c>
      <c r="C81" s="581"/>
      <c r="D81" s="581"/>
      <c r="E81" s="581"/>
      <c r="F81" s="581"/>
      <c r="G81" s="581"/>
      <c r="H81" s="134"/>
    </row>
    <row r="82" spans="2:8" s="135" customFormat="1" ht="18" customHeight="1">
      <c r="B82" s="280"/>
      <c r="C82" s="597" t="str">
        <f>+C9</f>
        <v>AL 30 DE SETIEMBRE DE 2016</v>
      </c>
      <c r="D82" s="597"/>
      <c r="E82" s="424"/>
      <c r="F82" s="424"/>
      <c r="G82" s="424"/>
      <c r="H82" s="134"/>
    </row>
    <row r="83" spans="2:7" ht="6" customHeight="1">
      <c r="B83" s="594"/>
      <c r="C83" s="594"/>
      <c r="D83" s="594"/>
      <c r="E83" s="594"/>
      <c r="F83" s="594"/>
      <c r="G83" s="423"/>
    </row>
    <row r="84" spans="2:7" ht="18" customHeight="1">
      <c r="B84" s="223"/>
      <c r="C84" s="569" t="s">
        <v>136</v>
      </c>
      <c r="D84" s="569" t="s">
        <v>27</v>
      </c>
      <c r="E84" s="589" t="s">
        <v>118</v>
      </c>
      <c r="F84" s="595" t="s">
        <v>261</v>
      </c>
      <c r="G84" s="223"/>
    </row>
    <row r="85" spans="2:8" s="118" customFormat="1" ht="18" customHeight="1">
      <c r="B85" s="224"/>
      <c r="C85" s="570"/>
      <c r="D85" s="570"/>
      <c r="E85" s="564"/>
      <c r="F85" s="596"/>
      <c r="G85" s="224"/>
      <c r="H85" s="136"/>
    </row>
    <row r="86" spans="2:8" s="118" customFormat="1" ht="9.75" customHeight="1">
      <c r="B86" s="224"/>
      <c r="C86" s="172"/>
      <c r="D86" s="419"/>
      <c r="E86" s="145"/>
      <c r="F86" s="422"/>
      <c r="G86" s="224"/>
      <c r="H86" s="136"/>
    </row>
    <row r="87" spans="2:8" s="70" customFormat="1" ht="19.5" customHeight="1">
      <c r="B87" s="113"/>
      <c r="C87" s="396" t="s">
        <v>116</v>
      </c>
      <c r="D87" s="84"/>
      <c r="E87" s="141">
        <f>SUM(E88:E93)</f>
        <v>31683.000809999994</v>
      </c>
      <c r="F87" s="142">
        <f>SUM(F88:F93)</f>
        <v>107817.25175643</v>
      </c>
      <c r="G87" s="113"/>
      <c r="H87" s="90"/>
    </row>
    <row r="88" spans="2:8" s="70" customFormat="1" ht="19.5" customHeight="1">
      <c r="B88" s="113"/>
      <c r="C88" s="87" t="s">
        <v>288</v>
      </c>
      <c r="D88" s="91" t="s">
        <v>133</v>
      </c>
      <c r="E88" s="92">
        <v>15878.274269999996</v>
      </c>
      <c r="F88" s="93">
        <f aca="true" t="shared" si="2" ref="F88:F93">+E88*$J$5</f>
        <v>54033.76734080999</v>
      </c>
      <c r="G88" s="113"/>
      <c r="H88" s="90"/>
    </row>
    <row r="89" spans="2:8" s="70" customFormat="1" ht="19.5" customHeight="1">
      <c r="B89" s="113"/>
      <c r="C89" s="87" t="s">
        <v>255</v>
      </c>
      <c r="D89" s="91" t="s">
        <v>133</v>
      </c>
      <c r="E89" s="92">
        <v>6497.86039</v>
      </c>
      <c r="F89" s="93">
        <f t="shared" si="2"/>
        <v>22112.21890717</v>
      </c>
      <c r="G89" s="113"/>
      <c r="H89" s="90"/>
    </row>
    <row r="90" spans="2:8" s="70" customFormat="1" ht="19.5" customHeight="1">
      <c r="B90" s="113"/>
      <c r="C90" s="87" t="s">
        <v>234</v>
      </c>
      <c r="D90" s="91" t="s">
        <v>133</v>
      </c>
      <c r="E90" s="92">
        <v>6133.57589</v>
      </c>
      <c r="F90" s="93">
        <f t="shared" si="2"/>
        <v>20872.55875367</v>
      </c>
      <c r="G90" s="113"/>
      <c r="H90" s="90"/>
    </row>
    <row r="91" spans="2:8" s="70" customFormat="1" ht="19.5" customHeight="1">
      <c r="B91" s="113"/>
      <c r="C91" s="87" t="s">
        <v>289</v>
      </c>
      <c r="D91" s="91" t="s">
        <v>133</v>
      </c>
      <c r="E91" s="92">
        <v>1992.03829</v>
      </c>
      <c r="F91" s="93">
        <f t="shared" si="2"/>
        <v>6778.9063008699995</v>
      </c>
      <c r="G91" s="113"/>
      <c r="H91" s="90"/>
    </row>
    <row r="92" spans="2:8" s="70" customFormat="1" ht="19.5" customHeight="1">
      <c r="B92" s="113"/>
      <c r="C92" s="87" t="s">
        <v>293</v>
      </c>
      <c r="D92" s="91" t="s">
        <v>133</v>
      </c>
      <c r="E92" s="92">
        <v>826.60935</v>
      </c>
      <c r="F92" s="93">
        <f t="shared" si="2"/>
        <v>2812.95161805</v>
      </c>
      <c r="G92" s="113"/>
      <c r="H92" s="90"/>
    </row>
    <row r="93" spans="2:8" s="70" customFormat="1" ht="19.5" customHeight="1">
      <c r="B93" s="113"/>
      <c r="C93" s="87" t="s">
        <v>280</v>
      </c>
      <c r="D93" s="91" t="s">
        <v>133</v>
      </c>
      <c r="E93" s="92">
        <v>354.64262</v>
      </c>
      <c r="F93" s="93">
        <f t="shared" si="2"/>
        <v>1206.84883586</v>
      </c>
      <c r="G93" s="113"/>
      <c r="H93" s="90"/>
    </row>
    <row r="94" spans="2:8" s="70" customFormat="1" ht="16.5" customHeight="1">
      <c r="B94" s="113"/>
      <c r="C94" s="143"/>
      <c r="D94" s="71"/>
      <c r="E94" s="124"/>
      <c r="F94" s="125"/>
      <c r="G94" s="113"/>
      <c r="H94" s="90"/>
    </row>
    <row r="95" spans="2:8" s="70" customFormat="1" ht="19.5" customHeight="1">
      <c r="B95" s="113"/>
      <c r="C95" s="396" t="s">
        <v>160</v>
      </c>
      <c r="D95" s="84"/>
      <c r="E95" s="141">
        <f>SUM(E96:E96)</f>
        <v>4.97109</v>
      </c>
      <c r="F95" s="142">
        <f>SUM(F96:F96)</f>
        <v>16.91661927</v>
      </c>
      <c r="G95" s="113"/>
      <c r="H95" s="90"/>
    </row>
    <row r="96" spans="2:8" s="139" customFormat="1" ht="19.5" customHeight="1">
      <c r="B96" s="114"/>
      <c r="C96" s="87" t="s">
        <v>147</v>
      </c>
      <c r="D96" s="91" t="s">
        <v>133</v>
      </c>
      <c r="E96" s="92">
        <v>4.97109</v>
      </c>
      <c r="F96" s="93">
        <f>+E96*$J$5</f>
        <v>16.91661927</v>
      </c>
      <c r="G96" s="114"/>
      <c r="H96" s="138"/>
    </row>
    <row r="97" spans="2:8" s="139" customFormat="1" ht="19.5" customHeight="1">
      <c r="B97" s="114"/>
      <c r="C97" s="87"/>
      <c r="D97" s="91"/>
      <c r="E97" s="92"/>
      <c r="F97" s="93"/>
      <c r="G97" s="114"/>
      <c r="H97" s="138"/>
    </row>
    <row r="98" spans="2:8" s="139" customFormat="1" ht="19.5" customHeight="1">
      <c r="B98" s="114"/>
      <c r="C98" s="396" t="s">
        <v>249</v>
      </c>
      <c r="D98" s="91"/>
      <c r="E98" s="141">
        <f>+E99</f>
        <v>1007496.40498</v>
      </c>
      <c r="F98" s="142">
        <f>+F99</f>
        <v>3428510.26614694</v>
      </c>
      <c r="G98" s="114"/>
      <c r="H98" s="138"/>
    </row>
    <row r="99" spans="2:8" s="139" customFormat="1" ht="19.5" customHeight="1">
      <c r="B99" s="114"/>
      <c r="C99" s="87" t="s">
        <v>250</v>
      </c>
      <c r="D99" s="91" t="s">
        <v>133</v>
      </c>
      <c r="E99" s="92">
        <v>1007496.40498</v>
      </c>
      <c r="F99" s="93">
        <f>+E99*$J$5</f>
        <v>3428510.26614694</v>
      </c>
      <c r="G99" s="114"/>
      <c r="H99" s="138"/>
    </row>
    <row r="100" spans="2:8" s="70" customFormat="1" ht="9.75" customHeight="1">
      <c r="B100" s="113"/>
      <c r="C100" s="126"/>
      <c r="D100" s="127"/>
      <c r="E100" s="128"/>
      <c r="F100" s="129"/>
      <c r="G100" s="113"/>
      <c r="H100" s="90"/>
    </row>
    <row r="101" spans="2:8" s="118" customFormat="1" ht="15" customHeight="1">
      <c r="B101" s="224"/>
      <c r="C101" s="566" t="s">
        <v>81</v>
      </c>
      <c r="D101" s="583"/>
      <c r="E101" s="592">
        <f>+E95+E87+E98</f>
        <v>1039184.37688</v>
      </c>
      <c r="F101" s="590">
        <f>+F95+F87+F98</f>
        <v>3536344.43452264</v>
      </c>
      <c r="G101" s="224"/>
      <c r="H101" s="136"/>
    </row>
    <row r="102" spans="2:8" s="118" customFormat="1" ht="15" customHeight="1">
      <c r="B102" s="224"/>
      <c r="C102" s="567"/>
      <c r="D102" s="584"/>
      <c r="E102" s="593"/>
      <c r="F102" s="591"/>
      <c r="G102" s="224"/>
      <c r="H102" s="136"/>
    </row>
    <row r="104" spans="3:7" ht="15">
      <c r="C104" s="211"/>
      <c r="E104" s="489">
        <f>+E101/1000</f>
        <v>1039.18437688</v>
      </c>
      <c r="F104" s="489">
        <f>+F101/1000</f>
        <v>3536.34443452264</v>
      </c>
      <c r="G104" s="208"/>
    </row>
    <row r="105" spans="5:7" ht="12.75">
      <c r="E105" s="490"/>
      <c r="F105" s="490"/>
      <c r="G105" s="208"/>
    </row>
    <row r="106" spans="5:7" ht="12.75">
      <c r="E106" s="491">
        <f>+E104-GrupoDeudor!D52</f>
        <v>0</v>
      </c>
      <c r="F106" s="491">
        <f>+F104-GrupoDeudor!E52</f>
        <v>0</v>
      </c>
      <c r="G106" s="208"/>
    </row>
    <row r="107" spans="5:7" ht="12.75">
      <c r="E107" s="483"/>
      <c r="F107" s="483"/>
      <c r="G107" s="483"/>
    </row>
  </sheetData>
  <sheetProtection/>
  <mergeCells count="28">
    <mergeCell ref="B7:E7"/>
    <mergeCell ref="C82:D82"/>
    <mergeCell ref="B5:F5"/>
    <mergeCell ref="B8:G8"/>
    <mergeCell ref="B10:F10"/>
    <mergeCell ref="C11:C12"/>
    <mergeCell ref="D11:D12"/>
    <mergeCell ref="F11:F12"/>
    <mergeCell ref="B6:F6"/>
    <mergeCell ref="C9:D9"/>
    <mergeCell ref="E11:E12"/>
    <mergeCell ref="F101:F102"/>
    <mergeCell ref="C101:C102"/>
    <mergeCell ref="D101:D102"/>
    <mergeCell ref="E101:E102"/>
    <mergeCell ref="B83:F83"/>
    <mergeCell ref="C84:C85"/>
    <mergeCell ref="D84:D85"/>
    <mergeCell ref="E84:E85"/>
    <mergeCell ref="F84:F85"/>
    <mergeCell ref="B78:F78"/>
    <mergeCell ref="B81:G81"/>
    <mergeCell ref="B79:F79"/>
    <mergeCell ref="B80:E80"/>
    <mergeCell ref="C71:C72"/>
    <mergeCell ref="D71:D72"/>
    <mergeCell ref="E71:E72"/>
    <mergeCell ref="F71:F72"/>
  </mergeCells>
  <printOptions horizontalCentered="1"/>
  <pageMargins left="0.2755905511811024" right="0.31496062992125984" top="0.89" bottom="0.1968503937007874" header="0.2755905511811024" footer="0.1968503937007874"/>
  <pageSetup horizontalDpi="600" verticalDpi="600" orientation="portrait" paperSize="9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94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.8515625" style="133" customWidth="1"/>
    <col min="2" max="2" width="54.421875" style="133" customWidth="1"/>
    <col min="3" max="3" width="11.7109375" style="133" customWidth="1"/>
    <col min="4" max="5" width="19.7109375" style="133" customWidth="1"/>
    <col min="6" max="6" width="3.57421875" style="133" customWidth="1"/>
    <col min="7" max="7" width="8.421875" style="133" customWidth="1"/>
    <col min="8" max="9" width="25.00390625" style="133" customWidth="1"/>
    <col min="10" max="10" width="15.00390625" style="133" customWidth="1"/>
    <col min="11" max="11" width="11.421875" style="133" customWidth="1"/>
    <col min="12" max="12" width="15.8515625" style="133" customWidth="1"/>
    <col min="13" max="13" width="14.28125" style="133" bestFit="1" customWidth="1"/>
    <col min="14" max="16384" width="11.421875" style="133" customWidth="1"/>
  </cols>
  <sheetData>
    <row r="1" spans="2:6" s="213" customFormat="1" ht="18.75" customHeight="1">
      <c r="B1" s="611"/>
      <c r="C1" s="611"/>
      <c r="D1" s="611"/>
      <c r="E1" s="611"/>
      <c r="F1" s="611"/>
    </row>
    <row r="2" spans="2:6" s="213" customFormat="1" ht="18.75" customHeight="1">
      <c r="B2" s="611"/>
      <c r="C2" s="611"/>
      <c r="D2" s="611"/>
      <c r="E2" s="611"/>
      <c r="F2" s="611"/>
    </row>
    <row r="3" spans="2:6" s="213" customFormat="1" ht="11.25" customHeight="1">
      <c r="B3" s="611"/>
      <c r="C3" s="611"/>
      <c r="D3" s="611"/>
      <c r="E3" s="611"/>
      <c r="F3" s="611"/>
    </row>
    <row r="4" spans="2:20" s="213" customFormat="1" ht="15" customHeight="1">
      <c r="B4" s="611"/>
      <c r="C4" s="611"/>
      <c r="D4" s="611"/>
      <c r="E4" s="611"/>
      <c r="F4" s="611"/>
      <c r="N4" s="309"/>
      <c r="O4" s="309"/>
      <c r="P4" s="309"/>
      <c r="Q4" s="309"/>
      <c r="R4" s="309"/>
      <c r="S4" s="309"/>
      <c r="T4" s="309"/>
    </row>
    <row r="5" spans="2:20" ht="18">
      <c r="B5" s="147" t="s">
        <v>15</v>
      </c>
      <c r="C5" s="147"/>
      <c r="D5" s="147"/>
      <c r="E5" s="147"/>
      <c r="F5" s="147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</row>
    <row r="6" spans="2:20" ht="18" customHeight="1">
      <c r="B6" s="561" t="s">
        <v>187</v>
      </c>
      <c r="C6" s="561"/>
      <c r="D6" s="561"/>
      <c r="E6" s="561"/>
      <c r="F6" s="561"/>
      <c r="G6" s="212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</row>
    <row r="7" spans="2:20" ht="18" customHeight="1">
      <c r="B7" s="561" t="s">
        <v>186</v>
      </c>
      <c r="C7" s="561"/>
      <c r="D7" s="561"/>
      <c r="E7" s="561"/>
      <c r="F7" s="416"/>
      <c r="G7" s="212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</row>
    <row r="8" spans="2:20" ht="15.75">
      <c r="B8" s="552" t="s">
        <v>145</v>
      </c>
      <c r="C8" s="552"/>
      <c r="D8" s="552"/>
      <c r="E8" s="552"/>
      <c r="F8" s="166"/>
      <c r="H8" s="208"/>
      <c r="I8" s="448">
        <f>+Deudor!J5</f>
        <v>3.403</v>
      </c>
      <c r="J8" s="208"/>
      <c r="K8" s="208"/>
      <c r="L8" s="406"/>
      <c r="M8" s="208"/>
      <c r="N8" s="208"/>
      <c r="O8" s="208"/>
      <c r="P8" s="208"/>
      <c r="Q8" s="208"/>
      <c r="R8" s="208"/>
      <c r="S8" s="208"/>
      <c r="T8" s="208"/>
    </row>
    <row r="9" spans="2:20" ht="15.75">
      <c r="B9" s="565" t="str">
        <f>+Deudor!C82</f>
        <v>AL 30 DE SETIEMBRE DE 2016</v>
      </c>
      <c r="C9" s="565"/>
      <c r="D9" s="565"/>
      <c r="E9" s="418"/>
      <c r="F9" s="166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</row>
    <row r="10" spans="2:20" ht="9" customHeight="1">
      <c r="B10" s="552"/>
      <c r="C10" s="552"/>
      <c r="D10" s="552"/>
      <c r="E10" s="552"/>
      <c r="F10" s="552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</row>
    <row r="11" spans="2:20" ht="18.75" customHeight="1">
      <c r="B11" s="599" t="s">
        <v>177</v>
      </c>
      <c r="C11" s="603" t="s">
        <v>141</v>
      </c>
      <c r="D11" s="601" t="s">
        <v>118</v>
      </c>
      <c r="E11" s="548" t="s">
        <v>261</v>
      </c>
      <c r="H11" s="208"/>
      <c r="I11" s="407">
        <f>+D14+D71</f>
        <v>2692730.4061700003</v>
      </c>
      <c r="J11" s="407">
        <f>+E14+E71</f>
        <v>9163361.572196512</v>
      </c>
      <c r="K11" s="208"/>
      <c r="L11" s="208"/>
      <c r="M11" s="208"/>
      <c r="N11" s="208"/>
      <c r="O11" s="208"/>
      <c r="P11" s="208"/>
      <c r="Q11" s="208"/>
      <c r="R11" s="208"/>
      <c r="S11" s="208"/>
      <c r="T11" s="208"/>
    </row>
    <row r="12" spans="2:20" s="118" customFormat="1" ht="18.75" customHeight="1">
      <c r="B12" s="600"/>
      <c r="C12" s="604"/>
      <c r="D12" s="602"/>
      <c r="E12" s="549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</row>
    <row r="13" spans="2:20" s="118" customFormat="1" ht="6" customHeight="1">
      <c r="B13" s="392"/>
      <c r="C13" s="225"/>
      <c r="D13" s="148"/>
      <c r="E13" s="148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</row>
    <row r="14" spans="2:20" s="70" customFormat="1" ht="21.75" customHeight="1">
      <c r="B14" s="99" t="s">
        <v>123</v>
      </c>
      <c r="C14" s="99"/>
      <c r="D14" s="96">
        <f>+D15+D18+D19+D21+D23</f>
        <v>1653546.0292900004</v>
      </c>
      <c r="E14" s="96">
        <f>+E15+E18+E19+E21+E23</f>
        <v>5627017.137673872</v>
      </c>
      <c r="H14" s="493"/>
      <c r="I14" s="408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</row>
    <row r="15" spans="2:20" s="70" customFormat="1" ht="21.75" customHeight="1">
      <c r="B15" s="94" t="s">
        <v>122</v>
      </c>
      <c r="C15" s="94"/>
      <c r="D15" s="96">
        <f>+D16+D17</f>
        <v>1033511.5738400003</v>
      </c>
      <c r="E15" s="96">
        <f>+E16+E17</f>
        <v>3517039.885777521</v>
      </c>
      <c r="H15" s="261" t="s">
        <v>152</v>
      </c>
      <c r="I15" s="409">
        <f>+D15+D41</f>
        <v>1142890.7816100004</v>
      </c>
      <c r="J15" s="409">
        <f>+E15+E41</f>
        <v>3889257.329818831</v>
      </c>
      <c r="K15" s="261"/>
      <c r="L15" s="405">
        <f>+I15/1000</f>
        <v>1142.8907816100004</v>
      </c>
      <c r="M15" s="405">
        <f>+J15/1000</f>
        <v>3889.257329818831</v>
      </c>
      <c r="N15" s="261"/>
      <c r="O15" s="261"/>
      <c r="P15" s="261"/>
      <c r="Q15" s="261"/>
      <c r="R15" s="261"/>
      <c r="S15" s="261"/>
      <c r="T15" s="261"/>
    </row>
    <row r="16" spans="2:20" s="70" customFormat="1" ht="21.75" customHeight="1">
      <c r="B16" s="95" t="s">
        <v>192</v>
      </c>
      <c r="C16" s="95" t="s">
        <v>142</v>
      </c>
      <c r="D16" s="97">
        <v>711225.1579000001</v>
      </c>
      <c r="E16" s="97">
        <f>+D16*$I$8</f>
        <v>2420299.2123337</v>
      </c>
      <c r="H16" s="409" t="s">
        <v>41</v>
      </c>
      <c r="I16" s="409">
        <f>+D29</f>
        <v>3242753.45283</v>
      </c>
      <c r="J16" s="409">
        <f>+E29</f>
        <v>11035089.99998049</v>
      </c>
      <c r="K16" s="261"/>
      <c r="L16" s="405">
        <f aca="true" t="shared" si="0" ref="L16:M25">+I16/1000</f>
        <v>3242.75345283</v>
      </c>
      <c r="M16" s="405">
        <f t="shared" si="0"/>
        <v>11035.089999980491</v>
      </c>
      <c r="N16" s="261"/>
      <c r="O16" s="261"/>
      <c r="P16" s="261"/>
      <c r="Q16" s="261"/>
      <c r="R16" s="261"/>
      <c r="S16" s="261"/>
      <c r="T16" s="261"/>
    </row>
    <row r="17" spans="2:20" s="70" customFormat="1" ht="21.75" customHeight="1">
      <c r="B17" s="95" t="s">
        <v>125</v>
      </c>
      <c r="C17" s="95" t="s">
        <v>142</v>
      </c>
      <c r="D17" s="97">
        <v>322286.4159400002</v>
      </c>
      <c r="E17" s="97">
        <f>+D17*$I$8</f>
        <v>1096740.6734438208</v>
      </c>
      <c r="H17" s="261" t="s">
        <v>153</v>
      </c>
      <c r="I17" s="409">
        <f>+D32+D21</f>
        <v>930115.5560900001</v>
      </c>
      <c r="J17" s="409">
        <f>+E32+E21</f>
        <v>3165183.2373742694</v>
      </c>
      <c r="K17" s="261"/>
      <c r="L17" s="405">
        <f t="shared" si="0"/>
        <v>930.11555609</v>
      </c>
      <c r="M17" s="405">
        <f t="shared" si="0"/>
        <v>3165.1832373742695</v>
      </c>
      <c r="N17" s="261"/>
      <c r="O17" s="261"/>
      <c r="P17" s="261"/>
      <c r="Q17" s="261"/>
      <c r="R17" s="261"/>
      <c r="S17" s="261"/>
      <c r="T17" s="261"/>
    </row>
    <row r="18" spans="2:20" s="70" customFormat="1" ht="21.75" customHeight="1">
      <c r="B18" s="94" t="s">
        <v>0</v>
      </c>
      <c r="C18" s="95" t="s">
        <v>142</v>
      </c>
      <c r="D18" s="96">
        <v>159230.19389000005</v>
      </c>
      <c r="E18" s="96">
        <f>+D18*$I$8</f>
        <v>541860.3498076702</v>
      </c>
      <c r="H18" s="261" t="s">
        <v>0</v>
      </c>
      <c r="I18" s="409">
        <f>+D18</f>
        <v>159230.19389000005</v>
      </c>
      <c r="J18" s="409">
        <f>+E18</f>
        <v>541860.3498076702</v>
      </c>
      <c r="K18" s="261"/>
      <c r="L18" s="405">
        <f t="shared" si="0"/>
        <v>159.23019389000007</v>
      </c>
      <c r="M18" s="405">
        <f t="shared" si="0"/>
        <v>541.8603498076702</v>
      </c>
      <c r="N18" s="261"/>
      <c r="O18" s="261"/>
      <c r="P18" s="261"/>
      <c r="Q18" s="261"/>
      <c r="R18" s="261"/>
      <c r="S18" s="261"/>
      <c r="T18" s="261"/>
    </row>
    <row r="19" spans="2:20" s="70" customFormat="1" ht="21.75" customHeight="1">
      <c r="B19" s="94" t="s">
        <v>174</v>
      </c>
      <c r="C19" s="95"/>
      <c r="D19" s="96">
        <f>+D20</f>
        <v>2286.62818</v>
      </c>
      <c r="E19" s="96">
        <f>+E20</f>
        <v>7781.39569654</v>
      </c>
      <c r="H19" s="261"/>
      <c r="I19" s="409"/>
      <c r="J19" s="409"/>
      <c r="K19" s="261"/>
      <c r="L19" s="405"/>
      <c r="M19" s="405"/>
      <c r="N19" s="261"/>
      <c r="O19" s="261"/>
      <c r="P19" s="261"/>
      <c r="Q19" s="261"/>
      <c r="R19" s="261"/>
      <c r="S19" s="261"/>
      <c r="T19" s="261"/>
    </row>
    <row r="20" spans="2:20" s="70" customFormat="1" ht="21.75" customHeight="1">
      <c r="B20" s="95" t="s">
        <v>173</v>
      </c>
      <c r="C20" s="95" t="s">
        <v>142</v>
      </c>
      <c r="D20" s="97">
        <v>2286.62818</v>
      </c>
      <c r="E20" s="97">
        <f>+D20*$I$8</f>
        <v>7781.39569654</v>
      </c>
      <c r="H20" s="261" t="s">
        <v>176</v>
      </c>
      <c r="I20" s="409">
        <f>+D20+D42</f>
        <v>123989.78888000001</v>
      </c>
      <c r="J20" s="409">
        <f>+E20+E42</f>
        <v>421937.25155864004</v>
      </c>
      <c r="K20" s="261"/>
      <c r="L20" s="405">
        <f t="shared" si="0"/>
        <v>123.98978888</v>
      </c>
      <c r="M20" s="405">
        <f t="shared" si="0"/>
        <v>421.93725155864</v>
      </c>
      <c r="N20" s="261"/>
      <c r="O20" s="261"/>
      <c r="P20" s="261"/>
      <c r="Q20" s="261"/>
      <c r="R20" s="261"/>
      <c r="S20" s="261"/>
      <c r="T20" s="261"/>
    </row>
    <row r="21" spans="2:20" s="70" customFormat="1" ht="21.75" customHeight="1">
      <c r="B21" s="94" t="s">
        <v>39</v>
      </c>
      <c r="C21" s="95"/>
      <c r="D21" s="96">
        <f>+D22</f>
        <v>458333.33333</v>
      </c>
      <c r="E21" s="96">
        <f>+E22</f>
        <v>1559708.33332199</v>
      </c>
      <c r="H21" s="261"/>
      <c r="I21" s="409"/>
      <c r="J21" s="409"/>
      <c r="K21" s="261"/>
      <c r="L21" s="405"/>
      <c r="M21" s="405"/>
      <c r="N21" s="261"/>
      <c r="O21" s="261"/>
      <c r="P21" s="261"/>
      <c r="Q21" s="261"/>
      <c r="R21" s="261"/>
      <c r="S21" s="261"/>
      <c r="T21" s="261"/>
    </row>
    <row r="22" spans="2:20" s="70" customFormat="1" ht="21.75" customHeight="1">
      <c r="B22" s="95" t="s">
        <v>227</v>
      </c>
      <c r="C22" s="95" t="s">
        <v>143</v>
      </c>
      <c r="D22" s="97">
        <v>458333.33333</v>
      </c>
      <c r="E22" s="97">
        <f>+D22*$I$8</f>
        <v>1559708.33332199</v>
      </c>
      <c r="H22" s="261"/>
      <c r="I22" s="409"/>
      <c r="J22" s="409"/>
      <c r="K22" s="261"/>
      <c r="L22" s="405"/>
      <c r="M22" s="405"/>
      <c r="N22" s="261"/>
      <c r="O22" s="261"/>
      <c r="P22" s="261"/>
      <c r="Q22" s="261"/>
      <c r="R22" s="261"/>
      <c r="S22" s="261"/>
      <c r="T22" s="261"/>
    </row>
    <row r="23" spans="2:20" s="70" customFormat="1" ht="21.75" customHeight="1">
      <c r="B23" s="94" t="s">
        <v>40</v>
      </c>
      <c r="C23" s="95"/>
      <c r="D23" s="96">
        <f>SUM(D24:D26)</f>
        <v>184.30005</v>
      </c>
      <c r="E23" s="96">
        <f>SUM(E24:E26)</f>
        <v>627.1730701500001</v>
      </c>
      <c r="H23" s="261" t="s">
        <v>154</v>
      </c>
      <c r="I23" s="409">
        <f>+D23+D45</f>
        <v>111053.84032</v>
      </c>
      <c r="J23" s="409">
        <f>+E23+E45</f>
        <v>377916.21860896</v>
      </c>
      <c r="K23" s="261"/>
      <c r="L23" s="405">
        <f t="shared" si="0"/>
        <v>111.05384032</v>
      </c>
      <c r="M23" s="405">
        <f t="shared" si="0"/>
        <v>377.91621860896</v>
      </c>
      <c r="N23" s="261"/>
      <c r="O23" s="261"/>
      <c r="P23" s="261"/>
      <c r="Q23" s="261"/>
      <c r="R23" s="261"/>
      <c r="S23" s="261"/>
      <c r="T23" s="261"/>
    </row>
    <row r="24" spans="2:20" s="70" customFormat="1" ht="21.75" customHeight="1">
      <c r="B24" s="95" t="s">
        <v>127</v>
      </c>
      <c r="C24" s="95" t="s">
        <v>142</v>
      </c>
      <c r="D24" s="97">
        <v>154.26225</v>
      </c>
      <c r="E24" s="97">
        <f>+D24*$I$8</f>
        <v>524.95443675</v>
      </c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</row>
    <row r="25" spans="2:20" s="70" customFormat="1" ht="21.75" customHeight="1">
      <c r="B25" s="98" t="s">
        <v>126</v>
      </c>
      <c r="C25" s="98" t="s">
        <v>142</v>
      </c>
      <c r="D25" s="97">
        <v>23.466630000000002</v>
      </c>
      <c r="E25" s="97">
        <f>+D25*$I$8</f>
        <v>79.85694189</v>
      </c>
      <c r="H25" s="261"/>
      <c r="I25" s="409">
        <f>+I23+I20+I18+I17+I16+I15</f>
        <v>5710033.61362</v>
      </c>
      <c r="J25" s="409">
        <f>+J23+J20+J18+J17+J16+J15</f>
        <v>19431244.38714886</v>
      </c>
      <c r="K25" s="261"/>
      <c r="L25" s="405">
        <f t="shared" si="0"/>
        <v>5710.03361362</v>
      </c>
      <c r="M25" s="405">
        <f t="shared" si="0"/>
        <v>19431.24438714886</v>
      </c>
      <c r="N25" s="261"/>
      <c r="O25" s="261"/>
      <c r="P25" s="261"/>
      <c r="Q25" s="261"/>
      <c r="R25" s="261"/>
      <c r="S25" s="261"/>
      <c r="T25" s="261"/>
    </row>
    <row r="26" spans="2:20" s="70" customFormat="1" ht="21.75" customHeight="1">
      <c r="B26" s="95" t="s">
        <v>128</v>
      </c>
      <c r="C26" s="95" t="s">
        <v>142</v>
      </c>
      <c r="D26" s="97">
        <v>6.57117</v>
      </c>
      <c r="E26" s="97">
        <f>+D26*$I$8</f>
        <v>22.36169151</v>
      </c>
      <c r="H26" s="261"/>
      <c r="I26" s="408"/>
      <c r="J26" s="408"/>
      <c r="K26" s="261"/>
      <c r="L26" s="261"/>
      <c r="M26" s="261"/>
      <c r="N26" s="261"/>
      <c r="O26" s="261"/>
      <c r="P26" s="261"/>
      <c r="Q26" s="261"/>
      <c r="R26" s="261"/>
      <c r="S26" s="261"/>
      <c r="T26" s="261"/>
    </row>
    <row r="27" spans="2:20" s="70" customFormat="1" ht="9.75" customHeight="1">
      <c r="B27" s="78"/>
      <c r="C27" s="95"/>
      <c r="D27" s="100"/>
      <c r="E27" s="100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</row>
    <row r="28" spans="2:20" s="70" customFormat="1" ht="21.75" customHeight="1">
      <c r="B28" s="99" t="s">
        <v>124</v>
      </c>
      <c r="C28" s="95"/>
      <c r="D28" s="96">
        <f>+D29+D32+D41+D42+D45</f>
        <v>4056487.58433</v>
      </c>
      <c r="E28" s="96">
        <f>+E29+E32+E41+E42+E45</f>
        <v>13804227.24947499</v>
      </c>
      <c r="G28" s="381"/>
      <c r="H28" s="494"/>
      <c r="I28" s="410"/>
      <c r="J28" s="410"/>
      <c r="K28" s="409"/>
      <c r="L28" s="261"/>
      <c r="M28" s="261"/>
      <c r="N28" s="261"/>
      <c r="O28" s="261"/>
      <c r="P28" s="261"/>
      <c r="Q28" s="261"/>
      <c r="R28" s="261"/>
      <c r="S28" s="261"/>
      <c r="T28" s="261"/>
    </row>
    <row r="29" spans="2:15" s="70" customFormat="1" ht="21.75" customHeight="1">
      <c r="B29" s="94" t="s">
        <v>161</v>
      </c>
      <c r="C29" s="95"/>
      <c r="D29" s="96">
        <f>+D30+D31</f>
        <v>3242753.45283</v>
      </c>
      <c r="E29" s="96">
        <f>+E30+E31</f>
        <v>11035089.99998049</v>
      </c>
      <c r="N29" s="261"/>
      <c r="O29" s="261"/>
    </row>
    <row r="30" spans="2:14" s="70" customFormat="1" ht="21.75" customHeight="1">
      <c r="B30" s="98" t="s">
        <v>191</v>
      </c>
      <c r="C30" s="95" t="s">
        <v>143</v>
      </c>
      <c r="D30" s="97">
        <v>2963003.23244</v>
      </c>
      <c r="E30" s="97">
        <f>+D30*I8</f>
        <v>10083099.99999332</v>
      </c>
      <c r="I30" s="382"/>
      <c r="J30" s="382"/>
      <c r="N30" s="261"/>
    </row>
    <row r="31" spans="2:14" s="70" customFormat="1" ht="21.75" customHeight="1">
      <c r="B31" s="98" t="s">
        <v>296</v>
      </c>
      <c r="C31" s="95" t="s">
        <v>142</v>
      </c>
      <c r="D31" s="97">
        <v>279750.22039000003</v>
      </c>
      <c r="E31" s="97">
        <f>+D31*I8</f>
        <v>951989.9999871701</v>
      </c>
      <c r="I31" s="383"/>
      <c r="J31" s="383"/>
      <c r="N31" s="261"/>
    </row>
    <row r="32" spans="2:14" s="70" customFormat="1" ht="21.75" customHeight="1">
      <c r="B32" s="94" t="s">
        <v>39</v>
      </c>
      <c r="C32" s="95"/>
      <c r="D32" s="96">
        <f>SUM(D33:D40)</f>
        <v>471782.22276000003</v>
      </c>
      <c r="E32" s="96">
        <f>SUM(E33:E40)</f>
        <v>1605474.9040522797</v>
      </c>
      <c r="G32" s="266"/>
      <c r="H32" s="360"/>
      <c r="N32" s="261"/>
    </row>
    <row r="33" spans="2:14" s="70" customFormat="1" ht="21.75" customHeight="1">
      <c r="B33" s="95" t="s">
        <v>172</v>
      </c>
      <c r="C33" s="95" t="s">
        <v>143</v>
      </c>
      <c r="D33" s="97">
        <v>100000</v>
      </c>
      <c r="E33" s="97">
        <f aca="true" t="shared" si="1" ref="E33:E41">+D33*$I$8</f>
        <v>340300</v>
      </c>
      <c r="G33" s="360"/>
      <c r="N33" s="261"/>
    </row>
    <row r="34" spans="2:14" s="70" customFormat="1" ht="21.75" customHeight="1">
      <c r="B34" s="95" t="s">
        <v>221</v>
      </c>
      <c r="C34" s="95" t="s">
        <v>143</v>
      </c>
      <c r="D34" s="97">
        <v>200000</v>
      </c>
      <c r="E34" s="97">
        <f t="shared" si="1"/>
        <v>680600</v>
      </c>
      <c r="G34" s="360"/>
      <c r="N34" s="261"/>
    </row>
    <row r="35" spans="2:14" s="70" customFormat="1" ht="21.75" customHeight="1">
      <c r="B35" s="95" t="s">
        <v>129</v>
      </c>
      <c r="C35" s="95" t="s">
        <v>143</v>
      </c>
      <c r="D35" s="97">
        <v>89920.65823999999</v>
      </c>
      <c r="E35" s="97">
        <f t="shared" si="1"/>
        <v>305999.99999071995</v>
      </c>
      <c r="G35" s="360"/>
      <c r="N35" s="261"/>
    </row>
    <row r="36" spans="2:14" s="70" customFormat="1" ht="21.75" customHeight="1">
      <c r="B36" s="95" t="s">
        <v>245</v>
      </c>
      <c r="C36" s="95" t="s">
        <v>142</v>
      </c>
      <c r="D36" s="97">
        <v>34087.569800000005</v>
      </c>
      <c r="E36" s="97">
        <f t="shared" si="1"/>
        <v>116000.00002940002</v>
      </c>
      <c r="G36" s="360"/>
      <c r="N36" s="261"/>
    </row>
    <row r="37" spans="2:14" s="70" customFormat="1" ht="21.75" customHeight="1">
      <c r="B37" s="95" t="s">
        <v>201</v>
      </c>
      <c r="C37" s="95" t="s">
        <v>143</v>
      </c>
      <c r="D37" s="97">
        <v>18381.501620000003</v>
      </c>
      <c r="E37" s="97">
        <f t="shared" si="1"/>
        <v>62552.25001286001</v>
      </c>
      <c r="G37" s="360"/>
      <c r="N37" s="261"/>
    </row>
    <row r="38" spans="2:14" s="70" customFormat="1" ht="21.75" customHeight="1">
      <c r="B38" s="95" t="s">
        <v>222</v>
      </c>
      <c r="C38" s="95" t="s">
        <v>143</v>
      </c>
      <c r="D38" s="97">
        <v>16000</v>
      </c>
      <c r="E38" s="97">
        <f t="shared" si="1"/>
        <v>54448</v>
      </c>
      <c r="G38" s="360"/>
      <c r="N38" s="261"/>
    </row>
    <row r="39" spans="2:14" s="70" customFormat="1" ht="21.75" customHeight="1">
      <c r="B39" s="95" t="s">
        <v>251</v>
      </c>
      <c r="C39" s="95" t="s">
        <v>142</v>
      </c>
      <c r="D39" s="97">
        <v>9000</v>
      </c>
      <c r="E39" s="97">
        <f t="shared" si="1"/>
        <v>30627</v>
      </c>
      <c r="G39" s="360"/>
      <c r="N39" s="261"/>
    </row>
    <row r="40" spans="2:14" s="70" customFormat="1" ht="21.75" customHeight="1">
      <c r="B40" s="95" t="s">
        <v>130</v>
      </c>
      <c r="C40" s="95" t="s">
        <v>142</v>
      </c>
      <c r="D40" s="97">
        <v>4392.493100000001</v>
      </c>
      <c r="E40" s="97">
        <f t="shared" si="1"/>
        <v>14947.654019300002</v>
      </c>
      <c r="G40" s="360"/>
      <c r="N40" s="261"/>
    </row>
    <row r="41" spans="2:5" s="70" customFormat="1" ht="21.75" customHeight="1">
      <c r="B41" s="94" t="s">
        <v>190</v>
      </c>
      <c r="C41" s="95" t="s">
        <v>142</v>
      </c>
      <c r="D41" s="96">
        <v>109379.20777</v>
      </c>
      <c r="E41" s="96">
        <f t="shared" si="1"/>
        <v>372217.44404131</v>
      </c>
    </row>
    <row r="42" spans="2:5" s="70" customFormat="1" ht="21.75" customHeight="1">
      <c r="B42" s="94" t="s">
        <v>174</v>
      </c>
      <c r="C42" s="95"/>
      <c r="D42" s="96">
        <f>+D44+D43</f>
        <v>121703.16070000001</v>
      </c>
      <c r="E42" s="96">
        <f>+E44+E43</f>
        <v>414155.8558621</v>
      </c>
    </row>
    <row r="43" spans="2:5" s="70" customFormat="1" ht="21.75" customHeight="1">
      <c r="B43" s="95" t="s">
        <v>119</v>
      </c>
      <c r="C43" s="95" t="s">
        <v>142</v>
      </c>
      <c r="D43" s="97">
        <v>70851.94692</v>
      </c>
      <c r="E43" s="97">
        <f>+D43*$I$8</f>
        <v>241109.17536876</v>
      </c>
    </row>
    <row r="44" spans="2:5" s="70" customFormat="1" ht="21.75" customHeight="1">
      <c r="B44" s="95" t="s">
        <v>175</v>
      </c>
      <c r="C44" s="95" t="s">
        <v>142</v>
      </c>
      <c r="D44" s="97">
        <v>50851.21378</v>
      </c>
      <c r="E44" s="97">
        <f>+D44*$I$8</f>
        <v>173046.68049333998</v>
      </c>
    </row>
    <row r="45" spans="2:5" s="70" customFormat="1" ht="21.75" customHeight="1">
      <c r="B45" s="94" t="s">
        <v>40</v>
      </c>
      <c r="C45" s="95"/>
      <c r="D45" s="96">
        <f>+D47+D48+D46</f>
        <v>110869.54027</v>
      </c>
      <c r="E45" s="96">
        <f>+E47+E48+E46</f>
        <v>377289.04553880997</v>
      </c>
    </row>
    <row r="46" spans="2:5" s="70" customFormat="1" ht="21.75" customHeight="1">
      <c r="B46" s="95" t="s">
        <v>121</v>
      </c>
      <c r="C46" s="95" t="s">
        <v>143</v>
      </c>
      <c r="D46" s="97">
        <v>64710.26904</v>
      </c>
      <c r="E46" s="97">
        <f>+D46*$I$8</f>
        <v>220209.04554312</v>
      </c>
    </row>
    <row r="47" spans="2:5" s="70" customFormat="1" ht="21.75" customHeight="1">
      <c r="B47" s="95" t="s">
        <v>252</v>
      </c>
      <c r="C47" s="95" t="s">
        <v>143</v>
      </c>
      <c r="D47" s="97">
        <v>46159.27123</v>
      </c>
      <c r="E47" s="97">
        <f>+D47*$I$8</f>
        <v>157079.99999568998</v>
      </c>
    </row>
    <row r="48" spans="2:5" s="70" customFormat="1" ht="21.75" customHeight="1">
      <c r="B48" s="95" t="s">
        <v>120</v>
      </c>
      <c r="C48" s="95" t="s">
        <v>143</v>
      </c>
      <c r="D48" s="97">
        <v>0</v>
      </c>
      <c r="E48" s="97">
        <f>+D48*$I$8</f>
        <v>0</v>
      </c>
    </row>
    <row r="49" spans="2:5" s="70" customFormat="1" ht="7.5" customHeight="1">
      <c r="B49" s="226"/>
      <c r="C49" s="227"/>
      <c r="D49" s="149"/>
      <c r="E49" s="149"/>
    </row>
    <row r="50" spans="2:5" s="118" customFormat="1" ht="15" customHeight="1">
      <c r="B50" s="605" t="s">
        <v>140</v>
      </c>
      <c r="C50" s="228"/>
      <c r="D50" s="608">
        <f>+D28+D14</f>
        <v>5710033.61362</v>
      </c>
      <c r="E50" s="610">
        <f>+E28+E14</f>
        <v>19431244.38714886</v>
      </c>
    </row>
    <row r="51" spans="2:5" s="118" customFormat="1" ht="15" customHeight="1">
      <c r="B51" s="567"/>
      <c r="C51" s="229"/>
      <c r="D51" s="609"/>
      <c r="E51" s="609"/>
    </row>
    <row r="52" spans="2:5" ht="6" customHeight="1">
      <c r="B52" s="230"/>
      <c r="C52" s="230"/>
      <c r="D52" s="150"/>
      <c r="E52" s="150"/>
    </row>
    <row r="53" spans="2:6" ht="14.25">
      <c r="B53" s="132" t="s">
        <v>204</v>
      </c>
      <c r="C53" s="132"/>
      <c r="D53" s="266"/>
      <c r="E53" s="70"/>
      <c r="F53" s="70"/>
    </row>
    <row r="54" spans="2:8" ht="14.25">
      <c r="B54" s="132" t="s">
        <v>307</v>
      </c>
      <c r="C54" s="132"/>
      <c r="D54" s="266"/>
      <c r="E54" s="70"/>
      <c r="F54" s="70"/>
      <c r="H54" s="151"/>
    </row>
    <row r="55" spans="2:5" ht="12.75">
      <c r="B55" s="133" t="s">
        <v>162</v>
      </c>
      <c r="D55" s="361"/>
      <c r="E55" s="362"/>
    </row>
    <row r="56" spans="2:5" ht="12.75">
      <c r="B56" s="575" t="s">
        <v>306</v>
      </c>
      <c r="C56" s="575"/>
      <c r="D56" s="575"/>
      <c r="E56" s="362"/>
    </row>
    <row r="57" spans="2:7" ht="12.75">
      <c r="B57" s="133" t="s">
        <v>308</v>
      </c>
      <c r="F57" s="375"/>
      <c r="G57" s="375"/>
    </row>
    <row r="58" spans="4:6" ht="12.75">
      <c r="D58" s="401"/>
      <c r="E58" s="401"/>
      <c r="F58" s="316"/>
    </row>
    <row r="59" spans="4:6" ht="12.75">
      <c r="D59" s="495">
        <f>+D50-Deudor!E71</f>
        <v>0</v>
      </c>
      <c r="E59" s="495">
        <f>+E50-Deudor!F71</f>
        <v>0</v>
      </c>
      <c r="F59" s="208"/>
    </row>
    <row r="60" spans="4:5" ht="12.75">
      <c r="D60" s="401"/>
      <c r="E60" s="401"/>
    </row>
    <row r="61" ht="12.75">
      <c r="D61" s="152"/>
    </row>
    <row r="62" spans="2:6" s="213" customFormat="1" ht="18.75" customHeight="1">
      <c r="B62" s="147" t="s">
        <v>168</v>
      </c>
      <c r="C62" s="147"/>
      <c r="D62" s="147"/>
      <c r="E62" s="147"/>
      <c r="F62" s="147"/>
    </row>
    <row r="63" spans="2:7" s="213" customFormat="1" ht="18.75" customHeight="1">
      <c r="B63" s="561" t="s">
        <v>187</v>
      </c>
      <c r="C63" s="561"/>
      <c r="D63" s="561"/>
      <c r="E63" s="561"/>
      <c r="F63" s="561"/>
      <c r="G63" s="212"/>
    </row>
    <row r="64" spans="2:7" s="213" customFormat="1" ht="18.75" customHeight="1">
      <c r="B64" s="561" t="s">
        <v>188</v>
      </c>
      <c r="C64" s="561"/>
      <c r="D64" s="561"/>
      <c r="E64" s="561"/>
      <c r="F64" s="416"/>
      <c r="G64" s="212"/>
    </row>
    <row r="65" spans="2:6" ht="15.75">
      <c r="B65" s="552" t="s">
        <v>145</v>
      </c>
      <c r="C65" s="552"/>
      <c r="D65" s="552"/>
      <c r="E65" s="552"/>
      <c r="F65" s="166"/>
    </row>
    <row r="66" spans="2:6" ht="15.75">
      <c r="B66" s="565" t="str">
        <f>+B9</f>
        <v>AL 30 DE SETIEMBRE DE 2016</v>
      </c>
      <c r="C66" s="565"/>
      <c r="D66" s="565"/>
      <c r="E66" s="418"/>
      <c r="F66" s="166"/>
    </row>
    <row r="67" spans="2:6" ht="9.75" customHeight="1">
      <c r="B67" s="552"/>
      <c r="C67" s="552"/>
      <c r="D67" s="552"/>
      <c r="E67" s="552"/>
      <c r="F67" s="552"/>
    </row>
    <row r="68" spans="2:5" ht="18.75" customHeight="1">
      <c r="B68" s="599" t="s">
        <v>177</v>
      </c>
      <c r="C68" s="603" t="s">
        <v>141</v>
      </c>
      <c r="D68" s="601" t="s">
        <v>118</v>
      </c>
      <c r="E68" s="548" t="s">
        <v>261</v>
      </c>
    </row>
    <row r="69" spans="2:5" s="118" customFormat="1" ht="18.75" customHeight="1">
      <c r="B69" s="600"/>
      <c r="C69" s="604"/>
      <c r="D69" s="602"/>
      <c r="E69" s="549"/>
    </row>
    <row r="70" spans="2:5" s="118" customFormat="1" ht="6" customHeight="1">
      <c r="B70" s="310"/>
      <c r="C70" s="225"/>
      <c r="D70" s="148"/>
      <c r="E70" s="148"/>
    </row>
    <row r="71" spans="2:5" s="70" customFormat="1" ht="21.75" customHeight="1">
      <c r="B71" s="99" t="s">
        <v>198</v>
      </c>
      <c r="C71" s="99"/>
      <c r="D71" s="102">
        <f>+D72+D86</f>
        <v>1039184.37688</v>
      </c>
      <c r="E71" s="96">
        <f>+E72+E86</f>
        <v>3536344.4345226404</v>
      </c>
    </row>
    <row r="72" spans="2:5" s="70" customFormat="1" ht="21.75" customHeight="1">
      <c r="B72" s="94" t="s">
        <v>39</v>
      </c>
      <c r="C72" s="94"/>
      <c r="D72" s="102">
        <f>SUM(D73:D85)</f>
        <v>1031646.47942</v>
      </c>
      <c r="E72" s="96">
        <f>SUM(E73:E85)</f>
        <v>3510692.9694662606</v>
      </c>
    </row>
    <row r="73" spans="2:5" s="70" customFormat="1" ht="21.75" customHeight="1">
      <c r="B73" s="95" t="s">
        <v>274</v>
      </c>
      <c r="C73" s="98" t="s">
        <v>142</v>
      </c>
      <c r="D73" s="101">
        <v>273109.29081000003</v>
      </c>
      <c r="E73" s="97">
        <f aca="true" t="shared" si="2" ref="E73:E86">+D73*$I$8</f>
        <v>929390.9166264301</v>
      </c>
    </row>
    <row r="74" spans="2:5" s="70" customFormat="1" ht="21.75" customHeight="1">
      <c r="B74" s="95" t="s">
        <v>241</v>
      </c>
      <c r="C74" s="98" t="s">
        <v>142</v>
      </c>
      <c r="D74" s="101">
        <v>216284.53575999997</v>
      </c>
      <c r="E74" s="97">
        <f t="shared" si="2"/>
        <v>736016.27519128</v>
      </c>
    </row>
    <row r="75" spans="2:5" s="70" customFormat="1" ht="21.75" customHeight="1">
      <c r="B75" s="95" t="s">
        <v>273</v>
      </c>
      <c r="C75" s="95" t="s">
        <v>142</v>
      </c>
      <c r="D75" s="101">
        <v>136286.95269</v>
      </c>
      <c r="E75" s="97">
        <f t="shared" si="2"/>
        <v>463784.50000407</v>
      </c>
    </row>
    <row r="76" spans="2:5" s="70" customFormat="1" ht="21.75" customHeight="1">
      <c r="B76" s="95" t="s">
        <v>240</v>
      </c>
      <c r="C76" s="95" t="s">
        <v>142</v>
      </c>
      <c r="D76" s="101">
        <v>89380.25272000002</v>
      </c>
      <c r="E76" s="97">
        <f t="shared" si="2"/>
        <v>304161.00000616006</v>
      </c>
    </row>
    <row r="77" spans="2:5" s="70" customFormat="1" ht="21.75" customHeight="1">
      <c r="B77" s="95" t="s">
        <v>270</v>
      </c>
      <c r="C77" s="95" t="s">
        <v>143</v>
      </c>
      <c r="D77" s="101">
        <v>80205.26007</v>
      </c>
      <c r="E77" s="97">
        <f t="shared" si="2"/>
        <v>272938.50001821003</v>
      </c>
    </row>
    <row r="78" spans="2:5" s="70" customFormat="1" ht="21.75" customHeight="1">
      <c r="B78" s="95" t="s">
        <v>299</v>
      </c>
      <c r="C78" s="95" t="s">
        <v>143</v>
      </c>
      <c r="D78" s="101">
        <v>60000</v>
      </c>
      <c r="E78" s="97">
        <f t="shared" si="2"/>
        <v>204180</v>
      </c>
    </row>
    <row r="79" spans="2:5" s="70" customFormat="1" ht="21.75" customHeight="1">
      <c r="B79" s="95" t="s">
        <v>313</v>
      </c>
      <c r="C79" s="95" t="s">
        <v>143</v>
      </c>
      <c r="D79" s="101">
        <v>51056.90206</v>
      </c>
      <c r="E79" s="97">
        <f t="shared" si="2"/>
        <v>173746.63771018</v>
      </c>
    </row>
    <row r="80" spans="2:5" s="70" customFormat="1" ht="21.75" customHeight="1">
      <c r="B80" s="95" t="s">
        <v>303</v>
      </c>
      <c r="C80" s="95" t="s">
        <v>143</v>
      </c>
      <c r="D80" s="101">
        <v>41710.52847</v>
      </c>
      <c r="E80" s="97">
        <f t="shared" si="2"/>
        <v>141940.92838341</v>
      </c>
    </row>
    <row r="81" spans="2:5" s="70" customFormat="1" ht="21.75" customHeight="1">
      <c r="B81" s="95" t="s">
        <v>301</v>
      </c>
      <c r="C81" s="95" t="s">
        <v>142</v>
      </c>
      <c r="D81" s="101">
        <v>35598.207460000005</v>
      </c>
      <c r="E81" s="97">
        <f t="shared" si="2"/>
        <v>121140.69998638002</v>
      </c>
    </row>
    <row r="82" spans="2:5" s="70" customFormat="1" ht="21.75" customHeight="1">
      <c r="B82" s="95" t="s">
        <v>304</v>
      </c>
      <c r="C82" s="95" t="s">
        <v>142</v>
      </c>
      <c r="D82" s="101">
        <v>27415.515730000003</v>
      </c>
      <c r="E82" s="97">
        <f t="shared" si="2"/>
        <v>93295.00002919</v>
      </c>
    </row>
    <row r="83" spans="2:5" s="70" customFormat="1" ht="21.75" customHeight="1">
      <c r="B83" s="95" t="s">
        <v>298</v>
      </c>
      <c r="C83" s="95" t="s">
        <v>142</v>
      </c>
      <c r="D83" s="101">
        <v>10000</v>
      </c>
      <c r="E83" s="97">
        <f t="shared" si="2"/>
        <v>34030</v>
      </c>
    </row>
    <row r="84" spans="2:5" s="70" customFormat="1" ht="21.75" customHeight="1">
      <c r="B84" s="95" t="s">
        <v>300</v>
      </c>
      <c r="C84" s="95" t="s">
        <v>143</v>
      </c>
      <c r="D84" s="101">
        <v>10000</v>
      </c>
      <c r="E84" s="97">
        <f t="shared" si="2"/>
        <v>34030</v>
      </c>
    </row>
    <row r="85" spans="2:8" s="70" customFormat="1" ht="21.75" customHeight="1">
      <c r="B85" s="95" t="s">
        <v>275</v>
      </c>
      <c r="C85" s="95" t="s">
        <v>142</v>
      </c>
      <c r="D85" s="101">
        <v>599.0336500000001</v>
      </c>
      <c r="E85" s="97">
        <f t="shared" si="2"/>
        <v>2038.5115109500002</v>
      </c>
      <c r="H85" s="360"/>
    </row>
    <row r="86" spans="2:5" s="70" customFormat="1" ht="21.75" customHeight="1">
      <c r="B86" s="94" t="s">
        <v>0</v>
      </c>
      <c r="C86" s="95" t="s">
        <v>142</v>
      </c>
      <c r="D86" s="102">
        <v>7537.89746</v>
      </c>
      <c r="E86" s="96">
        <f t="shared" si="2"/>
        <v>25651.465056380002</v>
      </c>
    </row>
    <row r="87" spans="2:5" s="70" customFormat="1" ht="7.5" customHeight="1">
      <c r="B87" s="226"/>
      <c r="C87" s="226"/>
      <c r="D87" s="153"/>
      <c r="E87" s="149"/>
    </row>
    <row r="88" spans="2:8" s="118" customFormat="1" ht="15" customHeight="1">
      <c r="B88" s="605" t="s">
        <v>140</v>
      </c>
      <c r="C88" s="228"/>
      <c r="D88" s="606">
        <f>+D71</f>
        <v>1039184.37688</v>
      </c>
      <c r="E88" s="608">
        <f>+E71</f>
        <v>3536344.4345226404</v>
      </c>
      <c r="H88" s="363"/>
    </row>
    <row r="89" spans="2:5" s="118" customFormat="1" ht="15" customHeight="1">
      <c r="B89" s="567"/>
      <c r="C89" s="229"/>
      <c r="D89" s="607"/>
      <c r="E89" s="609"/>
    </row>
    <row r="90" spans="2:5" ht="7.5" customHeight="1">
      <c r="B90" s="230"/>
      <c r="C90" s="230"/>
      <c r="D90" s="150"/>
      <c r="E90" s="150"/>
    </row>
    <row r="91" spans="4:5" ht="12.75">
      <c r="D91" s="496">
        <f>+D88-Deudor!E101</f>
        <v>0</v>
      </c>
      <c r="E91" s="496">
        <f>+E88-Deudor!F101</f>
        <v>0</v>
      </c>
    </row>
    <row r="92" spans="4:5" ht="12.75">
      <c r="D92" s="428"/>
      <c r="E92" s="428"/>
    </row>
    <row r="93" ht="12.75">
      <c r="D93" s="429"/>
    </row>
    <row r="94" spans="4:6" ht="12.75">
      <c r="D94" s="152"/>
      <c r="E94" s="152"/>
      <c r="F94" s="152"/>
    </row>
  </sheetData>
  <sheetProtection/>
  <mergeCells count="29">
    <mergeCell ref="B56:D56"/>
    <mergeCell ref="B9:D9"/>
    <mergeCell ref="B8:E8"/>
    <mergeCell ref="B1:F1"/>
    <mergeCell ref="B2:F2"/>
    <mergeCell ref="B3:F3"/>
    <mergeCell ref="B4:F4"/>
    <mergeCell ref="B6:F6"/>
    <mergeCell ref="B7:E7"/>
    <mergeCell ref="B88:B89"/>
    <mergeCell ref="D88:D89"/>
    <mergeCell ref="E88:E89"/>
    <mergeCell ref="B10:F10"/>
    <mergeCell ref="B11:B12"/>
    <mergeCell ref="B50:B51"/>
    <mergeCell ref="D50:D51"/>
    <mergeCell ref="E50:E51"/>
    <mergeCell ref="D11:D12"/>
    <mergeCell ref="C11:C12"/>
    <mergeCell ref="B65:E65"/>
    <mergeCell ref="B67:F67"/>
    <mergeCell ref="B68:B69"/>
    <mergeCell ref="E11:E12"/>
    <mergeCell ref="D68:D69"/>
    <mergeCell ref="E68:E69"/>
    <mergeCell ref="B66:D66"/>
    <mergeCell ref="C68:C69"/>
    <mergeCell ref="B63:F63"/>
    <mergeCell ref="B64:E64"/>
  </mergeCells>
  <printOptions/>
  <pageMargins left="0.89" right="0.17" top="0.75" bottom="0.3" header="0.3" footer="0.3"/>
  <pageSetup fitToHeight="1" fitToWidth="1" horizontalDpi="600" verticalDpi="600" orientation="portrait" paperSize="9" scale="85" r:id="rId2"/>
  <ignoredErrors>
    <ignoredError sqref="E27 E20 E19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3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140625" style="133" customWidth="1"/>
    <col min="2" max="2" width="0.5625" style="133" customWidth="1"/>
    <col min="3" max="3" width="91.00390625" style="133" customWidth="1"/>
    <col min="4" max="5" width="19.7109375" style="133" customWidth="1"/>
    <col min="6" max="6" width="0.85546875" style="133" customWidth="1"/>
    <col min="7" max="7" width="15.140625" style="264" customWidth="1"/>
    <col min="8" max="10" width="11.421875" style="133" customWidth="1"/>
    <col min="11" max="11" width="11.00390625" style="133" customWidth="1"/>
    <col min="12" max="16384" width="11.421875" style="133" customWidth="1"/>
  </cols>
  <sheetData>
    <row r="1" spans="2:7" s="154" customFormat="1" ht="12.75">
      <c r="B1" s="231"/>
      <c r="C1" s="231"/>
      <c r="G1" s="263"/>
    </row>
    <row r="2" spans="2:7" s="154" customFormat="1" ht="12.75">
      <c r="B2" s="231"/>
      <c r="C2" s="231"/>
      <c r="G2" s="263"/>
    </row>
    <row r="3" spans="2:8" s="154" customFormat="1" ht="12.75">
      <c r="B3" s="231"/>
      <c r="C3" s="231"/>
      <c r="G3" s="497"/>
      <c r="H3" s="498"/>
    </row>
    <row r="4" spans="2:18" s="154" customFormat="1" ht="12.75">
      <c r="B4" s="231"/>
      <c r="C4" s="231"/>
      <c r="G4" s="497"/>
      <c r="H4" s="498"/>
      <c r="R4" s="338"/>
    </row>
    <row r="5" spans="2:18" s="154" customFormat="1" ht="18">
      <c r="B5" s="616" t="s">
        <v>16</v>
      </c>
      <c r="C5" s="616"/>
      <c r="D5" s="616"/>
      <c r="E5" s="616"/>
      <c r="F5" s="174"/>
      <c r="G5" s="448">
        <f>+'Grupo Acreedor'!I8</f>
        <v>3.403</v>
      </c>
      <c r="H5" s="498"/>
      <c r="R5" s="338"/>
    </row>
    <row r="6" spans="2:18" s="154" customFormat="1" ht="19.5" customHeight="1">
      <c r="B6" s="561" t="s">
        <v>187</v>
      </c>
      <c r="C6" s="561"/>
      <c r="D6" s="561"/>
      <c r="E6" s="561"/>
      <c r="F6" s="561"/>
      <c r="G6" s="497"/>
      <c r="H6" s="498"/>
      <c r="R6" s="338"/>
    </row>
    <row r="7" spans="2:18" s="154" customFormat="1" ht="19.5" customHeight="1">
      <c r="B7" s="561" t="s">
        <v>186</v>
      </c>
      <c r="C7" s="561"/>
      <c r="D7" s="561"/>
      <c r="E7" s="561"/>
      <c r="F7" s="433"/>
      <c r="G7" s="448"/>
      <c r="H7" s="498"/>
      <c r="R7" s="338"/>
    </row>
    <row r="8" spans="2:18" s="154" customFormat="1" ht="19.5" customHeight="1">
      <c r="B8" s="617" t="s">
        <v>79</v>
      </c>
      <c r="C8" s="617"/>
      <c r="D8" s="617"/>
      <c r="E8" s="617"/>
      <c r="F8" s="617"/>
      <c r="G8" s="497"/>
      <c r="H8" s="498"/>
      <c r="R8" s="338"/>
    </row>
    <row r="9" spans="2:18" ht="15.75">
      <c r="B9" s="565" t="str">
        <f>+'Grupo Acreedor'!B66:D66</f>
        <v>AL 30 DE SETIEMBRE DE 2016</v>
      </c>
      <c r="C9" s="565"/>
      <c r="D9" s="565"/>
      <c r="E9" s="166"/>
      <c r="G9" s="499"/>
      <c r="H9" s="208"/>
      <c r="R9" s="336"/>
    </row>
    <row r="10" spans="2:18" s="105" customFormat="1" ht="9" customHeight="1">
      <c r="B10" s="515"/>
      <c r="C10" s="515"/>
      <c r="D10" s="515"/>
      <c r="E10" s="515"/>
      <c r="F10" s="175"/>
      <c r="G10" s="500"/>
      <c r="H10" s="501"/>
      <c r="R10" s="339"/>
    </row>
    <row r="11" spans="3:18" s="154" customFormat="1" ht="18.75" customHeight="1">
      <c r="C11" s="538" t="s">
        <v>137</v>
      </c>
      <c r="D11" s="589" t="s">
        <v>118</v>
      </c>
      <c r="E11" s="595" t="s">
        <v>261</v>
      </c>
      <c r="G11" s="497"/>
      <c r="H11" s="498"/>
      <c r="R11" s="338"/>
    </row>
    <row r="12" spans="3:18" s="176" customFormat="1" ht="18.75" customHeight="1">
      <c r="C12" s="537"/>
      <c r="D12" s="564"/>
      <c r="E12" s="596"/>
      <c r="G12" s="502"/>
      <c r="H12" s="503"/>
      <c r="R12" s="340"/>
    </row>
    <row r="13" spans="3:18" s="176" customFormat="1" ht="11.25" customHeight="1">
      <c r="C13" s="232"/>
      <c r="D13" s="155"/>
      <c r="E13" s="177"/>
      <c r="G13" s="502"/>
      <c r="H13" s="503"/>
      <c r="R13" s="340"/>
    </row>
    <row r="14" spans="3:18" s="105" customFormat="1" ht="21.75" customHeight="1">
      <c r="C14" s="110" t="s">
        <v>193</v>
      </c>
      <c r="D14" s="111">
        <f>+D15+D58</f>
        <v>4890282.152369999</v>
      </c>
      <c r="E14" s="111">
        <f>+E15+E58</f>
        <v>16641630.164515108</v>
      </c>
      <c r="G14" s="504">
        <v>0</v>
      </c>
      <c r="H14" s="501"/>
      <c r="I14" s="366"/>
      <c r="R14" s="339"/>
    </row>
    <row r="15" spans="3:18" s="105" customFormat="1" ht="21.75" customHeight="1">
      <c r="C15" s="108" t="s">
        <v>86</v>
      </c>
      <c r="D15" s="109">
        <f>SUM(D16:D56)</f>
        <v>943173.7758099997</v>
      </c>
      <c r="E15" s="109">
        <f>SUM(E16:E56)</f>
        <v>3209620.3590814294</v>
      </c>
      <c r="G15" s="504"/>
      <c r="H15" s="501"/>
      <c r="R15" s="339"/>
    </row>
    <row r="16" spans="3:18" s="105" customFormat="1" ht="21.75" customHeight="1">
      <c r="C16" s="106" t="s">
        <v>115</v>
      </c>
      <c r="D16" s="107">
        <v>458333.33333</v>
      </c>
      <c r="E16" s="107">
        <f aca="true" t="shared" si="0" ref="E16:E56">+D16*$G$5</f>
        <v>1559708.33332199</v>
      </c>
      <c r="G16" s="505"/>
      <c r="H16" s="501"/>
      <c r="R16" s="339"/>
    </row>
    <row r="17" spans="3:18" s="105" customFormat="1" ht="21.75" customHeight="1">
      <c r="C17" s="106" t="s">
        <v>149</v>
      </c>
      <c r="D17" s="107">
        <v>193468.46626000002</v>
      </c>
      <c r="E17" s="107">
        <f t="shared" si="0"/>
        <v>658373.1906827801</v>
      </c>
      <c r="G17" s="367"/>
      <c r="R17" s="339"/>
    </row>
    <row r="18" spans="3:18" s="105" customFormat="1" ht="21.75" customHeight="1">
      <c r="C18" s="106" t="s">
        <v>219</v>
      </c>
      <c r="D18" s="107">
        <v>47291.09218000001</v>
      </c>
      <c r="E18" s="107">
        <f t="shared" si="0"/>
        <v>160931.58668854003</v>
      </c>
      <c r="G18" s="367"/>
      <c r="R18" s="339"/>
    </row>
    <row r="19" spans="3:18" s="105" customFormat="1" ht="21.75" customHeight="1">
      <c r="C19" s="106" t="s">
        <v>218</v>
      </c>
      <c r="D19" s="107">
        <v>47169.71574</v>
      </c>
      <c r="E19" s="107">
        <f t="shared" si="0"/>
        <v>160518.54266322</v>
      </c>
      <c r="G19" s="367"/>
      <c r="R19" s="339"/>
    </row>
    <row r="20" spans="3:18" s="105" customFormat="1" ht="21.75" customHeight="1">
      <c r="C20" s="106" t="s">
        <v>244</v>
      </c>
      <c r="D20" s="107">
        <v>28952.11294</v>
      </c>
      <c r="E20" s="107">
        <f t="shared" si="0"/>
        <v>98524.04033481999</v>
      </c>
      <c r="G20" s="367"/>
      <c r="R20" s="339"/>
    </row>
    <row r="21" spans="3:18" s="105" customFormat="1" ht="21.75" customHeight="1">
      <c r="C21" s="106" t="s">
        <v>45</v>
      </c>
      <c r="D21" s="107">
        <v>23714.847579999998</v>
      </c>
      <c r="E21" s="107">
        <f t="shared" si="0"/>
        <v>80701.62631473999</v>
      </c>
      <c r="G21" s="367"/>
      <c r="R21" s="339"/>
    </row>
    <row r="22" spans="3:18" s="105" customFormat="1" ht="21.75" customHeight="1">
      <c r="C22" s="106" t="s">
        <v>288</v>
      </c>
      <c r="D22" s="107">
        <v>20459.671440000002</v>
      </c>
      <c r="E22" s="107">
        <f t="shared" si="0"/>
        <v>69624.26191032001</v>
      </c>
      <c r="G22" s="367"/>
      <c r="R22" s="339"/>
    </row>
    <row r="23" spans="3:18" s="105" customFormat="1" ht="21.75" customHeight="1">
      <c r="C23" s="106" t="s">
        <v>93</v>
      </c>
      <c r="D23" s="107">
        <v>16297.12525</v>
      </c>
      <c r="E23" s="107">
        <f t="shared" si="0"/>
        <v>55459.11722575</v>
      </c>
      <c r="G23" s="367"/>
      <c r="R23" s="339"/>
    </row>
    <row r="24" spans="3:18" s="105" customFormat="1" ht="21.75" customHeight="1">
      <c r="C24" s="106" t="s">
        <v>51</v>
      </c>
      <c r="D24" s="107">
        <v>13565.38848</v>
      </c>
      <c r="E24" s="107">
        <f t="shared" si="0"/>
        <v>46163.01699744</v>
      </c>
      <c r="G24" s="367"/>
      <c r="R24" s="339"/>
    </row>
    <row r="25" spans="3:18" s="105" customFormat="1" ht="21.75" customHeight="1">
      <c r="C25" s="106" t="s">
        <v>234</v>
      </c>
      <c r="D25" s="107">
        <v>12832.93101</v>
      </c>
      <c r="E25" s="107">
        <f t="shared" si="0"/>
        <v>43670.46422703</v>
      </c>
      <c r="G25" s="367"/>
      <c r="R25" s="339"/>
    </row>
    <row r="26" spans="3:18" s="105" customFormat="1" ht="21.75" customHeight="1">
      <c r="C26" s="106" t="s">
        <v>48</v>
      </c>
      <c r="D26" s="107">
        <v>12812.88445</v>
      </c>
      <c r="E26" s="107">
        <f t="shared" si="0"/>
        <v>43602.24578335</v>
      </c>
      <c r="G26" s="367"/>
      <c r="R26" s="339"/>
    </row>
    <row r="27" spans="3:18" s="105" customFormat="1" ht="21.75" customHeight="1">
      <c r="C27" s="106" t="s">
        <v>50</v>
      </c>
      <c r="D27" s="107">
        <v>9137.44803</v>
      </c>
      <c r="E27" s="107">
        <f t="shared" si="0"/>
        <v>31094.735646089997</v>
      </c>
      <c r="G27" s="367"/>
      <c r="R27" s="339"/>
    </row>
    <row r="28" spans="3:18" s="105" customFormat="1" ht="21.75" customHeight="1">
      <c r="C28" s="106" t="s">
        <v>52</v>
      </c>
      <c r="D28" s="107">
        <v>7908.98466</v>
      </c>
      <c r="E28" s="107">
        <f t="shared" si="0"/>
        <v>26914.27479798</v>
      </c>
      <c r="G28" s="367"/>
      <c r="R28" s="339"/>
    </row>
    <row r="29" spans="3:18" s="105" customFormat="1" ht="21.75" customHeight="1">
      <c r="C29" s="106" t="s">
        <v>44</v>
      </c>
      <c r="D29" s="107">
        <v>6459.75022</v>
      </c>
      <c r="E29" s="107">
        <f t="shared" si="0"/>
        <v>21982.52999866</v>
      </c>
      <c r="G29" s="367"/>
      <c r="R29" s="339"/>
    </row>
    <row r="30" spans="3:18" s="105" customFormat="1" ht="21.75" customHeight="1">
      <c r="C30" s="106" t="s">
        <v>220</v>
      </c>
      <c r="D30" s="107">
        <v>6423.643849999999</v>
      </c>
      <c r="E30" s="107">
        <f t="shared" si="0"/>
        <v>21859.660021549997</v>
      </c>
      <c r="G30" s="367"/>
      <c r="R30" s="339"/>
    </row>
    <row r="31" spans="3:18" s="105" customFormat="1" ht="21.75" customHeight="1">
      <c r="C31" s="106" t="s">
        <v>55</v>
      </c>
      <c r="D31" s="107">
        <v>5638.05502</v>
      </c>
      <c r="E31" s="107">
        <f t="shared" si="0"/>
        <v>19186.30123306</v>
      </c>
      <c r="G31" s="367"/>
      <c r="R31" s="339"/>
    </row>
    <row r="32" spans="3:18" s="105" customFormat="1" ht="21.75" customHeight="1">
      <c r="C32" s="106" t="s">
        <v>53</v>
      </c>
      <c r="D32" s="107">
        <v>3473.3430200000003</v>
      </c>
      <c r="E32" s="107">
        <f t="shared" si="0"/>
        <v>11819.786297060002</v>
      </c>
      <c r="G32" s="367"/>
      <c r="R32" s="339"/>
    </row>
    <row r="33" spans="3:18" s="105" customFormat="1" ht="21.75" customHeight="1">
      <c r="C33" s="106" t="s">
        <v>58</v>
      </c>
      <c r="D33" s="107">
        <v>3380.91034</v>
      </c>
      <c r="E33" s="107">
        <f t="shared" si="0"/>
        <v>11505.23788702</v>
      </c>
      <c r="G33" s="367"/>
      <c r="R33" s="339"/>
    </row>
    <row r="34" spans="3:18" s="105" customFormat="1" ht="21.75" customHeight="1">
      <c r="C34" s="106" t="s">
        <v>212</v>
      </c>
      <c r="D34" s="107">
        <v>3309.9490699999997</v>
      </c>
      <c r="E34" s="107">
        <f t="shared" si="0"/>
        <v>11263.756685209999</v>
      </c>
      <c r="G34" s="367"/>
      <c r="R34" s="339"/>
    </row>
    <row r="35" spans="3:18" s="105" customFormat="1" ht="21.75" customHeight="1">
      <c r="C35" s="106" t="s">
        <v>49</v>
      </c>
      <c r="D35" s="107">
        <v>3231.96047</v>
      </c>
      <c r="E35" s="107">
        <f t="shared" si="0"/>
        <v>10998.36147941</v>
      </c>
      <c r="G35" s="367"/>
      <c r="R35" s="339"/>
    </row>
    <row r="36" spans="3:18" s="105" customFormat="1" ht="21.75" customHeight="1">
      <c r="C36" s="106" t="s">
        <v>59</v>
      </c>
      <c r="D36" s="107">
        <v>2207.4982999999997</v>
      </c>
      <c r="E36" s="107">
        <f t="shared" si="0"/>
        <v>7512.116714899999</v>
      </c>
      <c r="G36" s="367"/>
      <c r="R36" s="339"/>
    </row>
    <row r="37" spans="3:18" s="105" customFormat="1" ht="21.75" customHeight="1">
      <c r="C37" s="106" t="s">
        <v>61</v>
      </c>
      <c r="D37" s="107">
        <v>2153.21209</v>
      </c>
      <c r="E37" s="107">
        <f t="shared" si="0"/>
        <v>7327.38074227</v>
      </c>
      <c r="G37" s="367"/>
      <c r="R37" s="339"/>
    </row>
    <row r="38" spans="3:18" s="105" customFormat="1" ht="21.75" customHeight="1">
      <c r="C38" s="106" t="s">
        <v>62</v>
      </c>
      <c r="D38" s="107">
        <v>1957.8826000000001</v>
      </c>
      <c r="E38" s="107">
        <f t="shared" si="0"/>
        <v>6662.674487800001</v>
      </c>
      <c r="G38" s="367"/>
      <c r="R38" s="339"/>
    </row>
    <row r="39" spans="3:18" s="105" customFormat="1" ht="21.75" customHeight="1">
      <c r="C39" s="106" t="s">
        <v>60</v>
      </c>
      <c r="D39" s="107">
        <v>1832.1959700000002</v>
      </c>
      <c r="E39" s="107">
        <f t="shared" si="0"/>
        <v>6234.962885910001</v>
      </c>
      <c r="G39" s="367"/>
      <c r="R39" s="339"/>
    </row>
    <row r="40" spans="3:18" s="105" customFormat="1" ht="21.75" customHeight="1">
      <c r="C40" s="106" t="s">
        <v>63</v>
      </c>
      <c r="D40" s="107">
        <v>1802.20071</v>
      </c>
      <c r="E40" s="107">
        <f t="shared" si="0"/>
        <v>6132.8890161300005</v>
      </c>
      <c r="G40" s="367"/>
      <c r="R40" s="339"/>
    </row>
    <row r="41" spans="3:18" s="105" customFormat="1" ht="21.75" customHeight="1">
      <c r="C41" s="106" t="s">
        <v>64</v>
      </c>
      <c r="D41" s="107">
        <v>1731.62911</v>
      </c>
      <c r="E41" s="107">
        <f t="shared" si="0"/>
        <v>5892.733861330001</v>
      </c>
      <c r="G41" s="367"/>
      <c r="R41" s="339"/>
    </row>
    <row r="42" spans="3:18" s="105" customFormat="1" ht="21.75" customHeight="1">
      <c r="C42" s="106" t="s">
        <v>65</v>
      </c>
      <c r="D42" s="107">
        <v>1460.2383200000002</v>
      </c>
      <c r="E42" s="107">
        <f t="shared" si="0"/>
        <v>4969.19100296</v>
      </c>
      <c r="G42" s="367"/>
      <c r="R42" s="339"/>
    </row>
    <row r="43" spans="3:18" s="105" customFormat="1" ht="21.75" customHeight="1">
      <c r="C43" s="106" t="s">
        <v>47</v>
      </c>
      <c r="D43" s="107">
        <v>1230.41424</v>
      </c>
      <c r="E43" s="107">
        <f t="shared" si="0"/>
        <v>4187.099658720001</v>
      </c>
      <c r="G43" s="367"/>
      <c r="R43" s="339"/>
    </row>
    <row r="44" spans="3:18" s="105" customFormat="1" ht="21.75" customHeight="1">
      <c r="C44" s="106" t="s">
        <v>57</v>
      </c>
      <c r="D44" s="107">
        <v>1197.4070700000002</v>
      </c>
      <c r="E44" s="107">
        <f t="shared" si="0"/>
        <v>4074.7762592100007</v>
      </c>
      <c r="G44" s="367"/>
      <c r="R44" s="339"/>
    </row>
    <row r="45" spans="3:18" s="105" customFormat="1" ht="21.75" customHeight="1">
      <c r="C45" s="106" t="s">
        <v>66</v>
      </c>
      <c r="D45" s="107">
        <v>1006.45442</v>
      </c>
      <c r="E45" s="107">
        <f t="shared" si="0"/>
        <v>3424.96439126</v>
      </c>
      <c r="G45" s="367"/>
      <c r="R45" s="339"/>
    </row>
    <row r="46" spans="3:18" s="105" customFormat="1" ht="21.75" customHeight="1">
      <c r="C46" s="106" t="s">
        <v>67</v>
      </c>
      <c r="D46" s="107">
        <v>872.2348199999999</v>
      </c>
      <c r="E46" s="107">
        <f t="shared" si="0"/>
        <v>2968.2150924599996</v>
      </c>
      <c r="G46" s="367"/>
      <c r="R46" s="339"/>
    </row>
    <row r="47" spans="3:18" s="105" customFormat="1" ht="21.75" customHeight="1">
      <c r="C47" s="106" t="s">
        <v>69</v>
      </c>
      <c r="D47" s="107">
        <v>502.09264</v>
      </c>
      <c r="E47" s="107">
        <f t="shared" si="0"/>
        <v>1708.62125392</v>
      </c>
      <c r="G47" s="367"/>
      <c r="R47" s="339"/>
    </row>
    <row r="48" spans="3:18" s="105" customFormat="1" ht="21.75" customHeight="1">
      <c r="C48" s="106" t="s">
        <v>70</v>
      </c>
      <c r="D48" s="107">
        <v>450.59859</v>
      </c>
      <c r="E48" s="107">
        <f t="shared" si="0"/>
        <v>1533.38700177</v>
      </c>
      <c r="G48" s="367"/>
      <c r="R48" s="339"/>
    </row>
    <row r="49" spans="3:18" s="105" customFormat="1" ht="21.75" customHeight="1">
      <c r="C49" s="106" t="s">
        <v>71</v>
      </c>
      <c r="D49" s="107">
        <v>273.08991000000003</v>
      </c>
      <c r="E49" s="107">
        <f t="shared" si="0"/>
        <v>929.3249637300001</v>
      </c>
      <c r="G49" s="367"/>
      <c r="R49" s="339"/>
    </row>
    <row r="50" spans="3:18" s="105" customFormat="1" ht="21.75" customHeight="1">
      <c r="C50" s="106" t="s">
        <v>73</v>
      </c>
      <c r="D50" s="107">
        <v>197.55189000000001</v>
      </c>
      <c r="E50" s="107">
        <f t="shared" si="0"/>
        <v>672.2690816700001</v>
      </c>
      <c r="G50" s="367"/>
      <c r="R50" s="339"/>
    </row>
    <row r="51" spans="3:18" s="105" customFormat="1" ht="21.75" customHeight="1">
      <c r="C51" s="106" t="s">
        <v>74</v>
      </c>
      <c r="D51" s="107">
        <v>171.69692999999998</v>
      </c>
      <c r="E51" s="107">
        <f t="shared" si="0"/>
        <v>584.2846527899999</v>
      </c>
      <c r="G51" s="367"/>
      <c r="R51" s="339"/>
    </row>
    <row r="52" spans="3:18" s="105" customFormat="1" ht="21.75" customHeight="1">
      <c r="C52" s="106" t="s">
        <v>75</v>
      </c>
      <c r="D52" s="107">
        <v>127.47487</v>
      </c>
      <c r="E52" s="107">
        <f t="shared" si="0"/>
        <v>433.79698261</v>
      </c>
      <c r="G52" s="367"/>
      <c r="R52" s="339"/>
    </row>
    <row r="53" spans="3:18" s="105" customFormat="1" ht="21.75" customHeight="1">
      <c r="C53" s="106" t="s">
        <v>76</v>
      </c>
      <c r="D53" s="107">
        <v>74.16154999999999</v>
      </c>
      <c r="E53" s="107">
        <f t="shared" si="0"/>
        <v>252.37175464999999</v>
      </c>
      <c r="G53" s="367"/>
      <c r="R53" s="339"/>
    </row>
    <row r="54" spans="3:18" s="105" customFormat="1" ht="21.75" customHeight="1">
      <c r="C54" s="106" t="s">
        <v>46</v>
      </c>
      <c r="D54" s="107">
        <v>34.09064</v>
      </c>
      <c r="E54" s="107">
        <f t="shared" si="0"/>
        <v>116.01044792</v>
      </c>
      <c r="G54" s="367"/>
      <c r="R54" s="339"/>
    </row>
    <row r="55" spans="3:18" s="105" customFormat="1" ht="21.75" customHeight="1">
      <c r="C55" s="106" t="s">
        <v>94</v>
      </c>
      <c r="D55" s="107">
        <v>23.466630000000002</v>
      </c>
      <c r="E55" s="107">
        <f t="shared" si="0"/>
        <v>79.85694189</v>
      </c>
      <c r="G55" s="367"/>
      <c r="R55" s="339"/>
    </row>
    <row r="56" spans="3:18" s="105" customFormat="1" ht="21.75" customHeight="1">
      <c r="C56" s="106" t="s">
        <v>72</v>
      </c>
      <c r="D56" s="107">
        <v>6.57117</v>
      </c>
      <c r="E56" s="107">
        <f t="shared" si="0"/>
        <v>22.36169151</v>
      </c>
      <c r="G56" s="368"/>
      <c r="R56" s="339"/>
    </row>
    <row r="57" spans="3:18" s="105" customFormat="1" ht="10.5" customHeight="1">
      <c r="C57" s="103"/>
      <c r="D57" s="104"/>
      <c r="E57" s="104"/>
      <c r="G57" s="367"/>
      <c r="R57" s="339"/>
    </row>
    <row r="58" spans="3:18" s="105" customFormat="1" ht="21.75" customHeight="1">
      <c r="C58" s="108" t="s">
        <v>26</v>
      </c>
      <c r="D58" s="109">
        <f>+D59+D60+D61</f>
        <v>3947108.3765599993</v>
      </c>
      <c r="E58" s="109">
        <f>+E59+E60+E61</f>
        <v>13432009.80543368</v>
      </c>
      <c r="G58" s="369"/>
      <c r="R58" s="339"/>
    </row>
    <row r="59" spans="3:18" s="105" customFormat="1" ht="21.75" customHeight="1">
      <c r="C59" s="106" t="s">
        <v>148</v>
      </c>
      <c r="D59" s="107">
        <v>2321121.6566599994</v>
      </c>
      <c r="E59" s="107">
        <f>+D59*$G$5</f>
        <v>7898776.997613978</v>
      </c>
      <c r="G59" s="368"/>
      <c r="R59" s="339"/>
    </row>
    <row r="60" spans="3:18" s="105" customFormat="1" ht="21.75" customHeight="1">
      <c r="C60" s="106" t="s">
        <v>150</v>
      </c>
      <c r="D60" s="107">
        <v>1304885.39523</v>
      </c>
      <c r="E60" s="107">
        <f>+D60*$G$5</f>
        <v>4440524.99996769</v>
      </c>
      <c r="G60" s="367"/>
      <c r="R60" s="339"/>
    </row>
    <row r="61" spans="3:18" s="105" customFormat="1" ht="18" customHeight="1">
      <c r="C61" s="106" t="s">
        <v>171</v>
      </c>
      <c r="D61" s="107">
        <v>321101.32467000006</v>
      </c>
      <c r="E61" s="107">
        <f>+D61*$G$5</f>
        <v>1092707.8078520102</v>
      </c>
      <c r="G61" s="367"/>
      <c r="R61" s="339"/>
    </row>
    <row r="62" spans="3:18" s="105" customFormat="1" ht="18" customHeight="1">
      <c r="C62" s="233"/>
      <c r="D62" s="144"/>
      <c r="E62" s="144"/>
      <c r="G62" s="367"/>
      <c r="R62" s="339"/>
    </row>
    <row r="63" spans="3:18" s="105" customFormat="1" ht="21.75" customHeight="1" hidden="1">
      <c r="C63" s="110" t="s">
        <v>157</v>
      </c>
      <c r="D63" s="111">
        <f>+D64</f>
        <v>0</v>
      </c>
      <c r="E63" s="111">
        <f>+E64</f>
        <v>0</v>
      </c>
      <c r="G63" s="367"/>
      <c r="I63" s="358"/>
      <c r="R63" s="339"/>
    </row>
    <row r="64" spans="3:18" s="105" customFormat="1" ht="21.75" customHeight="1" hidden="1">
      <c r="C64" s="103" t="s">
        <v>86</v>
      </c>
      <c r="D64" s="104">
        <f>+D65</f>
        <v>0</v>
      </c>
      <c r="E64" s="104">
        <f>+E65</f>
        <v>0</v>
      </c>
      <c r="G64" s="367"/>
      <c r="I64" s="358"/>
      <c r="R64" s="339"/>
    </row>
    <row r="65" spans="3:18" s="105" customFormat="1" ht="21.75" customHeight="1" hidden="1">
      <c r="C65" s="106" t="s">
        <v>151</v>
      </c>
      <c r="D65" s="107">
        <v>0</v>
      </c>
      <c r="E65" s="107">
        <f>+D65*$G$5</f>
        <v>0</v>
      </c>
      <c r="G65" s="367"/>
      <c r="I65" s="358"/>
      <c r="R65" s="339"/>
    </row>
    <row r="66" spans="3:18" s="105" customFormat="1" ht="19.5" customHeight="1" hidden="1">
      <c r="C66" s="233"/>
      <c r="D66" s="156"/>
      <c r="E66" s="156"/>
      <c r="G66" s="367"/>
      <c r="R66" s="339"/>
    </row>
    <row r="67" spans="3:18" s="105" customFormat="1" ht="21.75" customHeight="1">
      <c r="C67" s="110" t="s">
        <v>194</v>
      </c>
      <c r="D67" s="111">
        <f>+D68+D92</f>
        <v>819751.4612499997</v>
      </c>
      <c r="E67" s="111">
        <f>+E68+E92</f>
        <v>2789614.2226337506</v>
      </c>
      <c r="G67" s="367"/>
      <c r="R67" s="339"/>
    </row>
    <row r="68" spans="3:18" s="105" customFormat="1" ht="21.75" customHeight="1">
      <c r="C68" s="108" t="s">
        <v>25</v>
      </c>
      <c r="D68" s="109">
        <f>SUM(D69:D90)</f>
        <v>710372.2534799997</v>
      </c>
      <c r="E68" s="109">
        <f>SUM(E69:E90)</f>
        <v>2417396.7785924408</v>
      </c>
      <c r="G68" s="370"/>
      <c r="R68" s="339"/>
    </row>
    <row r="69" spans="3:18" s="105" customFormat="1" ht="21.75" customHeight="1">
      <c r="C69" s="106" t="s">
        <v>149</v>
      </c>
      <c r="D69" s="107">
        <v>547128.86205</v>
      </c>
      <c r="E69" s="107">
        <f aca="true" t="shared" si="1" ref="E69:E90">+D69*$G$5</f>
        <v>1861879.51755615</v>
      </c>
      <c r="G69" s="368"/>
      <c r="R69" s="339"/>
    </row>
    <row r="70" spans="3:18" s="105" customFormat="1" ht="21.75" customHeight="1">
      <c r="C70" s="106" t="s">
        <v>43</v>
      </c>
      <c r="D70" s="107">
        <v>80482.9856</v>
      </c>
      <c r="E70" s="107">
        <f t="shared" si="1"/>
        <v>273883.5999968</v>
      </c>
      <c r="G70" s="368"/>
      <c r="R70" s="339"/>
    </row>
    <row r="71" spans="3:18" s="105" customFormat="1" ht="21.75" customHeight="1">
      <c r="C71" s="106" t="s">
        <v>47</v>
      </c>
      <c r="D71" s="107">
        <v>26665.7514</v>
      </c>
      <c r="E71" s="107">
        <f t="shared" si="1"/>
        <v>90743.5520142</v>
      </c>
      <c r="G71" s="368"/>
      <c r="R71" s="339"/>
    </row>
    <row r="72" spans="3:18" s="105" customFormat="1" ht="21.75" customHeight="1">
      <c r="C72" s="106" t="s">
        <v>49</v>
      </c>
      <c r="D72" s="107">
        <v>11291.84042</v>
      </c>
      <c r="E72" s="107">
        <f t="shared" si="1"/>
        <v>38426.132949260005</v>
      </c>
      <c r="G72" s="368"/>
      <c r="R72" s="339"/>
    </row>
    <row r="73" spans="3:18" s="105" customFormat="1" ht="21.75" customHeight="1">
      <c r="C73" s="106" t="s">
        <v>205</v>
      </c>
      <c r="D73" s="107">
        <v>8566.43687</v>
      </c>
      <c r="E73" s="107">
        <f t="shared" si="1"/>
        <v>29151.584668609998</v>
      </c>
      <c r="G73" s="368"/>
      <c r="R73" s="339"/>
    </row>
    <row r="74" spans="3:18" s="105" customFormat="1" ht="21.75" customHeight="1">
      <c r="C74" s="106" t="s">
        <v>48</v>
      </c>
      <c r="D74" s="107">
        <v>6925.17181</v>
      </c>
      <c r="E74" s="107">
        <f t="shared" si="1"/>
        <v>23566.35966943</v>
      </c>
      <c r="G74" s="368"/>
      <c r="R74" s="339"/>
    </row>
    <row r="75" spans="3:18" s="105" customFormat="1" ht="21.75" customHeight="1">
      <c r="C75" s="106" t="s">
        <v>54</v>
      </c>
      <c r="D75" s="107">
        <v>5792.817950000001</v>
      </c>
      <c r="E75" s="107">
        <f t="shared" si="1"/>
        <v>19712.95948385</v>
      </c>
      <c r="G75" s="368"/>
      <c r="R75" s="339"/>
    </row>
    <row r="76" spans="3:18" s="105" customFormat="1" ht="21.75" customHeight="1">
      <c r="C76" s="106" t="s">
        <v>95</v>
      </c>
      <c r="D76" s="107">
        <v>4455.2085</v>
      </c>
      <c r="E76" s="107">
        <f t="shared" si="1"/>
        <v>15161.074525499998</v>
      </c>
      <c r="G76" s="368"/>
      <c r="R76" s="339"/>
    </row>
    <row r="77" spans="3:18" s="105" customFormat="1" ht="21.75" customHeight="1">
      <c r="C77" s="106" t="s">
        <v>56</v>
      </c>
      <c r="D77" s="107">
        <v>4189.577859999999</v>
      </c>
      <c r="E77" s="107">
        <f t="shared" si="1"/>
        <v>14257.133457579997</v>
      </c>
      <c r="G77" s="368"/>
      <c r="R77" s="339"/>
    </row>
    <row r="78" spans="3:18" s="105" customFormat="1" ht="21.75" customHeight="1">
      <c r="C78" s="106" t="s">
        <v>50</v>
      </c>
      <c r="D78" s="107">
        <v>3669.69797</v>
      </c>
      <c r="E78" s="107">
        <f t="shared" si="1"/>
        <v>12487.982191910001</v>
      </c>
      <c r="G78" s="368"/>
      <c r="R78" s="339"/>
    </row>
    <row r="79" spans="3:18" s="105" customFormat="1" ht="21.75" customHeight="1">
      <c r="C79" s="106" t="s">
        <v>53</v>
      </c>
      <c r="D79" s="107">
        <v>3357.34593</v>
      </c>
      <c r="E79" s="107">
        <f t="shared" si="1"/>
        <v>11425.04819979</v>
      </c>
      <c r="G79" s="368"/>
      <c r="R79" s="339"/>
    </row>
    <row r="80" spans="3:18" s="105" customFormat="1" ht="21.75" customHeight="1">
      <c r="C80" s="106" t="s">
        <v>57</v>
      </c>
      <c r="D80" s="107">
        <v>2504.93383</v>
      </c>
      <c r="E80" s="107">
        <f t="shared" si="1"/>
        <v>8524.28982349</v>
      </c>
      <c r="G80" s="368"/>
      <c r="R80" s="339"/>
    </row>
    <row r="81" spans="3:18" s="105" customFormat="1" ht="21.75" customHeight="1">
      <c r="C81" s="106" t="s">
        <v>62</v>
      </c>
      <c r="D81" s="107">
        <v>1727.38533</v>
      </c>
      <c r="E81" s="107">
        <f t="shared" si="1"/>
        <v>5878.29227799</v>
      </c>
      <c r="G81" s="368"/>
      <c r="R81" s="339"/>
    </row>
    <row r="82" spans="3:18" s="105" customFormat="1" ht="21.75" customHeight="1">
      <c r="C82" s="106" t="s">
        <v>247</v>
      </c>
      <c r="D82" s="107">
        <v>950.8021</v>
      </c>
      <c r="E82" s="107">
        <f t="shared" si="1"/>
        <v>3235.5795463</v>
      </c>
      <c r="G82" s="368"/>
      <c r="R82" s="339"/>
    </row>
    <row r="83" spans="3:18" s="105" customFormat="1" ht="21.75" customHeight="1">
      <c r="C83" s="106" t="s">
        <v>68</v>
      </c>
      <c r="D83" s="107">
        <v>889.29533</v>
      </c>
      <c r="E83" s="107">
        <f t="shared" si="1"/>
        <v>3026.27200799</v>
      </c>
      <c r="G83" s="368"/>
      <c r="R83" s="339"/>
    </row>
    <row r="84" spans="3:18" s="105" customFormat="1" ht="21.75" customHeight="1">
      <c r="C84" s="106" t="s">
        <v>72</v>
      </c>
      <c r="D84" s="107">
        <v>649.3826700000001</v>
      </c>
      <c r="E84" s="107">
        <f t="shared" si="1"/>
        <v>2209.84922601</v>
      </c>
      <c r="G84" s="368"/>
      <c r="R84" s="339"/>
    </row>
    <row r="85" spans="3:18" s="105" customFormat="1" ht="21.75" customHeight="1">
      <c r="C85" s="106" t="s">
        <v>55</v>
      </c>
      <c r="D85" s="107">
        <v>426.09763</v>
      </c>
      <c r="E85" s="107">
        <f t="shared" si="1"/>
        <v>1450.01023489</v>
      </c>
      <c r="G85" s="367"/>
      <c r="R85" s="339"/>
    </row>
    <row r="86" spans="3:18" s="105" customFormat="1" ht="21.75" customHeight="1">
      <c r="C86" s="106" t="s">
        <v>60</v>
      </c>
      <c r="D86" s="107">
        <v>383.64517</v>
      </c>
      <c r="E86" s="107">
        <f t="shared" si="1"/>
        <v>1305.5445135100001</v>
      </c>
      <c r="G86" s="367"/>
      <c r="R86" s="339"/>
    </row>
    <row r="87" spans="3:18" s="105" customFormat="1" ht="21.75" customHeight="1">
      <c r="C87" s="106" t="s">
        <v>77</v>
      </c>
      <c r="D87" s="107">
        <v>118.21292</v>
      </c>
      <c r="E87" s="107">
        <f t="shared" si="1"/>
        <v>402.27856676</v>
      </c>
      <c r="G87" s="367"/>
      <c r="R87" s="339"/>
    </row>
    <row r="88" spans="3:18" s="105" customFormat="1" ht="21.75" customHeight="1">
      <c r="C88" s="106" t="s">
        <v>67</v>
      </c>
      <c r="D88" s="107">
        <v>87.90433999999999</v>
      </c>
      <c r="E88" s="107">
        <f t="shared" si="1"/>
        <v>299.13846901999995</v>
      </c>
      <c r="G88" s="367"/>
      <c r="R88" s="339"/>
    </row>
    <row r="89" spans="3:18" s="105" customFormat="1" ht="21.75" customHeight="1">
      <c r="C89" s="106" t="s">
        <v>71</v>
      </c>
      <c r="D89" s="107">
        <v>79.74130000000001</v>
      </c>
      <c r="E89" s="107">
        <f t="shared" si="1"/>
        <v>271.35964390000004</v>
      </c>
      <c r="G89" s="367"/>
      <c r="R89" s="339"/>
    </row>
    <row r="90" spans="3:18" s="105" customFormat="1" ht="21.75" customHeight="1">
      <c r="C90" s="106" t="s">
        <v>74</v>
      </c>
      <c r="D90" s="107">
        <v>29.1565</v>
      </c>
      <c r="E90" s="107">
        <f t="shared" si="1"/>
        <v>99.2195695</v>
      </c>
      <c r="G90" s="368"/>
      <c r="R90" s="339"/>
    </row>
    <row r="91" spans="3:18" s="105" customFormat="1" ht="9.75" customHeight="1">
      <c r="C91" s="103"/>
      <c r="D91" s="104"/>
      <c r="E91" s="104"/>
      <c r="G91" s="367"/>
      <c r="R91" s="339"/>
    </row>
    <row r="92" spans="3:18" s="105" customFormat="1" ht="21.75" customHeight="1">
      <c r="C92" s="108" t="s">
        <v>26</v>
      </c>
      <c r="D92" s="109">
        <f>+D93</f>
        <v>109379.20777</v>
      </c>
      <c r="E92" s="109">
        <f>+E93</f>
        <v>372217.44404131</v>
      </c>
      <c r="G92" s="371"/>
      <c r="R92" s="339"/>
    </row>
    <row r="93" spans="3:18" s="105" customFormat="1" ht="21.75" customHeight="1">
      <c r="C93" s="106" t="s">
        <v>148</v>
      </c>
      <c r="D93" s="107">
        <v>109379.20777</v>
      </c>
      <c r="E93" s="107">
        <f>+D93*$G$5</f>
        <v>372217.44404131</v>
      </c>
      <c r="G93" s="367"/>
      <c r="R93" s="339"/>
    </row>
    <row r="94" spans="3:18" s="105" customFormat="1" ht="4.5" customHeight="1">
      <c r="C94" s="233"/>
      <c r="D94" s="156"/>
      <c r="E94" s="156"/>
      <c r="G94" s="367"/>
      <c r="R94" s="339"/>
    </row>
    <row r="95" spans="3:18" s="105" customFormat="1" ht="15" customHeight="1">
      <c r="C95" s="612" t="s">
        <v>29</v>
      </c>
      <c r="D95" s="614">
        <f>+D67+D14+D63</f>
        <v>5710033.613619999</v>
      </c>
      <c r="E95" s="614">
        <f>+E67+E14+E63</f>
        <v>19431244.387148857</v>
      </c>
      <c r="G95" s="367"/>
      <c r="R95" s="339"/>
    </row>
    <row r="96" spans="3:18" s="176" customFormat="1" ht="15" customHeight="1">
      <c r="C96" s="613"/>
      <c r="D96" s="615"/>
      <c r="E96" s="615"/>
      <c r="G96" s="372"/>
      <c r="R96" s="340"/>
    </row>
    <row r="97" spans="3:18" s="105" customFormat="1" ht="7.5" customHeight="1">
      <c r="C97" s="234"/>
      <c r="D97" s="157"/>
      <c r="E97" s="157"/>
      <c r="G97" s="367"/>
      <c r="R97" s="339"/>
    </row>
    <row r="98" spans="1:18" ht="14.25" customHeight="1">
      <c r="A98" s="223"/>
      <c r="B98" s="223"/>
      <c r="C98" s="235" t="s">
        <v>98</v>
      </c>
      <c r="D98" s="158"/>
      <c r="E98" s="178"/>
      <c r="R98" s="336"/>
    </row>
    <row r="99" spans="1:18" ht="14.25" customHeight="1">
      <c r="A99" s="223"/>
      <c r="B99" s="223"/>
      <c r="C99" s="235" t="s">
        <v>215</v>
      </c>
      <c r="D99" s="278"/>
      <c r="E99" s="279"/>
      <c r="R99" s="336"/>
    </row>
    <row r="100" spans="4:18" ht="12.75">
      <c r="D100" s="482"/>
      <c r="E100" s="506"/>
      <c r="F100" s="208"/>
      <c r="G100" s="507"/>
      <c r="R100" s="336"/>
    </row>
    <row r="101" spans="4:18" ht="12.75">
      <c r="D101" s="482">
        <f>+D95-Deudor!E71</f>
        <v>0</v>
      </c>
      <c r="E101" s="482">
        <f>+E95-Deudor!F71</f>
        <v>0</v>
      </c>
      <c r="F101" s="208"/>
      <c r="G101" s="507"/>
      <c r="R101" s="336"/>
    </row>
    <row r="102" spans="4:18" ht="12.75">
      <c r="D102" s="464"/>
      <c r="E102" s="464"/>
      <c r="F102" s="464"/>
      <c r="G102" s="507"/>
      <c r="R102" s="336"/>
    </row>
    <row r="103" spans="4:18" ht="12.75">
      <c r="D103" s="400"/>
      <c r="E103" s="400"/>
      <c r="R103" s="336"/>
    </row>
    <row r="104" spans="4:18" ht="12.75">
      <c r="D104" s="159"/>
      <c r="E104" s="159"/>
      <c r="F104" s="159"/>
      <c r="R104" s="336"/>
    </row>
    <row r="105" spans="2:18" s="154" customFormat="1" ht="18">
      <c r="B105" s="616" t="s">
        <v>169</v>
      </c>
      <c r="C105" s="616"/>
      <c r="D105" s="616"/>
      <c r="E105" s="616"/>
      <c r="F105" s="174"/>
      <c r="G105" s="263"/>
      <c r="R105" s="338"/>
    </row>
    <row r="106" spans="2:18" s="154" customFormat="1" ht="19.5" customHeight="1">
      <c r="B106" s="561" t="s">
        <v>187</v>
      </c>
      <c r="C106" s="561"/>
      <c r="D106" s="561"/>
      <c r="E106" s="561"/>
      <c r="F106" s="561"/>
      <c r="G106" s="263"/>
      <c r="R106" s="338"/>
    </row>
    <row r="107" spans="2:18" s="154" customFormat="1" ht="19.5" customHeight="1">
      <c r="B107" s="561" t="s">
        <v>188</v>
      </c>
      <c r="C107" s="561"/>
      <c r="D107" s="561"/>
      <c r="E107" s="561"/>
      <c r="F107" s="416"/>
      <c r="G107" s="263"/>
      <c r="R107" s="338"/>
    </row>
    <row r="108" spans="2:18" s="154" customFormat="1" ht="19.5" customHeight="1">
      <c r="B108" s="617" t="s">
        <v>79</v>
      </c>
      <c r="C108" s="617"/>
      <c r="D108" s="617"/>
      <c r="E108" s="617"/>
      <c r="F108" s="617"/>
      <c r="G108" s="263"/>
      <c r="R108" s="338"/>
    </row>
    <row r="109" spans="2:18" ht="15.75">
      <c r="B109" s="565" t="str">
        <f>+B9</f>
        <v>AL 30 DE SETIEMBRE DE 2016</v>
      </c>
      <c r="C109" s="565"/>
      <c r="D109" s="565"/>
      <c r="E109" s="166"/>
      <c r="R109" s="336"/>
    </row>
    <row r="110" spans="2:18" s="105" customFormat="1" ht="6.75" customHeight="1">
      <c r="B110" s="515"/>
      <c r="C110" s="515"/>
      <c r="D110" s="515"/>
      <c r="E110" s="515"/>
      <c r="F110" s="175"/>
      <c r="G110" s="364"/>
      <c r="R110" s="339"/>
    </row>
    <row r="111" spans="3:18" s="154" customFormat="1" ht="18.75" customHeight="1">
      <c r="C111" s="538" t="s">
        <v>137</v>
      </c>
      <c r="D111" s="589" t="s">
        <v>118</v>
      </c>
      <c r="E111" s="595" t="s">
        <v>261</v>
      </c>
      <c r="G111" s="263"/>
      <c r="R111" s="338"/>
    </row>
    <row r="112" spans="3:18" s="176" customFormat="1" ht="18.75" customHeight="1">
      <c r="C112" s="537"/>
      <c r="D112" s="564"/>
      <c r="E112" s="596"/>
      <c r="G112" s="365"/>
      <c r="R112" s="340"/>
    </row>
    <row r="113" spans="3:18" s="176" customFormat="1" ht="11.25" customHeight="1">
      <c r="C113" s="232"/>
      <c r="D113" s="155"/>
      <c r="E113" s="177"/>
      <c r="G113" s="365"/>
      <c r="R113" s="340"/>
    </row>
    <row r="114" spans="3:18" s="105" customFormat="1" ht="21.75" customHeight="1">
      <c r="C114" s="112" t="s">
        <v>195</v>
      </c>
      <c r="D114" s="111">
        <f>+D115</f>
        <v>1039184.3768800002</v>
      </c>
      <c r="E114" s="111">
        <f>+E115</f>
        <v>3536344.4345226404</v>
      </c>
      <c r="G114" s="364"/>
      <c r="I114" s="358"/>
      <c r="R114" s="339"/>
    </row>
    <row r="115" spans="3:18" s="105" customFormat="1" ht="21.75" customHeight="1">
      <c r="C115" s="108" t="s">
        <v>25</v>
      </c>
      <c r="D115" s="109">
        <f>SUM(D116:D123)</f>
        <v>1039184.3768800002</v>
      </c>
      <c r="E115" s="109">
        <f>SUM(E116:E123)</f>
        <v>3536344.4345226404</v>
      </c>
      <c r="G115" s="364"/>
      <c r="R115" s="339"/>
    </row>
    <row r="116" spans="3:18" s="105" customFormat="1" ht="21.75" customHeight="1">
      <c r="C116" s="106" t="s">
        <v>115</v>
      </c>
      <c r="D116" s="107">
        <v>1007496.40498</v>
      </c>
      <c r="E116" s="107">
        <f aca="true" t="shared" si="2" ref="E116:E123">+D116*$G$5</f>
        <v>3428510.26614694</v>
      </c>
      <c r="G116" s="364"/>
      <c r="R116" s="339"/>
    </row>
    <row r="117" spans="3:18" s="105" customFormat="1" ht="21.75" customHeight="1">
      <c r="C117" s="106" t="s">
        <v>288</v>
      </c>
      <c r="D117" s="107">
        <v>15878.274269999996</v>
      </c>
      <c r="E117" s="107">
        <f t="shared" si="2"/>
        <v>54033.76734080999</v>
      </c>
      <c r="G117" s="364"/>
      <c r="R117" s="339"/>
    </row>
    <row r="118" spans="2:18" s="105" customFormat="1" ht="21.75" customHeight="1">
      <c r="B118" s="276">
        <v>14095.97915</v>
      </c>
      <c r="C118" s="106" t="s">
        <v>255</v>
      </c>
      <c r="D118" s="107">
        <v>6497.86039</v>
      </c>
      <c r="E118" s="107">
        <f t="shared" si="2"/>
        <v>22112.21890717</v>
      </c>
      <c r="G118" s="364"/>
      <c r="R118" s="339"/>
    </row>
    <row r="119" spans="3:18" s="105" customFormat="1" ht="21.75" customHeight="1">
      <c r="C119" s="106" t="s">
        <v>234</v>
      </c>
      <c r="D119" s="107">
        <v>6133.57589</v>
      </c>
      <c r="E119" s="107">
        <f t="shared" si="2"/>
        <v>20872.55875367</v>
      </c>
      <c r="G119" s="364"/>
      <c r="R119" s="339"/>
    </row>
    <row r="120" spans="3:18" s="105" customFormat="1" ht="21.75" customHeight="1">
      <c r="C120" s="106" t="s">
        <v>289</v>
      </c>
      <c r="D120" s="107">
        <v>1992.03829</v>
      </c>
      <c r="E120" s="107">
        <f t="shared" si="2"/>
        <v>6778.9063008699995</v>
      </c>
      <c r="G120" s="364"/>
      <c r="R120" s="339"/>
    </row>
    <row r="121" spans="3:18" s="105" customFormat="1" ht="21.75" customHeight="1">
      <c r="C121" s="106" t="s">
        <v>302</v>
      </c>
      <c r="D121" s="107">
        <v>826.60935</v>
      </c>
      <c r="E121" s="107">
        <f t="shared" si="2"/>
        <v>2812.95161805</v>
      </c>
      <c r="G121" s="364"/>
      <c r="R121" s="339"/>
    </row>
    <row r="122" spans="3:18" s="105" customFormat="1" ht="21.75" customHeight="1">
      <c r="C122" s="106" t="s">
        <v>280</v>
      </c>
      <c r="D122" s="107">
        <v>354.64262</v>
      </c>
      <c r="E122" s="107">
        <f t="shared" si="2"/>
        <v>1206.84883586</v>
      </c>
      <c r="G122" s="364"/>
      <c r="R122" s="339"/>
    </row>
    <row r="123" spans="3:18" s="105" customFormat="1" ht="21.75" customHeight="1">
      <c r="C123" s="106" t="s">
        <v>147</v>
      </c>
      <c r="D123" s="107">
        <v>4.97109</v>
      </c>
      <c r="E123" s="107">
        <f t="shared" si="2"/>
        <v>16.91661927</v>
      </c>
      <c r="G123" s="364"/>
      <c r="R123" s="339"/>
    </row>
    <row r="124" spans="3:18" s="105" customFormat="1" ht="7.5" customHeight="1">
      <c r="C124" s="233"/>
      <c r="D124" s="156"/>
      <c r="E124" s="156"/>
      <c r="G124" s="364"/>
      <c r="R124" s="339"/>
    </row>
    <row r="125" spans="3:18" s="105" customFormat="1" ht="15" customHeight="1">
      <c r="C125" s="612" t="s">
        <v>29</v>
      </c>
      <c r="D125" s="614">
        <f>+D114</f>
        <v>1039184.3768800002</v>
      </c>
      <c r="E125" s="614">
        <f>+E114</f>
        <v>3536344.4345226404</v>
      </c>
      <c r="G125" s="364"/>
      <c r="R125" s="339"/>
    </row>
    <row r="126" spans="3:18" s="176" customFormat="1" ht="15" customHeight="1">
      <c r="C126" s="613"/>
      <c r="D126" s="615"/>
      <c r="E126" s="615"/>
      <c r="G126" s="365"/>
      <c r="R126" s="340"/>
    </row>
    <row r="127" spans="3:18" s="105" customFormat="1" ht="3.75" customHeight="1">
      <c r="C127" s="234"/>
      <c r="D127" s="157"/>
      <c r="E127" s="157"/>
      <c r="G127" s="364"/>
      <c r="R127" s="339"/>
    </row>
    <row r="128" spans="1:18" ht="14.25" customHeight="1">
      <c r="A128" s="223"/>
      <c r="B128" s="223"/>
      <c r="C128" s="235" t="s">
        <v>98</v>
      </c>
      <c r="D128" s="278"/>
      <c r="E128" s="384"/>
      <c r="R128" s="336"/>
    </row>
    <row r="129" spans="4:18" ht="12.75">
      <c r="D129" s="508">
        <f>+D125-Deudor!E101</f>
        <v>0</v>
      </c>
      <c r="E129" s="508">
        <f>+E125-Deudor!F101</f>
        <v>0</v>
      </c>
      <c r="R129" s="336"/>
    </row>
    <row r="130" spans="4:18" ht="12.75">
      <c r="D130" s="465"/>
      <c r="E130" s="465"/>
      <c r="F130" s="314"/>
      <c r="R130" s="336"/>
    </row>
    <row r="131" spans="4:18" ht="12.75">
      <c r="D131" s="490"/>
      <c r="E131" s="482"/>
      <c r="F131" s="205"/>
      <c r="R131" s="336"/>
    </row>
    <row r="132" spans="4:18" ht="12.75">
      <c r="D132" s="316"/>
      <c r="E132" s="316"/>
      <c r="F132" s="316"/>
      <c r="R132" s="336"/>
    </row>
    <row r="133" spans="4:18" ht="12.75">
      <c r="D133" s="313"/>
      <c r="E133" s="313"/>
      <c r="R133" s="336"/>
    </row>
  </sheetData>
  <sheetProtection/>
  <mergeCells count="24">
    <mergeCell ref="B5:E5"/>
    <mergeCell ref="B6:F6"/>
    <mergeCell ref="B8:F8"/>
    <mergeCell ref="B10:E10"/>
    <mergeCell ref="B9:D9"/>
    <mergeCell ref="B7:E7"/>
    <mergeCell ref="C125:C126"/>
    <mergeCell ref="D125:D126"/>
    <mergeCell ref="E125:E126"/>
    <mergeCell ref="B105:E105"/>
    <mergeCell ref="B106:F106"/>
    <mergeCell ref="E111:E112"/>
    <mergeCell ref="B110:E110"/>
    <mergeCell ref="B108:F108"/>
    <mergeCell ref="E11:E12"/>
    <mergeCell ref="C95:C96"/>
    <mergeCell ref="C11:C12"/>
    <mergeCell ref="B107:E107"/>
    <mergeCell ref="B109:D109"/>
    <mergeCell ref="D111:D112"/>
    <mergeCell ref="C111:C112"/>
    <mergeCell ref="D11:D12"/>
    <mergeCell ref="D95:D96"/>
    <mergeCell ref="E95:E96"/>
  </mergeCells>
  <printOptions horizontalCentered="1"/>
  <pageMargins left="0.1968503937007874" right="0.1968503937007874" top="0.44" bottom="0.3937007874015748" header="0.31496062992125984" footer="0.31496062992125984"/>
  <pageSetup fitToHeight="2" fitToWidth="2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24.75" customHeight="1">
      <c r="B6" s="509" t="s">
        <v>18</v>
      </c>
      <c r="C6" s="509"/>
      <c r="D6" s="509"/>
      <c r="E6" s="509"/>
      <c r="F6" s="509"/>
      <c r="G6" s="509"/>
    </row>
    <row r="7" spans="2:7" s="4" customFormat="1" ht="24.75" customHeight="1">
      <c r="B7" s="510" t="str">
        <f>+Indice!B7</f>
        <v>AL 30 DE SETIEMBRE DE 2016</v>
      </c>
      <c r="C7" s="510"/>
      <c r="D7" s="510"/>
      <c r="E7" s="510"/>
      <c r="F7" s="510"/>
      <c r="G7" s="510"/>
    </row>
    <row r="8" spans="2:7" ht="12.75">
      <c r="B8" s="132"/>
      <c r="C8" s="132"/>
      <c r="D8" s="132"/>
      <c r="E8" s="132"/>
      <c r="F8" s="132"/>
      <c r="G8" s="132"/>
    </row>
    <row r="9" spans="2:7" ht="54.75" customHeight="1">
      <c r="B9" s="306" t="s">
        <v>2</v>
      </c>
      <c r="C9" s="306" t="s">
        <v>8</v>
      </c>
      <c r="D9" s="512" t="s">
        <v>202</v>
      </c>
      <c r="E9" s="512"/>
      <c r="F9" s="512"/>
      <c r="G9" s="512"/>
    </row>
    <row r="10" spans="2:7" ht="12" customHeight="1">
      <c r="B10" s="55"/>
      <c r="C10" s="55"/>
      <c r="D10" s="56"/>
      <c r="E10" s="56"/>
      <c r="F10" s="56"/>
      <c r="G10" s="56"/>
    </row>
    <row r="11" spans="2:7" ht="15.75" customHeight="1">
      <c r="B11" s="55"/>
      <c r="C11" s="55"/>
      <c r="D11" s="55" t="s">
        <v>182</v>
      </c>
      <c r="E11" s="55"/>
      <c r="F11" s="55"/>
      <c r="G11" s="55"/>
    </row>
    <row r="12" spans="2:7" ht="6" customHeight="1">
      <c r="B12" s="55"/>
      <c r="C12" s="55"/>
      <c r="D12" s="55"/>
      <c r="E12" s="55"/>
      <c r="F12" s="55"/>
      <c r="G12" s="55"/>
    </row>
    <row r="13" spans="2:8" ht="15.75" customHeight="1">
      <c r="B13" s="55"/>
      <c r="C13" s="55"/>
      <c r="D13" s="513" t="s">
        <v>183</v>
      </c>
      <c r="E13" s="513"/>
      <c r="F13" s="513"/>
      <c r="G13" s="513"/>
      <c r="H13" s="513"/>
    </row>
    <row r="14" spans="2:8" ht="15.75" customHeight="1">
      <c r="B14" s="55"/>
      <c r="C14" s="55"/>
      <c r="D14" s="513" t="s">
        <v>184</v>
      </c>
      <c r="E14" s="513"/>
      <c r="F14" s="513"/>
      <c r="G14" s="513"/>
      <c r="H14" s="513"/>
    </row>
    <row r="15" spans="2:7" ht="15.75" customHeight="1">
      <c r="B15" s="55"/>
      <c r="C15" s="55"/>
      <c r="D15" s="32" t="s">
        <v>185</v>
      </c>
      <c r="E15" s="57"/>
      <c r="F15" s="57"/>
      <c r="G15" s="57"/>
    </row>
    <row r="16" spans="2:4" ht="12.75">
      <c r="B16" s="58"/>
      <c r="C16" s="58"/>
      <c r="D16" s="59"/>
    </row>
    <row r="17" spans="1:7" s="33" customFormat="1" ht="18" customHeight="1">
      <c r="A17" s="6"/>
      <c r="B17" s="60" t="s">
        <v>23</v>
      </c>
      <c r="C17" s="55" t="s">
        <v>8</v>
      </c>
      <c r="D17" s="32" t="s">
        <v>178</v>
      </c>
      <c r="E17" s="6"/>
      <c r="F17" s="6"/>
      <c r="G17" s="6"/>
    </row>
    <row r="18" spans="1:7" s="33" customFormat="1" ht="15" customHeight="1">
      <c r="A18" s="6"/>
      <c r="B18" s="60"/>
      <c r="C18" s="55"/>
      <c r="D18" s="65" t="s">
        <v>179</v>
      </c>
      <c r="E18" s="6"/>
      <c r="F18" s="6"/>
      <c r="G18" s="6"/>
    </row>
    <row r="19" spans="1:7" s="33" customFormat="1" ht="15" customHeight="1">
      <c r="A19" s="6"/>
      <c r="B19" s="60"/>
      <c r="C19" s="55"/>
      <c r="D19" s="65" t="s">
        <v>180</v>
      </c>
      <c r="E19" s="6"/>
      <c r="F19" s="6"/>
      <c r="G19" s="6"/>
    </row>
    <row r="20" spans="1:7" s="33" customFormat="1" ht="15" customHeight="1">
      <c r="A20" s="6"/>
      <c r="B20" s="60"/>
      <c r="C20" s="55"/>
      <c r="D20" s="65" t="s">
        <v>181</v>
      </c>
      <c r="E20" s="6"/>
      <c r="F20" s="6"/>
      <c r="G20" s="6"/>
    </row>
    <row r="21" spans="2:4" ht="9" customHeight="1">
      <c r="B21" s="58"/>
      <c r="C21" s="58"/>
      <c r="D21" s="59"/>
    </row>
    <row r="22" spans="1:7" s="33" customFormat="1" ht="23.25" customHeight="1">
      <c r="A22" s="6"/>
      <c r="B22" s="61" t="s">
        <v>3</v>
      </c>
      <c r="C22" s="58" t="s">
        <v>8</v>
      </c>
      <c r="D22" s="514">
        <v>42643</v>
      </c>
      <c r="E22" s="511"/>
      <c r="F22" s="511"/>
      <c r="G22" s="511"/>
    </row>
    <row r="23" spans="2:3" ht="9.75" customHeight="1">
      <c r="B23" s="58"/>
      <c r="C23" s="58"/>
    </row>
    <row r="24" spans="1:7" s="33" customFormat="1" ht="23.25" customHeight="1">
      <c r="A24" s="6"/>
      <c r="B24" s="61" t="s">
        <v>4</v>
      </c>
      <c r="C24" s="58" t="s">
        <v>8</v>
      </c>
      <c r="D24" s="511" t="s">
        <v>17</v>
      </c>
      <c r="E24" s="511"/>
      <c r="F24" s="511"/>
      <c r="G24" s="511"/>
    </row>
    <row r="25" spans="2:3" ht="12" customHeight="1">
      <c r="B25" s="58"/>
      <c r="C25" s="58"/>
    </row>
    <row r="26" spans="1:7" s="33" customFormat="1" ht="40.5" customHeight="1">
      <c r="A26" s="6"/>
      <c r="B26" s="55" t="s">
        <v>5</v>
      </c>
      <c r="C26" s="55" t="s">
        <v>8</v>
      </c>
      <c r="D26" s="512" t="s">
        <v>216</v>
      </c>
      <c r="E26" s="512"/>
      <c r="F26" s="512"/>
      <c r="G26" s="512"/>
    </row>
    <row r="27" spans="2:3" ht="8.25" customHeight="1">
      <c r="B27" s="58"/>
      <c r="C27" s="58"/>
    </row>
    <row r="28" spans="1:7" s="33" customFormat="1" ht="18" customHeight="1">
      <c r="A28" s="6"/>
      <c r="B28" s="55" t="s">
        <v>9</v>
      </c>
      <c r="C28" s="55" t="s">
        <v>8</v>
      </c>
      <c r="D28" s="32" t="s">
        <v>253</v>
      </c>
      <c r="E28" s="32"/>
      <c r="F28" s="32"/>
      <c r="G28" s="32"/>
    </row>
    <row r="29" spans="1:7" s="33" customFormat="1" ht="18" customHeight="1">
      <c r="A29" s="6"/>
      <c r="B29" s="55"/>
      <c r="C29" s="55"/>
      <c r="D29" s="32" t="s">
        <v>113</v>
      </c>
      <c r="E29" s="32"/>
      <c r="F29" s="32"/>
      <c r="G29" s="32"/>
    </row>
    <row r="30" spans="2:3" ht="12.75">
      <c r="B30" s="58"/>
      <c r="C30" s="58"/>
    </row>
    <row r="31" spans="2:7" ht="12.75">
      <c r="B31" s="58" t="s">
        <v>6</v>
      </c>
      <c r="C31" s="58" t="s">
        <v>8</v>
      </c>
      <c r="D31" s="62" t="s">
        <v>10</v>
      </c>
      <c r="E31" s="63"/>
      <c r="F31" s="63"/>
      <c r="G31" s="63"/>
    </row>
    <row r="32" spans="2:3" ht="9" customHeight="1">
      <c r="B32" s="58"/>
      <c r="C32" s="58"/>
    </row>
    <row r="33" spans="2:4" ht="18.75" customHeight="1">
      <c r="B33" s="58" t="s">
        <v>7</v>
      </c>
      <c r="C33" s="58" t="s">
        <v>8</v>
      </c>
      <c r="D33" s="64">
        <v>42674</v>
      </c>
    </row>
    <row r="34" spans="2:4" ht="13.5" customHeight="1">
      <c r="B34" s="58"/>
      <c r="C34" s="58"/>
      <c r="D34" s="64"/>
    </row>
    <row r="35" spans="1:7" s="33" customFormat="1" ht="18" customHeight="1">
      <c r="A35" s="6"/>
      <c r="B35" s="55" t="s">
        <v>112</v>
      </c>
      <c r="C35" s="58" t="s">
        <v>8</v>
      </c>
      <c r="D35" s="32" t="s">
        <v>114</v>
      </c>
      <c r="E35" s="32"/>
      <c r="F35" s="32"/>
      <c r="G35" s="32"/>
    </row>
    <row r="36" spans="1:7" s="33" customFormat="1" ht="12.75" customHeight="1">
      <c r="A36" s="6"/>
      <c r="B36" s="55"/>
      <c r="C36" s="55"/>
      <c r="D36" s="32"/>
      <c r="E36" s="32"/>
      <c r="F36" s="32"/>
      <c r="G36" s="32"/>
    </row>
    <row r="37" spans="1:7" s="33" customFormat="1" ht="26.25" customHeight="1">
      <c r="A37" s="6"/>
      <c r="B37" s="55" t="s">
        <v>22</v>
      </c>
      <c r="C37" s="55" t="s">
        <v>8</v>
      </c>
      <c r="D37" s="513" t="s">
        <v>256</v>
      </c>
      <c r="E37" s="513"/>
      <c r="F37" s="513"/>
      <c r="G37" s="513"/>
    </row>
    <row r="38" spans="2:4" ht="12.75">
      <c r="B38" s="58"/>
      <c r="C38" s="58"/>
      <c r="D38" s="64"/>
    </row>
    <row r="39" spans="2:7" ht="16.5" customHeight="1">
      <c r="B39" s="58" t="s">
        <v>24</v>
      </c>
      <c r="C39" s="58" t="s">
        <v>8</v>
      </c>
      <c r="D39" s="511" t="s">
        <v>310</v>
      </c>
      <c r="E39" s="511"/>
      <c r="F39" s="511"/>
      <c r="G39" s="511"/>
    </row>
    <row r="40" spans="4:7" ht="15.75" customHeight="1">
      <c r="D40" s="511"/>
      <c r="E40" s="511"/>
      <c r="F40" s="511"/>
      <c r="G40" s="511"/>
    </row>
    <row r="41" ht="15.75" customHeight="1"/>
    <row r="42" spans="2:4" ht="12.75">
      <c r="B42" s="58" t="s">
        <v>96</v>
      </c>
      <c r="C42" s="58" t="s">
        <v>8</v>
      </c>
      <c r="D42" s="6" t="s">
        <v>97</v>
      </c>
    </row>
  </sheetData>
  <sheetProtection/>
  <mergeCells count="10">
    <mergeCell ref="D24:G24"/>
    <mergeCell ref="D26:G26"/>
    <mergeCell ref="D37:G37"/>
    <mergeCell ref="D39:G40"/>
    <mergeCell ref="D22:G22"/>
    <mergeCell ref="B6:G6"/>
    <mergeCell ref="B7:G7"/>
    <mergeCell ref="D9:G9"/>
    <mergeCell ref="D14:H14"/>
    <mergeCell ref="D13:H13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0" zoomScaleNormal="80" zoomScaleSheetLayoutView="70" zoomScalePageLayoutView="0" workbookViewId="0" topLeftCell="A1">
      <selection activeCell="A1" sqref="A1"/>
    </sheetView>
  </sheetViews>
  <sheetFormatPr defaultColWidth="15.7109375" defaultRowHeight="19.5" customHeight="1"/>
  <cols>
    <col min="1" max="1" width="1.8515625" style="187" customWidth="1"/>
    <col min="2" max="2" width="31.57421875" style="187" customWidth="1"/>
    <col min="3" max="4" width="15.7109375" style="187" customWidth="1"/>
    <col min="5" max="5" width="10.7109375" style="187" customWidth="1"/>
    <col min="6" max="6" width="5.7109375" style="187" customWidth="1"/>
    <col min="7" max="7" width="30.8515625" style="187" customWidth="1"/>
    <col min="8" max="9" width="15.7109375" style="187" customWidth="1"/>
    <col min="10" max="10" width="10.7109375" style="187" customWidth="1"/>
    <col min="11" max="11" width="0.71875" style="187" customWidth="1"/>
    <col min="12" max="12" width="15.7109375" style="187" customWidth="1"/>
    <col min="13" max="13" width="2.421875" style="187" customWidth="1"/>
    <col min="14" max="19" width="15.7109375" style="187" customWidth="1"/>
    <col min="20" max="16384" width="15.7109375" style="201" customWidth="1"/>
  </cols>
  <sheetData>
    <row r="1" s="206" customFormat="1" ht="12.75"/>
    <row r="2" s="206" customFormat="1" ht="12.75">
      <c r="D2" s="236"/>
    </row>
    <row r="3" s="206" customFormat="1" ht="12.75">
      <c r="D3" s="236"/>
    </row>
    <row r="4" spans="1:19" s="238" customFormat="1" ht="15">
      <c r="A4" s="206"/>
      <c r="B4" s="206"/>
      <c r="C4" s="206"/>
      <c r="D4" s="206"/>
      <c r="E4" s="206"/>
      <c r="F4" s="206"/>
      <c r="G4" s="206"/>
      <c r="H4" s="186"/>
      <c r="I4" s="186"/>
      <c r="J4" s="186"/>
      <c r="K4" s="186"/>
      <c r="L4" s="186"/>
      <c r="M4" s="186"/>
      <c r="N4" s="186"/>
      <c r="O4" s="237"/>
      <c r="P4" s="237"/>
      <c r="Q4" s="237"/>
      <c r="R4" s="237"/>
      <c r="S4" s="237"/>
    </row>
    <row r="5" spans="1:19" s="238" customFormat="1" ht="24.75" customHeight="1">
      <c r="A5" s="206"/>
      <c r="B5" s="509" t="s">
        <v>33</v>
      </c>
      <c r="C5" s="509"/>
      <c r="D5" s="509"/>
      <c r="E5" s="509"/>
      <c r="F5" s="509"/>
      <c r="G5" s="509"/>
      <c r="H5" s="509"/>
      <c r="I5" s="509"/>
      <c r="J5" s="509"/>
      <c r="K5" s="186"/>
      <c r="L5" s="186"/>
      <c r="M5" s="186"/>
      <c r="N5" s="186"/>
      <c r="O5" s="237"/>
      <c r="P5" s="237"/>
      <c r="Q5" s="237"/>
      <c r="R5" s="237"/>
      <c r="S5" s="237"/>
    </row>
    <row r="6" spans="1:19" s="238" customFormat="1" ht="19.5" customHeight="1">
      <c r="A6" s="206"/>
      <c r="B6" s="510" t="str">
        <f>+Portada!B7</f>
        <v>AL 30 DE SETIEMBRE DE 2016</v>
      </c>
      <c r="C6" s="510"/>
      <c r="D6" s="510"/>
      <c r="E6" s="510"/>
      <c r="F6" s="510"/>
      <c r="G6" s="510"/>
      <c r="H6" s="510"/>
      <c r="I6" s="510"/>
      <c r="J6" s="510"/>
      <c r="K6" s="186"/>
      <c r="L6" s="186"/>
      <c r="M6" s="186"/>
      <c r="N6" s="186"/>
      <c r="O6" s="237"/>
      <c r="P6" s="237"/>
      <c r="Q6" s="237"/>
      <c r="R6" s="237"/>
      <c r="S6" s="237"/>
    </row>
    <row r="7" spans="1:19" s="238" customFormat="1" ht="19.5" customHeight="1">
      <c r="A7" s="206"/>
      <c r="B7" s="510"/>
      <c r="C7" s="510"/>
      <c r="D7" s="510"/>
      <c r="E7" s="510"/>
      <c r="F7" s="510"/>
      <c r="G7" s="510"/>
      <c r="H7" s="510"/>
      <c r="I7" s="510"/>
      <c r="J7" s="510"/>
      <c r="K7" s="186"/>
      <c r="L7" s="186"/>
      <c r="M7" s="186"/>
      <c r="N7" s="186"/>
      <c r="O7" s="237"/>
      <c r="P7" s="237"/>
      <c r="Q7" s="237"/>
      <c r="R7" s="237"/>
      <c r="S7" s="237"/>
    </row>
    <row r="8" spans="1:19" s="238" customFormat="1" ht="19.5" customHeight="1">
      <c r="A8" s="206"/>
      <c r="B8" s="515" t="s">
        <v>257</v>
      </c>
      <c r="C8" s="515"/>
      <c r="D8" s="515"/>
      <c r="E8" s="515"/>
      <c r="F8" s="515"/>
      <c r="G8" s="515"/>
      <c r="H8" s="430"/>
      <c r="I8" s="430"/>
      <c r="J8" s="430"/>
      <c r="K8" s="186"/>
      <c r="L8" s="341"/>
      <c r="M8" s="186"/>
      <c r="N8" s="186"/>
      <c r="O8" s="237"/>
      <c r="P8" s="237"/>
      <c r="Q8" s="237"/>
      <c r="R8" s="237"/>
      <c r="S8" s="237"/>
    </row>
    <row r="9" spans="1:19" s="238" customFormat="1" ht="15">
      <c r="A9" s="185"/>
      <c r="B9" s="185"/>
      <c r="C9" s="185"/>
      <c r="D9" s="185"/>
      <c r="E9" s="185"/>
      <c r="F9" s="185"/>
      <c r="G9" s="185"/>
      <c r="H9" s="186"/>
      <c r="I9" s="186"/>
      <c r="J9" s="186"/>
      <c r="K9" s="186"/>
      <c r="L9" s="239"/>
      <c r="M9" s="186"/>
      <c r="N9" s="186"/>
      <c r="O9" s="237"/>
      <c r="P9" s="237"/>
      <c r="Q9" s="237"/>
      <c r="R9" s="237"/>
      <c r="S9" s="237"/>
    </row>
    <row r="10" spans="2:10" ht="19.5" customHeight="1">
      <c r="B10" s="516" t="s">
        <v>231</v>
      </c>
      <c r="C10" s="517"/>
      <c r="D10" s="517"/>
      <c r="E10" s="518"/>
      <c r="G10" s="516" t="s">
        <v>35</v>
      </c>
      <c r="H10" s="517"/>
      <c r="I10" s="517"/>
      <c r="J10" s="518"/>
    </row>
    <row r="11" spans="2:10" ht="19.5" customHeight="1">
      <c r="B11" s="188"/>
      <c r="C11" s="189" t="s">
        <v>105</v>
      </c>
      <c r="D11" s="189" t="s">
        <v>258</v>
      </c>
      <c r="E11" s="191" t="s">
        <v>28</v>
      </c>
      <c r="G11" s="192"/>
      <c r="H11" s="189" t="s">
        <v>105</v>
      </c>
      <c r="I11" s="189" t="str">
        <f>+D11</f>
        <v>Soles</v>
      </c>
      <c r="J11" s="191" t="s">
        <v>28</v>
      </c>
    </row>
    <row r="12" spans="2:15" ht="19.5" customHeight="1">
      <c r="B12" s="193" t="s">
        <v>100</v>
      </c>
      <c r="C12" s="194">
        <f>+'Tipo de Deuda'!D18+'Tipo de Deuda'!D42</f>
        <v>4199.4809565</v>
      </c>
      <c r="D12" s="194">
        <f>+'Tipo de Deuda'!E18+'Tipo de Deuda'!E42</f>
        <v>14290.833694969502</v>
      </c>
      <c r="E12" s="195">
        <f>+C12/$C$14</f>
        <v>0.6222174128041301</v>
      </c>
      <c r="G12" s="193" t="s">
        <v>101</v>
      </c>
      <c r="H12" s="194">
        <f>+('Grupo Acreedor'!D14+'Grupo Acreedor'!D32+'Grupo Acreedor'!D41+'Grupo Acreedor'!D42+'Grupo Acreedor'!D45+'Grupo Acreedor'!D71)/1000</f>
        <v>3506.46453767</v>
      </c>
      <c r="I12" s="194">
        <f>+('Grupo Acreedor'!E14+'Grupo Acreedor'!E32+'Grupo Acreedor'!E41+'Grupo Acreedor'!E42+'Grupo Acreedor'!E45+'Grupo Acreedor'!E71)/1000</f>
        <v>11932.49882169101</v>
      </c>
      <c r="J12" s="195">
        <f>+H12/$H$14</f>
        <v>0.5195364177902679</v>
      </c>
      <c r="N12" s="342"/>
      <c r="O12" s="342"/>
    </row>
    <row r="13" spans="2:15" ht="19.5" customHeight="1">
      <c r="B13" s="193" t="s">
        <v>99</v>
      </c>
      <c r="C13" s="194">
        <f>+'Tipo de Deuda'!D14+'Tipo de Deuda'!D38</f>
        <v>2549.737034</v>
      </c>
      <c r="D13" s="194">
        <f>+'Tipo de Deuda'!E14+'Tipo de Deuda'!E38</f>
        <v>8676.755126702</v>
      </c>
      <c r="E13" s="195">
        <f>+C13/$C$14</f>
        <v>0.37778258719586993</v>
      </c>
      <c r="G13" s="193" t="s">
        <v>102</v>
      </c>
      <c r="H13" s="194">
        <f>+('Grupo Acreedor'!D29)/1000</f>
        <v>3242.75345283</v>
      </c>
      <c r="I13" s="194">
        <f>+('Grupo Acreedor'!E29)/1000</f>
        <v>11035.089999980491</v>
      </c>
      <c r="J13" s="195">
        <f>+H13/$H$14</f>
        <v>0.4804635822097322</v>
      </c>
      <c r="O13" s="240"/>
    </row>
    <row r="14" spans="2:15" ht="19.5" customHeight="1">
      <c r="B14" s="196" t="s">
        <v>29</v>
      </c>
      <c r="C14" s="197">
        <f>SUM(C12:C13)</f>
        <v>6749.217990499999</v>
      </c>
      <c r="D14" s="197">
        <f>SUM(D12:D13)</f>
        <v>22967.588821671503</v>
      </c>
      <c r="E14" s="198">
        <f>SUM(E12:E13)</f>
        <v>1</v>
      </c>
      <c r="G14" s="196" t="s">
        <v>29</v>
      </c>
      <c r="H14" s="197">
        <f>SUM(H12:H13)</f>
        <v>6749.217990499999</v>
      </c>
      <c r="I14" s="197">
        <f>SUM(I12:I13)</f>
        <v>22967.588821671503</v>
      </c>
      <c r="J14" s="198">
        <f>SUM(J12:J13)</f>
        <v>1</v>
      </c>
      <c r="O14" s="240"/>
    </row>
    <row r="15" spans="2:14" ht="19.5" customHeight="1">
      <c r="B15" s="190"/>
      <c r="C15" s="437">
        <f>+C14-C25</f>
        <v>0</v>
      </c>
      <c r="D15" s="437">
        <f>+D14-D25</f>
        <v>0</v>
      </c>
      <c r="E15" s="438"/>
      <c r="F15" s="395"/>
      <c r="G15" s="439"/>
      <c r="H15" s="440">
        <f>+H14-C14</f>
        <v>0</v>
      </c>
      <c r="I15" s="440">
        <f>+I14-D14</f>
        <v>0</v>
      </c>
      <c r="J15" s="399"/>
      <c r="M15" s="395"/>
      <c r="N15" s="395"/>
    </row>
    <row r="16" spans="2:8" ht="19.5" customHeight="1">
      <c r="B16" s="259"/>
      <c r="C16" s="267"/>
      <c r="H16" s="199"/>
    </row>
    <row r="17" spans="2:12" ht="19.5" customHeight="1">
      <c r="B17" s="516" t="s">
        <v>92</v>
      </c>
      <c r="C17" s="517"/>
      <c r="D17" s="517"/>
      <c r="E17" s="518"/>
      <c r="G17" s="516" t="s">
        <v>82</v>
      </c>
      <c r="H17" s="517"/>
      <c r="I17" s="517"/>
      <c r="J17" s="518"/>
      <c r="L17" s="199"/>
    </row>
    <row r="18" spans="2:10" ht="19.5" customHeight="1">
      <c r="B18" s="192"/>
      <c r="C18" s="189" t="s">
        <v>105</v>
      </c>
      <c r="D18" s="189" t="str">
        <f>+D11</f>
        <v>Soles</v>
      </c>
      <c r="E18" s="191" t="s">
        <v>28</v>
      </c>
      <c r="G18" s="192"/>
      <c r="H18" s="189" t="s">
        <v>105</v>
      </c>
      <c r="I18" s="189" t="str">
        <f>+I11</f>
        <v>Soles</v>
      </c>
      <c r="J18" s="191" t="s">
        <v>28</v>
      </c>
    </row>
    <row r="19" spans="2:12" ht="19.5" customHeight="1">
      <c r="B19" s="193" t="s">
        <v>41</v>
      </c>
      <c r="C19" s="200">
        <f>+('Grupo Acreedor'!D29)/1000</f>
        <v>3242.75345283</v>
      </c>
      <c r="D19" s="200">
        <f>+('Grupo Acreedor'!E29)/1000</f>
        <v>11035.089999980491</v>
      </c>
      <c r="E19" s="195">
        <f aca="true" t="shared" si="0" ref="E19:E24">+C19/$C$25</f>
        <v>0.4804635822097321</v>
      </c>
      <c r="G19" s="193" t="s">
        <v>105</v>
      </c>
      <c r="H19" s="194">
        <f>+Moneda!D22+Moneda!D62</f>
        <v>4014.4745099500005</v>
      </c>
      <c r="I19" s="194">
        <f>+Moneda!E22+Moneda!E62</f>
        <v>13661.256757359852</v>
      </c>
      <c r="J19" s="195">
        <f>+H19/$H$24</f>
        <v>0.5948058746362402</v>
      </c>
      <c r="L19" s="241"/>
    </row>
    <row r="20" spans="2:12" ht="19.5" customHeight="1">
      <c r="B20" s="193" t="s">
        <v>104</v>
      </c>
      <c r="C20" s="200">
        <f>+('Grupo Acreedor'!D21+'Grupo Acreedor'!D32+'Grupo Acreedor'!D72)/1000</f>
        <v>1961.76203551</v>
      </c>
      <c r="D20" s="200">
        <f>+('Grupo Acreedor'!E21+'Grupo Acreedor'!E32+'Grupo Acreedor'!E72)/1000</f>
        <v>6675.87620684053</v>
      </c>
      <c r="E20" s="195">
        <f t="shared" si="0"/>
        <v>0.29066508716584916</v>
      </c>
      <c r="G20" s="193" t="s">
        <v>258</v>
      </c>
      <c r="H20" s="194">
        <f>+Moneda!D14+Moneda!D54</f>
        <v>1788.62417047</v>
      </c>
      <c r="I20" s="194">
        <f>+Moneda!E14+Moneda!E54</f>
        <v>6086.68805210941</v>
      </c>
      <c r="J20" s="195">
        <f>+H20/$H$24</f>
        <v>0.2650120610991695</v>
      </c>
      <c r="L20" s="271"/>
    </row>
    <row r="21" spans="2:12" ht="19.5" customHeight="1">
      <c r="B21" s="193" t="s">
        <v>103</v>
      </c>
      <c r="C21" s="200">
        <f>+('Grupo Acreedor'!D15+'Grupo Acreedor'!D41)/1000</f>
        <v>1142.8907816100004</v>
      </c>
      <c r="D21" s="200">
        <f>+('Grupo Acreedor'!E15+'Grupo Acreedor'!E41)/1000</f>
        <v>3889.257329818831</v>
      </c>
      <c r="E21" s="195">
        <f t="shared" si="0"/>
        <v>0.1693367710479495</v>
      </c>
      <c r="G21" s="193" t="s">
        <v>106</v>
      </c>
      <c r="H21" s="194">
        <f>+Moneda!D26</f>
        <v>593.8936546399999</v>
      </c>
      <c r="I21" s="194">
        <f>+Moneda!E26</f>
        <v>2021.0201067399196</v>
      </c>
      <c r="J21" s="195">
        <f>+H21/$H$24</f>
        <v>0.08799443957447323</v>
      </c>
      <c r="L21" s="343"/>
    </row>
    <row r="22" spans="2:12" ht="19.5" customHeight="1">
      <c r="B22" s="193" t="s">
        <v>176</v>
      </c>
      <c r="C22" s="200">
        <f>+('Grupo Acreedor'!D19+'Grupo Acreedor'!D42)/1000</f>
        <v>123.98978888</v>
      </c>
      <c r="D22" s="200">
        <f>(+'Grupo Acreedor'!E19+'Grupo Acreedor'!E42)/1000</f>
        <v>421.93725155864</v>
      </c>
      <c r="E22" s="195">
        <f t="shared" si="0"/>
        <v>0.018370985950450017</v>
      </c>
      <c r="G22" s="193" t="s">
        <v>229</v>
      </c>
      <c r="H22" s="194">
        <f>+Moneda!D30</f>
        <v>263.00323244</v>
      </c>
      <c r="I22" s="194">
        <f>+Moneda!E30</f>
        <v>894.9999999933199</v>
      </c>
      <c r="J22" s="195">
        <f>+H22/$H$24</f>
        <v>0.03896795640771947</v>
      </c>
      <c r="L22" s="271"/>
    </row>
    <row r="23" spans="2:12" ht="19.5" customHeight="1">
      <c r="B23" s="193" t="s">
        <v>0</v>
      </c>
      <c r="C23" s="200">
        <f>+('Grupo Acreedor'!D18+'Grupo Acreedor'!D86)/1000</f>
        <v>166.76809135000005</v>
      </c>
      <c r="D23" s="200">
        <f>+('Grupo Acreedor'!E18+'Grupo Acreedor'!E86)/1000</f>
        <v>567.5118148640503</v>
      </c>
      <c r="E23" s="195">
        <f t="shared" si="0"/>
        <v>0.02470924655045042</v>
      </c>
      <c r="G23" s="193" t="s">
        <v>107</v>
      </c>
      <c r="H23" s="260">
        <f>+Moneda!D34</f>
        <v>89.22242299999999</v>
      </c>
      <c r="I23" s="260">
        <f>+Moneda!E34</f>
        <v>303.62390546899996</v>
      </c>
      <c r="J23" s="195">
        <f>+H23/$H$24</f>
        <v>0.013219668282397581</v>
      </c>
      <c r="L23" s="344"/>
    </row>
    <row r="24" spans="2:10" ht="19.5" customHeight="1">
      <c r="B24" s="193" t="s">
        <v>40</v>
      </c>
      <c r="C24" s="200">
        <f>+('Grupo Acreedor'!D23+'Grupo Acreedor'!D45)/1000</f>
        <v>111.05384032</v>
      </c>
      <c r="D24" s="200">
        <f>+('Grupo Acreedor'!E23+'Grupo Acreedor'!E45)/1000</f>
        <v>377.91621860896</v>
      </c>
      <c r="E24" s="195">
        <f t="shared" si="0"/>
        <v>0.01645432707556877</v>
      </c>
      <c r="G24" s="196" t="s">
        <v>29</v>
      </c>
      <c r="H24" s="197">
        <f>SUM(H19:H23)</f>
        <v>6749.2179905</v>
      </c>
      <c r="I24" s="197">
        <f>SUM(I19:I23)</f>
        <v>22967.588821671507</v>
      </c>
      <c r="J24" s="198">
        <f>SUM(J19:J23)</f>
        <v>1</v>
      </c>
    </row>
    <row r="25" spans="2:9" ht="19.5" customHeight="1">
      <c r="B25" s="196" t="s">
        <v>29</v>
      </c>
      <c r="C25" s="282">
        <f>+C19+C20+C21+C22+C23+C24</f>
        <v>6749.2179905</v>
      </c>
      <c r="D25" s="282">
        <f>SUM(D19:D24)</f>
        <v>22967.588821671503</v>
      </c>
      <c r="E25" s="198">
        <f>SUM(E19:E24)</f>
        <v>1</v>
      </c>
      <c r="H25" s="445">
        <f>+H24-H14</f>
        <v>0</v>
      </c>
      <c r="I25" s="445">
        <f>+I24-I14</f>
        <v>0</v>
      </c>
    </row>
    <row r="26" spans="2:9" ht="19.5" customHeight="1">
      <c r="B26" s="190"/>
      <c r="C26" s="441">
        <f>+C25-H14</f>
        <v>0</v>
      </c>
      <c r="D26" s="442">
        <f>+D25-I14</f>
        <v>0</v>
      </c>
      <c r="E26" s="438"/>
      <c r="F26" s="395"/>
      <c r="G26" s="443"/>
      <c r="H26" s="444"/>
      <c r="I26" s="395"/>
    </row>
    <row r="28" spans="2:10" ht="19.5" customHeight="1">
      <c r="B28" s="516" t="s">
        <v>30</v>
      </c>
      <c r="C28" s="517"/>
      <c r="D28" s="517"/>
      <c r="E28" s="518"/>
      <c r="G28" s="516" t="s">
        <v>34</v>
      </c>
      <c r="H28" s="517"/>
      <c r="I28" s="517"/>
      <c r="J28" s="518"/>
    </row>
    <row r="29" spans="2:10" ht="19.5" customHeight="1">
      <c r="B29" s="192"/>
      <c r="C29" s="189" t="s">
        <v>105</v>
      </c>
      <c r="D29" s="189" t="str">
        <f>+D18</f>
        <v>Soles</v>
      </c>
      <c r="E29" s="191" t="s">
        <v>28</v>
      </c>
      <c r="G29" s="192"/>
      <c r="H29" s="189" t="s">
        <v>105</v>
      </c>
      <c r="I29" s="189" t="str">
        <f>+I18</f>
        <v>Soles</v>
      </c>
      <c r="J29" s="191" t="s">
        <v>28</v>
      </c>
    </row>
    <row r="30" spans="2:14" ht="19.5" customHeight="1">
      <c r="B30" s="193" t="s">
        <v>132</v>
      </c>
      <c r="C30" s="194">
        <f>+'Tipo de Deuda'!D16+'Tipo de Deuda'!D20</f>
        <v>4056.48758433</v>
      </c>
      <c r="D30" s="194">
        <f>+'Tipo de Deuda'!E16+'Tipo de Deuda'!E20</f>
        <v>13804.22724947499</v>
      </c>
      <c r="E30" s="195">
        <f>+C30/$C$32</f>
        <v>0.6010307549763235</v>
      </c>
      <c r="G30" s="193" t="s">
        <v>108</v>
      </c>
      <c r="H30" s="194">
        <f>+Moneda!D38</f>
        <v>5710.03361362</v>
      </c>
      <c r="I30" s="194">
        <f>+Moneda!E38</f>
        <v>19431.24438714886</v>
      </c>
      <c r="J30" s="195">
        <f>+H30/$H$32</f>
        <v>0.8460289209293987</v>
      </c>
      <c r="N30" s="241"/>
    </row>
    <row r="31" spans="2:14" ht="19.5" customHeight="1">
      <c r="B31" s="193" t="s">
        <v>133</v>
      </c>
      <c r="C31" s="194">
        <f>+'Tipo de Deuda'!D15+'Tipo de Deuda'!D19+'Tipo de Deuda'!D39+'Tipo de Deuda'!D43</f>
        <v>2692.73040617</v>
      </c>
      <c r="D31" s="194">
        <f>+'Tipo de Deuda'!E15+'Tipo de Deuda'!E19+'Tipo de Deuda'!E39+'Tipo de Deuda'!E43</f>
        <v>9163.36157219651</v>
      </c>
      <c r="E31" s="195">
        <f>+C31/$C$32</f>
        <v>0.3989692450236765</v>
      </c>
      <c r="G31" s="193" t="s">
        <v>109</v>
      </c>
      <c r="H31" s="194">
        <f>+Moneda!D66</f>
        <v>1039.1843768800002</v>
      </c>
      <c r="I31" s="194">
        <f>+Moneda!E66</f>
        <v>3536.3444345226408</v>
      </c>
      <c r="J31" s="195">
        <f>+H31/$H$32</f>
        <v>0.15397107907060129</v>
      </c>
      <c r="N31" s="242"/>
    </row>
    <row r="32" spans="2:14" ht="19.5" customHeight="1">
      <c r="B32" s="196" t="s">
        <v>29</v>
      </c>
      <c r="C32" s="197">
        <f>SUM(C30:C31)</f>
        <v>6749.2179905</v>
      </c>
      <c r="D32" s="197">
        <f>SUM(D30:D31)</f>
        <v>22967.588821671503</v>
      </c>
      <c r="E32" s="198">
        <f>SUM(E30:E31)</f>
        <v>1</v>
      </c>
      <c r="G32" s="196" t="s">
        <v>29</v>
      </c>
      <c r="H32" s="197">
        <f>SUM(H30:H31)</f>
        <v>6749.2179905</v>
      </c>
      <c r="I32" s="197">
        <f>SUM(I30:I31)</f>
        <v>22967.588821671503</v>
      </c>
      <c r="J32" s="198">
        <f>SUM(J30:J31)</f>
        <v>1</v>
      </c>
      <c r="N32" s="240"/>
    </row>
    <row r="33" ht="8.25" customHeight="1"/>
    <row r="34" spans="2:10" ht="15.75" customHeight="1">
      <c r="B34" s="272"/>
      <c r="C34" s="447">
        <f>+C32-H32</f>
        <v>0</v>
      </c>
      <c r="D34" s="446">
        <f>+D32-I32</f>
        <v>0</v>
      </c>
      <c r="E34" s="272"/>
      <c r="F34" s="272"/>
      <c r="G34" s="272"/>
      <c r="H34" s="446">
        <f>+H32-H24</f>
        <v>0</v>
      </c>
      <c r="I34" s="446">
        <f>+I32-I24</f>
        <v>0</v>
      </c>
      <c r="J34" s="272"/>
    </row>
    <row r="35" spans="2:10" ht="5.25" customHeight="1">
      <c r="B35" s="214"/>
      <c r="C35" s="214"/>
      <c r="D35" s="214"/>
      <c r="E35" s="214"/>
      <c r="F35" s="214"/>
      <c r="G35" s="214"/>
      <c r="H35" s="214"/>
      <c r="J35" s="243"/>
    </row>
    <row r="36" spans="2:9" ht="15.75" customHeight="1">
      <c r="B36" s="268"/>
      <c r="C36" s="269"/>
      <c r="D36" s="269"/>
      <c r="E36" s="244"/>
      <c r="F36" s="132"/>
      <c r="G36" s="132"/>
      <c r="H36" s="270"/>
      <c r="I36" s="271"/>
    </row>
    <row r="37" spans="2:8" ht="15.75" customHeight="1">
      <c r="B37" s="519"/>
      <c r="C37" s="520"/>
      <c r="D37" s="520"/>
      <c r="E37" s="520"/>
      <c r="F37" s="132"/>
      <c r="G37" s="132"/>
      <c r="H37" s="132"/>
    </row>
    <row r="38" spans="2:6" s="105" customFormat="1" ht="15.75" customHeight="1">
      <c r="B38" s="132"/>
      <c r="C38" s="245"/>
      <c r="D38" s="246"/>
      <c r="E38" s="132"/>
      <c r="F38" s="432"/>
    </row>
    <row r="39" spans="2:6" s="105" customFormat="1" ht="15.75" customHeight="1">
      <c r="B39" s="132"/>
      <c r="C39" s="247"/>
      <c r="D39" s="132"/>
      <c r="E39" s="132"/>
      <c r="F39" s="432"/>
    </row>
  </sheetData>
  <sheetProtection/>
  <mergeCells count="11">
    <mergeCell ref="B37:E37"/>
    <mergeCell ref="B17:E17"/>
    <mergeCell ref="G17:J17"/>
    <mergeCell ref="G28:J28"/>
    <mergeCell ref="B28:E28"/>
    <mergeCell ref="B8:G8"/>
    <mergeCell ref="B5:J5"/>
    <mergeCell ref="B6:J6"/>
    <mergeCell ref="B10:E10"/>
    <mergeCell ref="G10:J10"/>
    <mergeCell ref="B7:J7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7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/>
    <row r="5" spans="2:8" s="4" customFormat="1" ht="24.75" customHeight="1">
      <c r="B5" s="509" t="s">
        <v>33</v>
      </c>
      <c r="C5" s="509"/>
      <c r="D5" s="509"/>
      <c r="E5" s="509"/>
      <c r="F5" s="509"/>
      <c r="G5" s="509"/>
      <c r="H5" s="509"/>
    </row>
    <row r="6" spans="2:8" s="4" customFormat="1" ht="24.75" customHeight="1">
      <c r="B6" s="510" t="str">
        <f>+'Resumen Cuadros'!B6:J6</f>
        <v>AL 30 DE SETIEMBRE DE 2016</v>
      </c>
      <c r="C6" s="510"/>
      <c r="D6" s="510"/>
      <c r="E6" s="510"/>
      <c r="F6" s="510"/>
      <c r="G6" s="510"/>
      <c r="H6" s="510"/>
    </row>
    <row r="7" spans="2:9" s="4" customFormat="1" ht="24.75" customHeight="1">
      <c r="B7" s="299"/>
      <c r="C7" s="299"/>
      <c r="D7" s="299"/>
      <c r="E7" s="299"/>
      <c r="F7" s="299"/>
      <c r="G7" s="299"/>
      <c r="H7" s="299"/>
      <c r="I7" s="50"/>
    </row>
    <row r="8" spans="2:8" ht="17.25" customHeight="1">
      <c r="B8" s="132"/>
      <c r="C8" s="132"/>
      <c r="D8" s="132"/>
      <c r="E8" s="132"/>
      <c r="F8" s="132"/>
      <c r="G8" s="132"/>
      <c r="H8" s="132"/>
    </row>
    <row r="9" spans="2:8" ht="16.5">
      <c r="B9" s="521" t="str">
        <f>+'Resumen Cuadros'!B10:E10</f>
        <v>TIPO DE DEUDA</v>
      </c>
      <c r="C9" s="521"/>
      <c r="D9" s="521"/>
      <c r="E9" s="136"/>
      <c r="F9" s="521" t="s">
        <v>35</v>
      </c>
      <c r="G9" s="521"/>
      <c r="H9" s="521"/>
    </row>
    <row r="10" spans="2:8" ht="12.75">
      <c r="B10" s="132"/>
      <c r="C10" s="132"/>
      <c r="D10" s="132"/>
      <c r="E10" s="132"/>
      <c r="F10" s="132"/>
      <c r="G10" s="132"/>
      <c r="H10" s="132"/>
    </row>
    <row r="27" spans="2:8" s="26" customFormat="1" ht="16.5">
      <c r="B27" s="521" t="str">
        <f>+'Resumen Cuadros'!B17:E17</f>
        <v>GRUPO DEL ACREEDOR</v>
      </c>
      <c r="C27" s="521"/>
      <c r="D27" s="521"/>
      <c r="F27" s="521" t="s">
        <v>82</v>
      </c>
      <c r="G27" s="521"/>
      <c r="H27" s="521"/>
    </row>
    <row r="47" spans="2:8" s="26" customFormat="1" ht="16.5">
      <c r="B47" s="521" t="s">
        <v>30</v>
      </c>
      <c r="C47" s="521"/>
      <c r="D47" s="521"/>
      <c r="F47" s="521" t="s">
        <v>34</v>
      </c>
      <c r="G47" s="521"/>
      <c r="H47" s="521"/>
    </row>
    <row r="65" spans="2:8" ht="30" customHeight="1">
      <c r="B65" s="524"/>
      <c r="C65" s="524"/>
      <c r="D65" s="524"/>
      <c r="E65" s="524"/>
      <c r="F65" s="524"/>
      <c r="G65" s="524"/>
      <c r="H65" s="524"/>
    </row>
    <row r="66" spans="2:8" ht="9" customHeight="1">
      <c r="B66" s="51"/>
      <c r="C66" s="51"/>
      <c r="D66" s="51"/>
      <c r="E66" s="51"/>
      <c r="F66" s="51"/>
      <c r="G66" s="51"/>
      <c r="H66" s="51"/>
    </row>
    <row r="67" spans="2:8" ht="15.75" customHeight="1">
      <c r="B67" s="52"/>
      <c r="C67" s="53"/>
      <c r="D67" s="53"/>
      <c r="E67" s="53"/>
      <c r="F67" s="54"/>
      <c r="G67" s="54"/>
      <c r="H67" s="54"/>
    </row>
    <row r="68" spans="2:8" ht="15.75" customHeight="1">
      <c r="B68" s="522"/>
      <c r="C68" s="523"/>
      <c r="D68" s="523"/>
      <c r="E68" s="523"/>
      <c r="F68" s="54"/>
      <c r="G68" s="54"/>
      <c r="H68" s="54"/>
    </row>
    <row r="69" spans="2:8" ht="15.75" customHeight="1">
      <c r="B69" s="522"/>
      <c r="C69" s="523"/>
      <c r="D69" s="523"/>
      <c r="E69" s="523"/>
      <c r="F69" s="54"/>
      <c r="G69" s="54"/>
      <c r="H69" s="54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</sheetData>
  <sheetProtection/>
  <mergeCells count="11">
    <mergeCell ref="B68:E68"/>
    <mergeCell ref="F47:H47"/>
    <mergeCell ref="B5:H5"/>
    <mergeCell ref="B6:H6"/>
    <mergeCell ref="B9:D9"/>
    <mergeCell ref="F9:H9"/>
    <mergeCell ref="B69:E69"/>
    <mergeCell ref="B27:D27"/>
    <mergeCell ref="F27:H27"/>
    <mergeCell ref="B65:H65"/>
    <mergeCell ref="B47:D47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showGridLines="0" zoomScale="70" zoomScaleNormal="70" zoomScalePageLayoutView="0" workbookViewId="0" topLeftCell="A1">
      <selection activeCell="A1" sqref="A1"/>
    </sheetView>
  </sheetViews>
  <sheetFormatPr defaultColWidth="15.7109375" defaultRowHeight="12.75"/>
  <cols>
    <col min="1" max="1" width="2.7109375" style="9" customWidth="1"/>
    <col min="2" max="2" width="37.140625" style="9" customWidth="1"/>
    <col min="3" max="6" width="14.710937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18" width="12.7109375" style="10" bestFit="1" customWidth="1"/>
    <col min="19" max="19" width="12.7109375" style="10" customWidth="1"/>
    <col min="20" max="20" width="12.7109375" style="10" bestFit="1" customWidth="1"/>
    <col min="21" max="23" width="12.7109375" style="9" customWidth="1"/>
    <col min="24" max="230" width="11.421875" style="9" customWidth="1"/>
    <col min="231" max="231" width="25.7109375" style="9" customWidth="1"/>
    <col min="232" max="16384" width="15.7109375" style="9" customWidth="1"/>
  </cols>
  <sheetData>
    <row r="1" ht="12.75">
      <c r="B1" s="8"/>
    </row>
    <row r="2" spans="2:20" s="11" customFormat="1" ht="18">
      <c r="B2" s="542"/>
      <c r="C2" s="542"/>
      <c r="D2" s="542"/>
      <c r="E2" s="542"/>
      <c r="F2" s="542"/>
      <c r="G2" s="24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2:20" s="11" customFormat="1" ht="18">
      <c r="B3" s="542"/>
      <c r="C3" s="542"/>
      <c r="D3" s="542"/>
      <c r="E3" s="542"/>
      <c r="F3" s="542"/>
      <c r="G3" s="24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5" spans="2:20" s="183" customFormat="1" ht="18">
      <c r="B5" s="542" t="s">
        <v>11</v>
      </c>
      <c r="C5" s="542"/>
      <c r="D5" s="542"/>
      <c r="E5" s="542"/>
      <c r="F5" s="204"/>
      <c r="G5" s="182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</row>
    <row r="6" spans="2:20" s="11" customFormat="1" ht="19.5" customHeight="1">
      <c r="B6" s="543" t="s">
        <v>159</v>
      </c>
      <c r="C6" s="543"/>
      <c r="D6" s="543"/>
      <c r="E6" s="543"/>
      <c r="F6" s="543"/>
      <c r="G6" s="25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2:20" s="11" customFormat="1" ht="19.5" customHeight="1">
      <c r="B7" s="209" t="s">
        <v>263</v>
      </c>
      <c r="C7" s="431"/>
      <c r="D7" s="431"/>
      <c r="E7" s="431"/>
      <c r="F7" s="431"/>
      <c r="G7" s="25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2:20" s="11" customFormat="1" ht="19.5" customHeight="1">
      <c r="B8" s="210" t="s">
        <v>232</v>
      </c>
      <c r="C8" s="210"/>
      <c r="D8" s="431"/>
      <c r="E8" s="431"/>
      <c r="F8" s="431"/>
      <c r="G8" s="25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2:20" s="11" customFormat="1" ht="19.5" customHeight="1">
      <c r="B9" s="210" t="s">
        <v>311</v>
      </c>
      <c r="C9" s="210"/>
      <c r="D9" s="431"/>
      <c r="E9" s="431"/>
      <c r="F9" s="431"/>
      <c r="G9" s="25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2:20" s="11" customFormat="1" ht="19.5" customHeight="1">
      <c r="B10" s="320" t="s">
        <v>158</v>
      </c>
      <c r="C10" s="398"/>
      <c r="D10" s="397"/>
      <c r="E10" s="397"/>
      <c r="F10" s="281"/>
      <c r="G10" s="25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2:7" ht="10.5" customHeight="1">
      <c r="B11" s="373"/>
      <c r="C11" s="373"/>
      <c r="D11" s="373"/>
      <c r="E11" s="297"/>
      <c r="F11" s="281"/>
      <c r="G11" s="25"/>
    </row>
    <row r="12" spans="2:29" s="30" customFormat="1" ht="18" customHeight="1">
      <c r="B12" s="534" t="s">
        <v>199</v>
      </c>
      <c r="C12" s="538">
        <v>2009</v>
      </c>
      <c r="D12" s="546">
        <v>2010</v>
      </c>
      <c r="E12" s="544">
        <v>2011</v>
      </c>
      <c r="F12" s="538">
        <v>2012</v>
      </c>
      <c r="G12" s="180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538">
        <v>2013</v>
      </c>
      <c r="S12" s="538">
        <v>2014</v>
      </c>
      <c r="T12" s="536">
        <v>2015</v>
      </c>
      <c r="U12" s="539">
        <v>2016</v>
      </c>
      <c r="V12" s="540"/>
      <c r="W12" s="540"/>
      <c r="X12" s="540"/>
      <c r="Y12" s="540"/>
      <c r="Z12" s="540"/>
      <c r="AA12" s="540"/>
      <c r="AB12" s="540"/>
      <c r="AC12" s="541"/>
    </row>
    <row r="13" spans="2:29" s="30" customFormat="1" ht="18" customHeight="1">
      <c r="B13" s="535"/>
      <c r="C13" s="537"/>
      <c r="D13" s="547"/>
      <c r="E13" s="545"/>
      <c r="F13" s="537"/>
      <c r="G13" s="169" t="s">
        <v>138</v>
      </c>
      <c r="H13" s="169" t="s">
        <v>139</v>
      </c>
      <c r="I13" s="170" t="s">
        <v>144</v>
      </c>
      <c r="J13" s="170" t="s">
        <v>146</v>
      </c>
      <c r="K13" s="170" t="s">
        <v>155</v>
      </c>
      <c r="L13" s="170" t="s">
        <v>170</v>
      </c>
      <c r="M13" s="170" t="s">
        <v>200</v>
      </c>
      <c r="N13" s="170" t="s">
        <v>203</v>
      </c>
      <c r="O13" s="170" t="s">
        <v>206</v>
      </c>
      <c r="P13" s="170" t="s">
        <v>211</v>
      </c>
      <c r="Q13" s="170" t="s">
        <v>214</v>
      </c>
      <c r="R13" s="537"/>
      <c r="S13" s="537"/>
      <c r="T13" s="537"/>
      <c r="U13" s="179" t="s">
        <v>217</v>
      </c>
      <c r="V13" s="179" t="s">
        <v>139</v>
      </c>
      <c r="W13" s="179" t="s">
        <v>144</v>
      </c>
      <c r="X13" s="179" t="s">
        <v>262</v>
      </c>
      <c r="Y13" s="179" t="s">
        <v>292</v>
      </c>
      <c r="Z13" s="179" t="s">
        <v>170</v>
      </c>
      <c r="AA13" s="179" t="s">
        <v>200</v>
      </c>
      <c r="AB13" s="179" t="s">
        <v>203</v>
      </c>
      <c r="AC13" s="179" t="s">
        <v>206</v>
      </c>
    </row>
    <row r="14" spans="2:29" s="30" customFormat="1" ht="4.5" customHeight="1">
      <c r="B14" s="286"/>
      <c r="C14" s="155"/>
      <c r="D14" s="287"/>
      <c r="E14" s="288"/>
      <c r="F14" s="29"/>
      <c r="G14" s="29"/>
      <c r="H14" s="29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298"/>
      <c r="V14" s="298"/>
      <c r="W14" s="298"/>
      <c r="X14" s="298"/>
      <c r="Y14" s="298"/>
      <c r="Z14" s="298"/>
      <c r="AA14" s="298"/>
      <c r="AB14" s="298"/>
      <c r="AC14" s="298"/>
    </row>
    <row r="15" spans="2:29" s="28" customFormat="1" ht="21.75" customHeight="1">
      <c r="B15" s="289" t="s">
        <v>38</v>
      </c>
      <c r="C15" s="290">
        <v>1389</v>
      </c>
      <c r="D15" s="290">
        <v>2144</v>
      </c>
      <c r="E15" s="291">
        <v>2188</v>
      </c>
      <c r="F15" s="35">
        <v>2200.85083118</v>
      </c>
      <c r="G15" s="35">
        <v>2261.0867645999997</v>
      </c>
      <c r="H15" s="35">
        <v>2364.0222734900008</v>
      </c>
      <c r="I15" s="36">
        <v>2357.0528358500005</v>
      </c>
      <c r="J15" s="36">
        <v>1999.1237960899996</v>
      </c>
      <c r="K15" s="36">
        <v>1855.9752899899995</v>
      </c>
      <c r="L15" s="36">
        <v>1881.3928780000006</v>
      </c>
      <c r="M15" s="36">
        <v>1885.9614884799998</v>
      </c>
      <c r="N15" s="36">
        <v>1895.8605905900001</v>
      </c>
      <c r="O15" s="36">
        <v>1923.9667059200005</v>
      </c>
      <c r="P15" s="36">
        <v>2082.3912708899998</v>
      </c>
      <c r="Q15" s="36">
        <v>2320.18630966</v>
      </c>
      <c r="R15" s="36">
        <v>2410.7572430899995</v>
      </c>
      <c r="S15" s="36">
        <v>2340.572291339998</v>
      </c>
      <c r="T15" s="36">
        <v>2258.8960634599985</v>
      </c>
      <c r="U15" s="36">
        <v>2236.1222850500003</v>
      </c>
      <c r="V15" s="36">
        <v>2164.8851947800003</v>
      </c>
      <c r="W15" s="36">
        <v>2058.665810680001</v>
      </c>
      <c r="X15" s="36">
        <v>2015.198626789998</v>
      </c>
      <c r="Y15" s="36">
        <v>1826.9528442200005</v>
      </c>
      <c r="Z15" s="36">
        <v>1714.12481868</v>
      </c>
      <c r="AA15" s="36">
        <v>1824.90999325</v>
      </c>
      <c r="AB15" s="36">
        <v>2592.0893478400003</v>
      </c>
      <c r="AC15" s="36">
        <v>2549.7370340000007</v>
      </c>
    </row>
    <row r="16" spans="2:29" s="28" customFormat="1" ht="21.75" customHeight="1">
      <c r="B16" s="289" t="s">
        <v>37</v>
      </c>
      <c r="C16" s="290">
        <v>256</v>
      </c>
      <c r="D16" s="290">
        <v>389</v>
      </c>
      <c r="E16" s="291">
        <v>590</v>
      </c>
      <c r="F16" s="35">
        <v>1030.77857448</v>
      </c>
      <c r="G16" s="35">
        <v>1717.19549295</v>
      </c>
      <c r="H16" s="35">
        <f>1917.56063677+1.57827652</f>
        <v>1919.13891329</v>
      </c>
      <c r="I16" s="36">
        <v>1914.3175079399998</v>
      </c>
      <c r="J16" s="36">
        <f>1621.89330919+1.56411224</f>
        <v>1623.45742143</v>
      </c>
      <c r="K16" s="36">
        <v>1321.24310121</v>
      </c>
      <c r="L16" s="36">
        <v>1342.73701548</v>
      </c>
      <c r="M16" s="36">
        <v>1387.14391579</v>
      </c>
      <c r="N16" s="36">
        <v>1486.45493138</v>
      </c>
      <c r="O16" s="36">
        <v>1586.4899930800002</v>
      </c>
      <c r="P16" s="36">
        <v>1581.29893494</v>
      </c>
      <c r="Q16" s="36">
        <v>1614.5149583</v>
      </c>
      <c r="R16" s="36">
        <v>1687.77919108</v>
      </c>
      <c r="S16" s="36">
        <v>3504.0928333699994</v>
      </c>
      <c r="T16" s="36">
        <v>4201.51382237</v>
      </c>
      <c r="U16" s="36">
        <v>4206.637548460001</v>
      </c>
      <c r="V16" s="36">
        <v>4225.32113967</v>
      </c>
      <c r="W16" s="36">
        <v>4232.58768609</v>
      </c>
      <c r="X16" s="36">
        <v>4227.10571668</v>
      </c>
      <c r="Y16" s="36">
        <v>4223.0810367700005</v>
      </c>
      <c r="Z16" s="36">
        <v>4220.65833102</v>
      </c>
      <c r="AA16" s="36">
        <v>4236.929199650001</v>
      </c>
      <c r="AB16" s="36">
        <v>4275.791549510001</v>
      </c>
      <c r="AC16" s="36">
        <v>4199.4809565000005</v>
      </c>
    </row>
    <row r="17" spans="2:29" s="28" customFormat="1" ht="6" customHeight="1">
      <c r="B17" s="292"/>
      <c r="C17" s="293"/>
      <c r="D17" s="293"/>
      <c r="E17" s="294"/>
      <c r="F17" s="37"/>
      <c r="G17" s="37"/>
      <c r="H17" s="37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2:29" s="30" customFormat="1" ht="15" customHeight="1">
      <c r="B18" s="528" t="s">
        <v>140</v>
      </c>
      <c r="C18" s="530">
        <f aca="true" t="shared" si="0" ref="C18:H18">SUM(C15:C16)</f>
        <v>1645</v>
      </c>
      <c r="D18" s="530">
        <f t="shared" si="0"/>
        <v>2533</v>
      </c>
      <c r="E18" s="532">
        <f t="shared" si="0"/>
        <v>2778</v>
      </c>
      <c r="F18" s="530">
        <f t="shared" si="0"/>
        <v>3231.62940566</v>
      </c>
      <c r="G18" s="530">
        <f t="shared" si="0"/>
        <v>3978.2822575499995</v>
      </c>
      <c r="H18" s="530">
        <f t="shared" si="0"/>
        <v>4283.16118678</v>
      </c>
      <c r="I18" s="525">
        <f aca="true" t="shared" si="1" ref="I18:N18">SUM(I15:I16)</f>
        <v>4271.37034379</v>
      </c>
      <c r="J18" s="525">
        <f t="shared" si="1"/>
        <v>3622.58121752</v>
      </c>
      <c r="K18" s="525">
        <f t="shared" si="1"/>
        <v>3177.2183911999996</v>
      </c>
      <c r="L18" s="525">
        <f t="shared" si="1"/>
        <v>3224.1298934800006</v>
      </c>
      <c r="M18" s="525">
        <f t="shared" si="1"/>
        <v>3273.10540427</v>
      </c>
      <c r="N18" s="525">
        <f t="shared" si="1"/>
        <v>3382.31552197</v>
      </c>
      <c r="O18" s="525">
        <f>+O15+O16</f>
        <v>3510.4566990000008</v>
      </c>
      <c r="P18" s="525">
        <f>+P15+P16</f>
        <v>3663.6902058299997</v>
      </c>
      <c r="Q18" s="525">
        <f>+Q15+Q16</f>
        <v>3934.70126796</v>
      </c>
      <c r="R18" s="525">
        <f>+R15+R16</f>
        <v>4098.53643417</v>
      </c>
      <c r="S18" s="525">
        <f>+S15+S16</f>
        <v>5844.665124709998</v>
      </c>
      <c r="T18" s="525">
        <f aca="true" t="shared" si="2" ref="T18:Y18">+T16+T15</f>
        <v>6460.4098858299985</v>
      </c>
      <c r="U18" s="525">
        <f t="shared" si="2"/>
        <v>6442.759833510001</v>
      </c>
      <c r="V18" s="525">
        <f t="shared" si="2"/>
        <v>6390.20633445</v>
      </c>
      <c r="W18" s="525">
        <f t="shared" si="2"/>
        <v>6291.253496770001</v>
      </c>
      <c r="X18" s="525">
        <f t="shared" si="2"/>
        <v>6242.304343469998</v>
      </c>
      <c r="Y18" s="525">
        <f t="shared" si="2"/>
        <v>6050.033880990001</v>
      </c>
      <c r="Z18" s="525">
        <f>+Z16+Z15</f>
        <v>5934.783149700001</v>
      </c>
      <c r="AA18" s="525">
        <f>+AA16+AA15</f>
        <v>6061.839192900001</v>
      </c>
      <c r="AB18" s="525">
        <f>+AB16+AB15</f>
        <v>6867.880897350001</v>
      </c>
      <c r="AC18" s="525">
        <f>+AC16+AC15</f>
        <v>6749.217990500001</v>
      </c>
    </row>
    <row r="19" spans="2:29" s="30" customFormat="1" ht="15" customHeight="1">
      <c r="B19" s="529"/>
      <c r="C19" s="531"/>
      <c r="D19" s="531"/>
      <c r="E19" s="533"/>
      <c r="F19" s="531"/>
      <c r="G19" s="531"/>
      <c r="H19" s="531"/>
      <c r="I19" s="526"/>
      <c r="J19" s="526"/>
      <c r="K19" s="526"/>
      <c r="L19" s="526"/>
      <c r="M19" s="526"/>
      <c r="N19" s="526"/>
      <c r="O19" s="526"/>
      <c r="P19" s="526"/>
      <c r="Q19" s="526"/>
      <c r="R19" s="526"/>
      <c r="S19" s="526"/>
      <c r="T19" s="526"/>
      <c r="U19" s="526"/>
      <c r="V19" s="526"/>
      <c r="W19" s="526"/>
      <c r="X19" s="526"/>
      <c r="Y19" s="526"/>
      <c r="Z19" s="526"/>
      <c r="AA19" s="526"/>
      <c r="AB19" s="526"/>
      <c r="AC19" s="526"/>
    </row>
    <row r="20" spans="2:7" ht="7.5" customHeight="1">
      <c r="B20" s="39"/>
      <c r="C20" s="40"/>
      <c r="D20" s="40"/>
      <c r="E20" s="40"/>
      <c r="F20" s="40"/>
      <c r="G20" s="40"/>
    </row>
    <row r="21" spans="2:20" ht="7.5" customHeight="1">
      <c r="B21" s="39"/>
      <c r="C21" s="40"/>
      <c r="D21" s="40"/>
      <c r="E21" s="40"/>
      <c r="F21" s="40"/>
      <c r="G21" s="40"/>
      <c r="T21" s="295"/>
    </row>
    <row r="22" spans="2:29" s="28" customFormat="1" ht="28.5" customHeight="1">
      <c r="B22" s="527"/>
      <c r="C22" s="527"/>
      <c r="D22" s="527"/>
      <c r="E22" s="527"/>
      <c r="F22" s="527"/>
      <c r="G22" s="27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296"/>
      <c r="U22" s="307"/>
      <c r="V22" s="307"/>
      <c r="W22" s="307"/>
      <c r="X22" s="345"/>
      <c r="Y22" s="345"/>
      <c r="Z22" s="345"/>
      <c r="AA22" s="345"/>
      <c r="AB22" s="345"/>
      <c r="AC22" s="345"/>
    </row>
    <row r="23" spans="2:20" s="28" customFormat="1" ht="28.5" customHeight="1">
      <c r="B23" s="527"/>
      <c r="C23" s="527"/>
      <c r="D23" s="527"/>
      <c r="E23" s="527"/>
      <c r="F23" s="527"/>
      <c r="G23" s="27"/>
      <c r="I23" s="10"/>
      <c r="J23" s="41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2:20" s="28" customFormat="1" ht="15.75" customHeight="1">
      <c r="B24" s="42"/>
      <c r="C24" s="6"/>
      <c r="D24" s="6"/>
      <c r="E24" s="6"/>
      <c r="F24" s="27"/>
      <c r="G24" s="2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3:20" ht="12.75">
      <c r="C25" s="43"/>
      <c r="D25" s="44"/>
      <c r="E25" s="44"/>
      <c r="F25" s="44"/>
      <c r="G25" s="44"/>
      <c r="T25" s="248"/>
    </row>
    <row r="26" spans="3:7" ht="12.75">
      <c r="C26" s="43"/>
      <c r="D26" s="44"/>
      <c r="E26" s="44"/>
      <c r="F26" s="44"/>
      <c r="G26" s="44"/>
    </row>
    <row r="27" spans="3:7" ht="12.75">
      <c r="C27" s="43"/>
      <c r="D27" s="44"/>
      <c r="E27" s="44"/>
      <c r="F27" s="44"/>
      <c r="G27" s="44"/>
    </row>
    <row r="30" spans="8:20" ht="12.75" customHeight="1">
      <c r="H30" s="45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</row>
    <row r="31" spans="8:20" ht="12.75">
      <c r="H31" s="45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</row>
    <row r="32" spans="8:20" ht="12.75">
      <c r="H32" s="45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8:20" ht="12.75">
      <c r="H33" s="47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8:20" ht="12.75">
      <c r="H34" s="47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8:20" ht="12.75">
      <c r="H35" s="47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</row>
    <row r="51" spans="3:5" ht="12.75">
      <c r="C51" s="49"/>
      <c r="D51" s="49"/>
      <c r="E51" s="49"/>
    </row>
  </sheetData>
  <sheetProtection/>
  <mergeCells count="43">
    <mergeCell ref="B2:F2"/>
    <mergeCell ref="B3:F3"/>
    <mergeCell ref="B6:F6"/>
    <mergeCell ref="E12:E13"/>
    <mergeCell ref="B5:E5"/>
    <mergeCell ref="F12:F13"/>
    <mergeCell ref="D12:D13"/>
    <mergeCell ref="C12:C13"/>
    <mergeCell ref="S12:S13"/>
    <mergeCell ref="L18:L19"/>
    <mergeCell ref="K18:K19"/>
    <mergeCell ref="AC18:AC19"/>
    <mergeCell ref="U12:AC12"/>
    <mergeCell ref="Z18:Z19"/>
    <mergeCell ref="M18:M19"/>
    <mergeCell ref="R12:R13"/>
    <mergeCell ref="AB18:AB19"/>
    <mergeCell ref="AA18:AA19"/>
    <mergeCell ref="H18:H19"/>
    <mergeCell ref="B22:F22"/>
    <mergeCell ref="F18:F19"/>
    <mergeCell ref="B12:B13"/>
    <mergeCell ref="X18:X19"/>
    <mergeCell ref="W18:W19"/>
    <mergeCell ref="V18:V19"/>
    <mergeCell ref="T18:T19"/>
    <mergeCell ref="T12:T13"/>
    <mergeCell ref="U18:U19"/>
    <mergeCell ref="B23:F23"/>
    <mergeCell ref="B18:B19"/>
    <mergeCell ref="C18:C19"/>
    <mergeCell ref="D18:D19"/>
    <mergeCell ref="E18:E19"/>
    <mergeCell ref="G18:G19"/>
    <mergeCell ref="O18:O19"/>
    <mergeCell ref="Y18:Y19"/>
    <mergeCell ref="J18:J19"/>
    <mergeCell ref="S18:S19"/>
    <mergeCell ref="N18:N19"/>
    <mergeCell ref="I18:I19"/>
    <mergeCell ref="P18:P19"/>
    <mergeCell ref="Q18:Q19"/>
    <mergeCell ref="R18:R19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5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140625" style="2" customWidth="1"/>
    <col min="2" max="2" width="0.5625" style="2" customWidth="1"/>
    <col min="3" max="3" width="44.421875" style="2" customWidth="1"/>
    <col min="4" max="4" width="19.7109375" style="133" customWidth="1"/>
    <col min="5" max="5" width="19.7109375" style="2" customWidth="1"/>
    <col min="6" max="6" width="0.5625" style="2" customWidth="1"/>
    <col min="7" max="7" width="11.421875" style="273" customWidth="1"/>
    <col min="8" max="8" width="13.7109375" style="273" customWidth="1"/>
    <col min="9" max="9" width="20.00390625" style="273" customWidth="1"/>
    <col min="10" max="10" width="19.140625" style="273" bestFit="1" customWidth="1"/>
    <col min="11" max="11" width="13.00390625" style="273" bestFit="1" customWidth="1"/>
    <col min="12" max="12" width="11.421875" style="273" customWidth="1"/>
    <col min="13" max="16384" width="11.421875" style="2" customWidth="1"/>
  </cols>
  <sheetData>
    <row r="1" spans="2:3" ht="12.75">
      <c r="B1" s="23"/>
      <c r="C1" s="23"/>
    </row>
    <row r="2" spans="2:12" s="1" customFormat="1" ht="13.5" customHeight="1">
      <c r="B2" s="542"/>
      <c r="C2" s="542"/>
      <c r="D2" s="542"/>
      <c r="E2" s="542"/>
      <c r="F2" s="12"/>
      <c r="G2" s="273"/>
      <c r="H2" s="273"/>
      <c r="I2" s="273"/>
      <c r="J2" s="273"/>
      <c r="K2" s="273"/>
      <c r="L2" s="273"/>
    </row>
    <row r="3" spans="2:12" s="1" customFormat="1" ht="13.5" customHeight="1">
      <c r="B3" s="542"/>
      <c r="C3" s="542"/>
      <c r="D3" s="542"/>
      <c r="E3" s="542"/>
      <c r="F3" s="12"/>
      <c r="G3" s="273"/>
      <c r="H3" s="273"/>
      <c r="I3" s="273"/>
      <c r="J3" s="273"/>
      <c r="K3" s="273"/>
      <c r="L3" s="273"/>
    </row>
    <row r="4" spans="2:12" s="1" customFormat="1" ht="18">
      <c r="B4" s="542"/>
      <c r="C4" s="542"/>
      <c r="D4" s="542"/>
      <c r="E4" s="542"/>
      <c r="F4" s="12"/>
      <c r="G4" s="273"/>
      <c r="H4" s="273"/>
      <c r="I4" s="273"/>
      <c r="J4" s="273"/>
      <c r="K4" s="273"/>
      <c r="L4" s="273"/>
    </row>
    <row r="5" spans="2:16" s="14" customFormat="1" ht="18" customHeight="1">
      <c r="B5" s="542" t="s">
        <v>12</v>
      </c>
      <c r="C5" s="542"/>
      <c r="D5" s="542"/>
      <c r="E5" s="542"/>
      <c r="F5" s="202"/>
      <c r="G5" s="273"/>
      <c r="H5" s="273"/>
      <c r="I5" s="448">
        <v>3.403</v>
      </c>
      <c r="J5" s="449"/>
      <c r="K5" s="450"/>
      <c r="L5" s="449"/>
      <c r="M5" s="451"/>
      <c r="N5" s="451"/>
      <c r="O5" s="451"/>
      <c r="P5" s="451"/>
    </row>
    <row r="6" spans="2:16" ht="18">
      <c r="B6" s="561" t="s">
        <v>187</v>
      </c>
      <c r="C6" s="561"/>
      <c r="D6" s="561"/>
      <c r="E6" s="561"/>
      <c r="F6" s="561"/>
      <c r="I6" s="448"/>
      <c r="J6" s="449"/>
      <c r="K6" s="449"/>
      <c r="L6" s="449"/>
      <c r="M6" s="308"/>
      <c r="N6" s="308"/>
      <c r="O6" s="308"/>
      <c r="P6" s="308"/>
    </row>
    <row r="7" spans="2:16" ht="18">
      <c r="B7" s="561" t="s">
        <v>186</v>
      </c>
      <c r="C7" s="561"/>
      <c r="D7" s="561"/>
      <c r="E7" s="561"/>
      <c r="F7" s="411"/>
      <c r="I7" s="452"/>
      <c r="J7" s="449"/>
      <c r="K7" s="449"/>
      <c r="L7" s="449"/>
      <c r="M7" s="308"/>
      <c r="N7" s="308"/>
      <c r="O7" s="308"/>
      <c r="P7" s="308"/>
    </row>
    <row r="8" spans="2:16" ht="15.75">
      <c r="B8" s="562" t="s">
        <v>230</v>
      </c>
      <c r="C8" s="562"/>
      <c r="D8" s="562"/>
      <c r="E8" s="562"/>
      <c r="F8" s="562"/>
      <c r="I8" s="449"/>
      <c r="J8" s="449"/>
      <c r="K8" s="449"/>
      <c r="L8" s="449"/>
      <c r="M8" s="308"/>
      <c r="N8" s="308"/>
      <c r="O8" s="308"/>
      <c r="P8" s="308"/>
    </row>
    <row r="9" spans="2:16" s="3" customFormat="1" ht="16.5" customHeight="1">
      <c r="B9" s="215"/>
      <c r="C9" s="436" t="s">
        <v>309</v>
      </c>
      <c r="D9" s="436"/>
      <c r="E9" s="215"/>
      <c r="F9" s="215"/>
      <c r="G9" s="347"/>
      <c r="H9" s="347"/>
      <c r="I9" s="453"/>
      <c r="J9" s="454"/>
      <c r="K9" s="455"/>
      <c r="L9" s="455"/>
      <c r="M9" s="456"/>
      <c r="N9" s="456"/>
      <c r="O9" s="456"/>
      <c r="P9" s="456"/>
    </row>
    <row r="10" spans="2:16" ht="8.25" customHeight="1">
      <c r="B10" s="552"/>
      <c r="C10" s="552"/>
      <c r="D10" s="552"/>
      <c r="E10" s="552"/>
      <c r="F10" s="203"/>
      <c r="I10" s="449"/>
      <c r="J10" s="449"/>
      <c r="K10" s="449"/>
      <c r="L10" s="449"/>
      <c r="M10" s="308"/>
      <c r="N10" s="308"/>
      <c r="O10" s="308"/>
      <c r="P10" s="308"/>
    </row>
    <row r="11" spans="2:16" ht="16.5" customHeight="1">
      <c r="B11" s="133"/>
      <c r="C11" s="553" t="s">
        <v>233</v>
      </c>
      <c r="D11" s="548" t="s">
        <v>21</v>
      </c>
      <c r="E11" s="548" t="s">
        <v>259</v>
      </c>
      <c r="F11" s="133"/>
      <c r="I11" s="449"/>
      <c r="J11" s="449"/>
      <c r="K11" s="449"/>
      <c r="L11" s="449"/>
      <c r="M11" s="308"/>
      <c r="N11" s="308"/>
      <c r="O11" s="308"/>
      <c r="P11" s="308"/>
    </row>
    <row r="12" spans="2:16" ht="16.5" customHeight="1">
      <c r="B12" s="118"/>
      <c r="C12" s="554"/>
      <c r="D12" s="549"/>
      <c r="E12" s="549"/>
      <c r="F12" s="118"/>
      <c r="I12" s="449"/>
      <c r="J12" s="449"/>
      <c r="K12" s="449"/>
      <c r="L12" s="449"/>
      <c r="M12" s="308"/>
      <c r="N12" s="308"/>
      <c r="O12" s="308"/>
      <c r="P12" s="308"/>
    </row>
    <row r="13" spans="2:16" s="18" customFormat="1" ht="8.25" customHeight="1">
      <c r="B13" s="118"/>
      <c r="C13" s="374"/>
      <c r="D13" s="283"/>
      <c r="E13" s="284"/>
      <c r="F13" s="118"/>
      <c r="G13" s="273"/>
      <c r="I13" s="457"/>
      <c r="J13" s="457"/>
      <c r="K13" s="457"/>
      <c r="L13" s="449"/>
      <c r="M13" s="457"/>
      <c r="N13" s="457"/>
      <c r="O13" s="457"/>
      <c r="P13" s="457"/>
    </row>
    <row r="14" spans="2:16" s="14" customFormat="1" ht="21.75" customHeight="1">
      <c r="B14" s="70"/>
      <c r="C14" s="74" t="s">
        <v>19</v>
      </c>
      <c r="D14" s="321">
        <f>SUM(D15:D16)</f>
        <v>1753.52534772</v>
      </c>
      <c r="E14" s="258">
        <f>SUM(E15:E16)</f>
        <v>5967.24675829116</v>
      </c>
      <c r="F14" s="70"/>
      <c r="G14" s="273"/>
      <c r="I14" s="451"/>
      <c r="J14" s="451"/>
      <c r="K14" s="451"/>
      <c r="L14" s="449"/>
      <c r="M14" s="449"/>
      <c r="N14" s="449"/>
      <c r="O14" s="449"/>
      <c r="P14" s="449"/>
    </row>
    <row r="15" spans="2:16" s="14" customFormat="1" ht="21.75" customHeight="1">
      <c r="B15" s="70"/>
      <c r="C15" s="75" t="s">
        <v>25</v>
      </c>
      <c r="D15" s="285">
        <v>1195.21269596</v>
      </c>
      <c r="E15" s="117">
        <f>+D15*$I$5</f>
        <v>4067.30880435188</v>
      </c>
      <c r="F15" s="70"/>
      <c r="G15" s="273"/>
      <c r="I15" s="451"/>
      <c r="J15" s="451"/>
      <c r="K15" s="451"/>
      <c r="L15" s="449"/>
      <c r="M15" s="458" t="s">
        <v>142</v>
      </c>
      <c r="N15" s="459">
        <f>+D14+D38</f>
        <v>2549.737034</v>
      </c>
      <c r="O15" s="459">
        <f>+E14+E38</f>
        <v>8676.755126702</v>
      </c>
      <c r="P15" s="449"/>
    </row>
    <row r="16" spans="2:16" s="14" customFormat="1" ht="21.75" customHeight="1">
      <c r="B16" s="70"/>
      <c r="C16" s="75" t="s">
        <v>26</v>
      </c>
      <c r="D16" s="285">
        <v>558.31265176</v>
      </c>
      <c r="E16" s="117">
        <f>+D16*$I$5</f>
        <v>1899.93795393928</v>
      </c>
      <c r="F16" s="70"/>
      <c r="G16" s="273"/>
      <c r="I16" s="451"/>
      <c r="J16" s="451"/>
      <c r="K16" s="451"/>
      <c r="L16" s="449"/>
      <c r="M16" s="449" t="s">
        <v>143</v>
      </c>
      <c r="N16" s="459">
        <f>+D18+D42</f>
        <v>4199.4809565</v>
      </c>
      <c r="O16" s="459">
        <f>+E18+E42</f>
        <v>14290.833694969502</v>
      </c>
      <c r="P16" s="449"/>
    </row>
    <row r="17" spans="3:16" s="14" customFormat="1" ht="11.25" customHeight="1">
      <c r="C17" s="16"/>
      <c r="D17" s="285"/>
      <c r="E17" s="17"/>
      <c r="G17" s="273"/>
      <c r="I17" s="451"/>
      <c r="J17" s="451"/>
      <c r="K17" s="451"/>
      <c r="L17" s="449"/>
      <c r="M17" s="458"/>
      <c r="N17" s="459"/>
      <c r="O17" s="459"/>
      <c r="P17" s="449"/>
    </row>
    <row r="18" spans="3:16" s="14" customFormat="1" ht="21.75" customHeight="1">
      <c r="C18" s="20" t="s">
        <v>20</v>
      </c>
      <c r="D18" s="321">
        <f>+D19+D20</f>
        <v>3956.5082659</v>
      </c>
      <c r="E18" s="21">
        <f>+E19+E20</f>
        <v>13463.997628857702</v>
      </c>
      <c r="G18" s="273"/>
      <c r="I18" s="451"/>
      <c r="J18" s="451"/>
      <c r="K18" s="451"/>
      <c r="L18" s="449"/>
      <c r="M18" s="449"/>
      <c r="N18" s="458"/>
      <c r="O18" s="449"/>
      <c r="P18" s="449"/>
    </row>
    <row r="19" spans="3:16" s="14" customFormat="1" ht="21.75" customHeight="1">
      <c r="C19" s="16" t="s">
        <v>156</v>
      </c>
      <c r="D19" s="285">
        <v>458.33333332999996</v>
      </c>
      <c r="E19" s="17">
        <f>+D19*$I$5</f>
        <v>1559.7083333219898</v>
      </c>
      <c r="G19" s="273"/>
      <c r="I19" s="451"/>
      <c r="J19" s="451"/>
      <c r="K19" s="451"/>
      <c r="L19" s="449"/>
      <c r="M19" s="458" t="s">
        <v>207</v>
      </c>
      <c r="N19" s="459">
        <f>+D16+D20</f>
        <v>4056.48758433</v>
      </c>
      <c r="O19" s="459">
        <f>+E16+E20</f>
        <v>13804.22724947499</v>
      </c>
      <c r="P19" s="449"/>
    </row>
    <row r="20" spans="3:16" s="14" customFormat="1" ht="21.75" customHeight="1">
      <c r="C20" s="16" t="s">
        <v>26</v>
      </c>
      <c r="D20" s="285">
        <v>3498.1749325700002</v>
      </c>
      <c r="E20" s="17">
        <f>+D20*$I$5</f>
        <v>11904.289295535711</v>
      </c>
      <c r="G20" s="273"/>
      <c r="I20" s="451"/>
      <c r="J20" s="451"/>
      <c r="K20" s="451"/>
      <c r="L20" s="449"/>
      <c r="M20" s="458" t="s">
        <v>208</v>
      </c>
      <c r="N20" s="459">
        <f>+D15+D19+D39+D43</f>
        <v>2692.73040617</v>
      </c>
      <c r="O20" s="459">
        <f>+E15+E19+E39+E43</f>
        <v>9163.36157219651</v>
      </c>
      <c r="P20" s="449"/>
    </row>
    <row r="21" spans="3:16" s="14" customFormat="1" ht="7.5" customHeight="1">
      <c r="C21" s="16"/>
      <c r="D21" s="285"/>
      <c r="E21" s="17"/>
      <c r="G21" s="273"/>
      <c r="I21" s="451"/>
      <c r="J21" s="451"/>
      <c r="K21" s="451"/>
      <c r="L21" s="449"/>
      <c r="M21" s="458"/>
      <c r="N21" s="458"/>
      <c r="O21" s="449"/>
      <c r="P21" s="449"/>
    </row>
    <row r="22" spans="3:16" s="14" customFormat="1" ht="15" customHeight="1">
      <c r="C22" s="555" t="s">
        <v>81</v>
      </c>
      <c r="D22" s="557">
        <f>+D18+D14</f>
        <v>5710.03361362</v>
      </c>
      <c r="E22" s="550">
        <f>+E18+E14</f>
        <v>19431.24438714886</v>
      </c>
      <c r="G22" s="273"/>
      <c r="I22" s="451"/>
      <c r="J22" s="451"/>
      <c r="K22" s="451"/>
      <c r="L22" s="449"/>
      <c r="M22" s="449"/>
      <c r="N22" s="449"/>
      <c r="O22" s="449"/>
      <c r="P22" s="449"/>
    </row>
    <row r="23" spans="3:16" s="18" customFormat="1" ht="15" customHeight="1">
      <c r="C23" s="556"/>
      <c r="D23" s="558"/>
      <c r="E23" s="551"/>
      <c r="G23" s="273"/>
      <c r="H23" s="14"/>
      <c r="I23" s="451"/>
      <c r="J23" s="457"/>
      <c r="K23" s="457"/>
      <c r="L23" s="449"/>
      <c r="M23" s="449"/>
      <c r="N23" s="460">
        <f>+N15+N16</f>
        <v>6749.217990499999</v>
      </c>
      <c r="O23" s="460">
        <f>+O15+O16</f>
        <v>22967.588821671503</v>
      </c>
      <c r="P23" s="449"/>
    </row>
    <row r="24" spans="2:16" ht="14.25">
      <c r="B24" s="308"/>
      <c r="C24" s="311"/>
      <c r="D24" s="348"/>
      <c r="H24" s="14"/>
      <c r="I24" s="451"/>
      <c r="J24" s="449"/>
      <c r="K24" s="449"/>
      <c r="L24" s="449"/>
      <c r="M24" s="461"/>
      <c r="N24" s="461"/>
      <c r="O24" s="449"/>
      <c r="P24" s="449"/>
    </row>
    <row r="25" spans="3:16" ht="14.25">
      <c r="C25" s="346"/>
      <c r="D25" s="464">
        <f>+D22-Moneda!D38</f>
        <v>0</v>
      </c>
      <c r="E25" s="464">
        <f>+E22-Moneda!E38</f>
        <v>0</v>
      </c>
      <c r="F25" s="208"/>
      <c r="G25" s="414"/>
      <c r="H25" s="14"/>
      <c r="I25" s="451"/>
      <c r="J25" s="449"/>
      <c r="K25" s="449"/>
      <c r="L25" s="449"/>
      <c r="M25" s="449"/>
      <c r="N25" s="462"/>
      <c r="O25" s="449"/>
      <c r="P25" s="449"/>
    </row>
    <row r="26" spans="3:16" ht="14.25">
      <c r="C26" s="311"/>
      <c r="D26" s="400"/>
      <c r="E26" s="415"/>
      <c r="H26" s="14"/>
      <c r="I26" s="451"/>
      <c r="J26" s="449"/>
      <c r="K26" s="449"/>
      <c r="L26" s="449"/>
      <c r="M26" s="463"/>
      <c r="N26" s="458"/>
      <c r="O26" s="458"/>
      <c r="P26" s="449"/>
    </row>
    <row r="27" spans="4:16" ht="14.25">
      <c r="D27" s="207"/>
      <c r="E27" s="312"/>
      <c r="F27" s="312">
        <f>+F22+F45</f>
        <v>0</v>
      </c>
      <c r="H27" s="14"/>
      <c r="I27" s="451"/>
      <c r="J27" s="449"/>
      <c r="K27" s="449"/>
      <c r="L27" s="449"/>
      <c r="M27" s="449"/>
      <c r="N27" s="458"/>
      <c r="O27" s="449"/>
      <c r="P27" s="449"/>
    </row>
    <row r="28" spans="4:16" ht="14.25">
      <c r="D28" s="313"/>
      <c r="E28" s="313"/>
      <c r="H28" s="14"/>
      <c r="I28" s="451"/>
      <c r="J28" s="449"/>
      <c r="K28" s="449"/>
      <c r="L28" s="449"/>
      <c r="M28" s="449"/>
      <c r="N28" s="452"/>
      <c r="O28" s="452"/>
      <c r="P28" s="449"/>
    </row>
    <row r="29" spans="2:16" s="1" customFormat="1" ht="18">
      <c r="B29" s="542" t="s">
        <v>163</v>
      </c>
      <c r="C29" s="542"/>
      <c r="D29" s="542"/>
      <c r="E29" s="542"/>
      <c r="F29" s="202"/>
      <c r="G29" s="273"/>
      <c r="H29" s="14"/>
      <c r="I29" s="14"/>
      <c r="L29" s="273"/>
      <c r="M29" s="273"/>
      <c r="N29" s="273"/>
      <c r="O29" s="273"/>
      <c r="P29" s="273"/>
    </row>
    <row r="30" spans="2:16" s="1" customFormat="1" ht="19.5" customHeight="1">
      <c r="B30" s="561" t="s">
        <v>187</v>
      </c>
      <c r="C30" s="561"/>
      <c r="D30" s="561"/>
      <c r="E30" s="561"/>
      <c r="F30" s="561"/>
      <c r="G30" s="273"/>
      <c r="H30" s="14"/>
      <c r="I30" s="14"/>
      <c r="L30" s="273"/>
      <c r="M30" s="273"/>
      <c r="N30" s="350"/>
      <c r="O30" s="350"/>
      <c r="P30" s="273"/>
    </row>
    <row r="31" spans="2:16" s="1" customFormat="1" ht="19.5" customHeight="1">
      <c r="B31" s="561" t="s">
        <v>188</v>
      </c>
      <c r="C31" s="561"/>
      <c r="D31" s="561"/>
      <c r="E31" s="561"/>
      <c r="F31" s="411"/>
      <c r="G31" s="273"/>
      <c r="H31" s="14"/>
      <c r="I31" s="14"/>
      <c r="L31" s="273"/>
      <c r="M31" s="273"/>
      <c r="N31" s="273"/>
      <c r="O31" s="273"/>
      <c r="P31" s="273"/>
    </row>
    <row r="32" spans="2:16" s="1" customFormat="1" ht="22.5" customHeight="1">
      <c r="B32" s="562" t="s">
        <v>230</v>
      </c>
      <c r="C32" s="562"/>
      <c r="D32" s="562"/>
      <c r="E32" s="562"/>
      <c r="F32" s="562"/>
      <c r="G32" s="273"/>
      <c r="H32" s="14"/>
      <c r="I32" s="14"/>
      <c r="J32" s="273"/>
      <c r="K32" s="273"/>
      <c r="L32" s="273"/>
      <c r="M32" s="273"/>
      <c r="N32" s="273"/>
      <c r="O32" s="273"/>
      <c r="P32" s="273"/>
    </row>
    <row r="33" spans="2:12" s="3" customFormat="1" ht="16.5" customHeight="1">
      <c r="B33" s="215"/>
      <c r="C33" s="319" t="str">
        <f>+C9</f>
        <v>AL 30 DE SETIEMBRE DE 2016</v>
      </c>
      <c r="D33" s="412"/>
      <c r="E33" s="215"/>
      <c r="F33" s="215"/>
      <c r="G33" s="347"/>
      <c r="H33" s="14"/>
      <c r="I33" s="14"/>
      <c r="J33" s="351"/>
      <c r="K33" s="347"/>
      <c r="L33" s="347"/>
    </row>
    <row r="34" spans="2:12" s="3" customFormat="1" ht="10.5" customHeight="1">
      <c r="B34" s="13"/>
      <c r="C34" s="15"/>
      <c r="D34" s="412"/>
      <c r="E34" s="13"/>
      <c r="F34" s="13"/>
      <c r="G34" s="347"/>
      <c r="H34" s="14"/>
      <c r="I34" s="14"/>
      <c r="J34" s="347"/>
      <c r="K34" s="347"/>
      <c r="L34" s="347"/>
    </row>
    <row r="35" spans="3:9" ht="16.5" customHeight="1">
      <c r="C35" s="553" t="s">
        <v>233</v>
      </c>
      <c r="D35" s="548" t="s">
        <v>21</v>
      </c>
      <c r="E35" s="548" t="s">
        <v>259</v>
      </c>
      <c r="H35" s="14"/>
      <c r="I35" s="14"/>
    </row>
    <row r="36" spans="3:12" s="18" customFormat="1" ht="16.5" customHeight="1">
      <c r="C36" s="554"/>
      <c r="D36" s="549"/>
      <c r="E36" s="549"/>
      <c r="G36" s="273"/>
      <c r="H36" s="14"/>
      <c r="I36" s="14"/>
      <c r="J36" s="273"/>
      <c r="K36" s="273"/>
      <c r="L36" s="273"/>
    </row>
    <row r="37" spans="3:12" s="18" customFormat="1" ht="8.25" customHeight="1">
      <c r="C37" s="19"/>
      <c r="D37" s="413"/>
      <c r="E37" s="22"/>
      <c r="G37" s="273"/>
      <c r="H37" s="14"/>
      <c r="I37" s="14"/>
      <c r="J37" s="273"/>
      <c r="K37" s="273"/>
      <c r="L37" s="273"/>
    </row>
    <row r="38" spans="3:12" s="14" customFormat="1" ht="21.75" customHeight="1">
      <c r="C38" s="20" t="s">
        <v>209</v>
      </c>
      <c r="D38" s="322">
        <f>SUM(D39:D40)</f>
        <v>796.2116862800002</v>
      </c>
      <c r="E38" s="130">
        <f>SUM(E39:E40)</f>
        <v>2709.508368410841</v>
      </c>
      <c r="G38" s="273"/>
      <c r="J38" s="273"/>
      <c r="K38" s="273"/>
      <c r="L38" s="273"/>
    </row>
    <row r="39" spans="3:12" s="14" customFormat="1" ht="21.75" customHeight="1">
      <c r="C39" s="16" t="s">
        <v>25</v>
      </c>
      <c r="D39" s="317">
        <v>796.2116862800002</v>
      </c>
      <c r="E39" s="131">
        <f>+D39*$I$5</f>
        <v>2709.508368410841</v>
      </c>
      <c r="G39" s="273"/>
      <c r="J39" s="273"/>
      <c r="K39" s="273"/>
      <c r="L39" s="273"/>
    </row>
    <row r="40" spans="3:12" s="14" customFormat="1" ht="21.75" customHeight="1" hidden="1">
      <c r="C40" s="16" t="s">
        <v>26</v>
      </c>
      <c r="D40" s="317">
        <v>0</v>
      </c>
      <c r="E40" s="131">
        <f>+D40*$I$5</f>
        <v>0</v>
      </c>
      <c r="G40" s="273"/>
      <c r="J40" s="273"/>
      <c r="K40" s="273"/>
      <c r="L40" s="273"/>
    </row>
    <row r="41" spans="3:12" s="14" customFormat="1" ht="11.25" customHeight="1">
      <c r="C41" s="16"/>
      <c r="D41" s="317"/>
      <c r="E41" s="131"/>
      <c r="G41" s="273"/>
      <c r="J41" s="273"/>
      <c r="K41" s="273"/>
      <c r="L41" s="273"/>
    </row>
    <row r="42" spans="3:12" s="14" customFormat="1" ht="21.75" customHeight="1">
      <c r="C42" s="20" t="s">
        <v>210</v>
      </c>
      <c r="D42" s="322">
        <f>SUM(D43:D43)</f>
        <v>242.97269059999996</v>
      </c>
      <c r="E42" s="130">
        <f>SUM(E43:E43)</f>
        <v>826.8360661117999</v>
      </c>
      <c r="G42" s="273"/>
      <c r="J42" s="273"/>
      <c r="K42" s="273"/>
      <c r="L42" s="273"/>
    </row>
    <row r="43" spans="3:12" s="14" customFormat="1" ht="21.75" customHeight="1">
      <c r="C43" s="16" t="s">
        <v>25</v>
      </c>
      <c r="D43" s="317">
        <v>242.97269059999996</v>
      </c>
      <c r="E43" s="131">
        <f>+D43*$I$5</f>
        <v>826.8360661117999</v>
      </c>
      <c r="G43" s="273"/>
      <c r="J43" s="273"/>
      <c r="K43" s="273"/>
      <c r="L43" s="273"/>
    </row>
    <row r="44" spans="3:12" s="14" customFormat="1" ht="7.5" customHeight="1">
      <c r="C44" s="16"/>
      <c r="D44" s="317"/>
      <c r="E44" s="131"/>
      <c r="G44" s="273"/>
      <c r="J44" s="273"/>
      <c r="K44" s="273"/>
      <c r="L44" s="273"/>
    </row>
    <row r="45" spans="3:12" s="14" customFormat="1" ht="15" customHeight="1">
      <c r="C45" s="555" t="s">
        <v>81</v>
      </c>
      <c r="D45" s="559">
        <f>+D42+D38</f>
        <v>1039.1843768800002</v>
      </c>
      <c r="E45" s="559">
        <f>+E42+E38</f>
        <v>3536.3444345226408</v>
      </c>
      <c r="G45" s="273"/>
      <c r="J45" s="273"/>
      <c r="K45" s="273"/>
      <c r="L45" s="273"/>
    </row>
    <row r="46" spans="3:12" s="18" customFormat="1" ht="15" customHeight="1">
      <c r="C46" s="556"/>
      <c r="D46" s="560"/>
      <c r="E46" s="560"/>
      <c r="G46" s="273"/>
      <c r="H46" s="14"/>
      <c r="I46" s="14"/>
      <c r="J46" s="273"/>
      <c r="K46" s="273"/>
      <c r="L46" s="273"/>
    </row>
    <row r="47" spans="3:9" ht="16.5" customHeight="1">
      <c r="C47" s="31" t="s">
        <v>196</v>
      </c>
      <c r="H47" s="14"/>
      <c r="I47" s="14"/>
    </row>
    <row r="48" spans="3:4" ht="12.75">
      <c r="C48" s="2" t="s">
        <v>197</v>
      </c>
      <c r="D48" s="348"/>
    </row>
    <row r="49" spans="4:5" ht="12.75">
      <c r="D49" s="465">
        <f>+D45-'Resumen Cuadros'!H31</f>
        <v>0</v>
      </c>
      <c r="E49" s="465">
        <f>+E45-'Resumen Cuadros'!I31</f>
        <v>0</v>
      </c>
    </row>
    <row r="50" spans="4:5" ht="12.75">
      <c r="D50" s="315"/>
      <c r="E50" s="315"/>
    </row>
    <row r="51" ht="12.75">
      <c r="D51" s="205"/>
    </row>
    <row r="53" ht="12.75">
      <c r="D53" s="349"/>
    </row>
  </sheetData>
  <sheetProtection/>
  <mergeCells count="24">
    <mergeCell ref="B8:F8"/>
    <mergeCell ref="B5:E5"/>
    <mergeCell ref="B6:F6"/>
    <mergeCell ref="B2:E2"/>
    <mergeCell ref="B3:E3"/>
    <mergeCell ref="B4:E4"/>
    <mergeCell ref="B7:E7"/>
    <mergeCell ref="C45:C46"/>
    <mergeCell ref="D45:D46"/>
    <mergeCell ref="E45:E46"/>
    <mergeCell ref="B29:E29"/>
    <mergeCell ref="B30:F30"/>
    <mergeCell ref="B32:F32"/>
    <mergeCell ref="C35:C36"/>
    <mergeCell ref="D35:D36"/>
    <mergeCell ref="E35:E36"/>
    <mergeCell ref="B31:E31"/>
    <mergeCell ref="D11:D12"/>
    <mergeCell ref="E11:E12"/>
    <mergeCell ref="E22:E23"/>
    <mergeCell ref="B10:E10"/>
    <mergeCell ref="C11:C12"/>
    <mergeCell ref="C22:C23"/>
    <mergeCell ref="D22:D23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71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7.28125" style="133" customWidth="1"/>
    <col min="2" max="2" width="0.42578125" style="133" customWidth="1"/>
    <col min="3" max="3" width="43.421875" style="133" customWidth="1"/>
    <col min="4" max="5" width="19.7109375" style="133" customWidth="1"/>
    <col min="6" max="6" width="0.5625" style="133" customWidth="1"/>
    <col min="7" max="7" width="11.421875" style="133" customWidth="1"/>
    <col min="8" max="8" width="15.00390625" style="133" customWidth="1"/>
    <col min="9" max="9" width="11.421875" style="133" customWidth="1"/>
    <col min="10" max="10" width="16.140625" style="133" customWidth="1"/>
    <col min="11" max="16384" width="11.421875" style="133" customWidth="1"/>
  </cols>
  <sheetData>
    <row r="1" spans="2:3" ht="12.75">
      <c r="B1" s="161"/>
      <c r="C1" s="161"/>
    </row>
    <row r="2" spans="2:3" ht="12.75">
      <c r="B2" s="161"/>
      <c r="C2" s="161"/>
    </row>
    <row r="3" spans="2:3" ht="12.75">
      <c r="B3" s="161"/>
      <c r="C3" s="161"/>
    </row>
    <row r="4" spans="2:14" ht="12" customHeight="1">
      <c r="B4" s="161"/>
      <c r="C4" s="161"/>
      <c r="M4" s="208"/>
      <c r="N4" s="208"/>
    </row>
    <row r="5" spans="2:14" s="213" customFormat="1" ht="18">
      <c r="B5" s="542" t="s">
        <v>13</v>
      </c>
      <c r="C5" s="542"/>
      <c r="D5" s="542"/>
      <c r="E5" s="542"/>
      <c r="F5" s="202"/>
      <c r="I5" s="448">
        <f>+'Tipo de Deuda'!I5</f>
        <v>3.403</v>
      </c>
      <c r="J5" s="309"/>
      <c r="K5" s="309"/>
      <c r="L5" s="309"/>
      <c r="M5" s="309"/>
      <c r="N5" s="309"/>
    </row>
    <row r="6" spans="2:14" s="213" customFormat="1" ht="20.25" customHeight="1">
      <c r="B6" s="561" t="s">
        <v>187</v>
      </c>
      <c r="C6" s="561"/>
      <c r="D6" s="561"/>
      <c r="E6" s="561"/>
      <c r="F6" s="561"/>
      <c r="I6" s="309"/>
      <c r="J6" s="309"/>
      <c r="K6" s="309"/>
      <c r="L6" s="309"/>
      <c r="M6" s="309"/>
      <c r="N6" s="309"/>
    </row>
    <row r="7" spans="2:14" s="213" customFormat="1" ht="19.5" customHeight="1">
      <c r="B7" s="561" t="s">
        <v>186</v>
      </c>
      <c r="C7" s="561"/>
      <c r="D7" s="561"/>
      <c r="E7" s="561"/>
      <c r="F7" s="416"/>
      <c r="I7" s="309"/>
      <c r="J7" s="309"/>
      <c r="K7" s="309"/>
      <c r="L7" s="309"/>
      <c r="M7" s="309"/>
      <c r="N7" s="309"/>
    </row>
    <row r="8" spans="2:14" s="213" customFormat="1" ht="20.25" customHeight="1">
      <c r="B8" s="552" t="s">
        <v>42</v>
      </c>
      <c r="C8" s="552"/>
      <c r="D8" s="552"/>
      <c r="E8" s="552"/>
      <c r="F8" s="552"/>
      <c r="I8" s="309"/>
      <c r="J8" s="309"/>
      <c r="K8" s="309"/>
      <c r="L8" s="309"/>
      <c r="M8" s="309"/>
      <c r="N8" s="309"/>
    </row>
    <row r="9" spans="2:14" s="213" customFormat="1" ht="16.5" customHeight="1">
      <c r="B9" s="434"/>
      <c r="C9" s="565" t="str">
        <f>+'Tipo de Deuda'!C9</f>
        <v>AL 30 DE SETIEMBRE DE 2016</v>
      </c>
      <c r="D9" s="565"/>
      <c r="E9" s="418"/>
      <c r="F9" s="418"/>
      <c r="I9" s="309"/>
      <c r="J9" s="309"/>
      <c r="K9" s="309"/>
      <c r="L9" s="309"/>
      <c r="M9" s="309"/>
      <c r="N9" s="309"/>
    </row>
    <row r="10" spans="2:14" s="70" customFormat="1" ht="10.5" customHeight="1">
      <c r="B10" s="568"/>
      <c r="C10" s="568"/>
      <c r="D10" s="568"/>
      <c r="E10" s="568"/>
      <c r="F10" s="568"/>
      <c r="I10" s="466"/>
      <c r="J10" s="261"/>
      <c r="K10" s="261"/>
      <c r="L10" s="261"/>
      <c r="M10" s="261"/>
      <c r="N10" s="261"/>
    </row>
    <row r="11" spans="2:14" ht="16.5" customHeight="1">
      <c r="B11" s="220"/>
      <c r="C11" s="569" t="s">
        <v>134</v>
      </c>
      <c r="D11" s="563" t="s">
        <v>21</v>
      </c>
      <c r="E11" s="548" t="s">
        <v>259</v>
      </c>
      <c r="F11" s="70"/>
      <c r="G11" s="70"/>
      <c r="H11" s="70"/>
      <c r="I11" s="208"/>
      <c r="J11" s="208"/>
      <c r="K11" s="208"/>
      <c r="L11" s="208"/>
      <c r="M11" s="208"/>
      <c r="N11" s="208"/>
    </row>
    <row r="12" spans="3:14" s="118" customFormat="1" ht="16.5" customHeight="1">
      <c r="C12" s="570"/>
      <c r="D12" s="564"/>
      <c r="E12" s="549"/>
      <c r="I12" s="262"/>
      <c r="J12" s="262"/>
      <c r="K12" s="262"/>
      <c r="L12" s="262"/>
      <c r="M12" s="262"/>
      <c r="N12" s="262"/>
    </row>
    <row r="13" spans="3:14" s="118" customFormat="1" ht="7.5" customHeight="1">
      <c r="C13" s="68"/>
      <c r="D13" s="255"/>
      <c r="E13" s="256"/>
      <c r="I13" s="262"/>
      <c r="J13" s="262"/>
      <c r="K13" s="262"/>
      <c r="L13" s="262"/>
      <c r="M13" s="262"/>
      <c r="N13" s="262"/>
    </row>
    <row r="14" spans="3:14" s="118" customFormat="1" ht="21.75" customHeight="1">
      <c r="C14" s="257" t="s">
        <v>84</v>
      </c>
      <c r="D14" s="323">
        <f>SUM(D15:D16)</f>
        <v>957.20722412</v>
      </c>
      <c r="E14" s="258">
        <f>SUM(E15:E16)</f>
        <v>3257.3761836803596</v>
      </c>
      <c r="H14" s="352"/>
      <c r="I14" s="262"/>
      <c r="J14" s="262"/>
      <c r="K14" s="262"/>
      <c r="L14" s="262"/>
      <c r="M14" s="262"/>
      <c r="N14" s="262"/>
    </row>
    <row r="15" spans="3:14" s="118" customFormat="1" ht="21.75" customHeight="1">
      <c r="C15" s="119" t="s">
        <v>86</v>
      </c>
      <c r="D15" s="116">
        <v>481.75044248000006</v>
      </c>
      <c r="E15" s="117">
        <f>+D15*$I$5</f>
        <v>1639.39675575944</v>
      </c>
      <c r="H15" s="352"/>
      <c r="I15" s="467"/>
      <c r="J15" s="467"/>
      <c r="K15" s="468"/>
      <c r="L15" s="262"/>
      <c r="M15" s="262"/>
      <c r="N15" s="262"/>
    </row>
    <row r="16" spans="3:14" s="118" customFormat="1" ht="21.75" customHeight="1">
      <c r="C16" s="119" t="s">
        <v>85</v>
      </c>
      <c r="D16" s="116">
        <v>475.4567816399999</v>
      </c>
      <c r="E16" s="117">
        <f>+D16*$I$5</f>
        <v>1617.9794279209198</v>
      </c>
      <c r="H16" s="352"/>
      <c r="I16" s="262"/>
      <c r="J16" s="262"/>
      <c r="K16" s="262"/>
      <c r="L16" s="262"/>
      <c r="M16" s="262"/>
      <c r="N16" s="262"/>
    </row>
    <row r="17" spans="3:14" s="118" customFormat="1" ht="9.75" customHeight="1">
      <c r="C17" s="68"/>
      <c r="D17" s="324"/>
      <c r="E17" s="144"/>
      <c r="H17" s="352"/>
      <c r="I17" s="262"/>
      <c r="J17" s="262"/>
      <c r="K17" s="262"/>
      <c r="L17" s="262"/>
      <c r="M17" s="262"/>
      <c r="N17" s="262"/>
    </row>
    <row r="18" spans="3:14" s="118" customFormat="1" ht="28.5" customHeight="1">
      <c r="C18" s="257" t="s">
        <v>83</v>
      </c>
      <c r="D18" s="323">
        <f>SUM(D19:D20)</f>
        <v>4752.8263895</v>
      </c>
      <c r="E18" s="323">
        <f>SUM(E19:E20)</f>
        <v>16173.8682034685</v>
      </c>
      <c r="H18" s="352"/>
      <c r="I18" s="467"/>
      <c r="J18" s="467"/>
      <c r="K18" s="262"/>
      <c r="L18" s="262"/>
      <c r="M18" s="262"/>
      <c r="N18" s="262"/>
    </row>
    <row r="19" spans="3:14" s="118" customFormat="1" ht="21.75" customHeight="1">
      <c r="C19" s="119" t="s">
        <v>86</v>
      </c>
      <c r="D19" s="116">
        <f>+D23+D27+D35+D31</f>
        <v>1171.79558681</v>
      </c>
      <c r="E19" s="116">
        <f>+D19*$I$5</f>
        <v>3987.6203819144303</v>
      </c>
      <c r="H19" s="353"/>
      <c r="I19" s="262"/>
      <c r="J19" s="262"/>
      <c r="K19" s="262"/>
      <c r="L19" s="262"/>
      <c r="M19" s="262"/>
      <c r="N19" s="262"/>
    </row>
    <row r="20" spans="3:14" s="118" customFormat="1" ht="21.75" customHeight="1">
      <c r="C20" s="119" t="s">
        <v>85</v>
      </c>
      <c r="D20" s="116">
        <f>+D24+D28+D36+D32</f>
        <v>3581.03080269</v>
      </c>
      <c r="E20" s="116">
        <f>+D20*$I$5</f>
        <v>12186.24782155407</v>
      </c>
      <c r="H20" s="353"/>
      <c r="I20" s="262"/>
      <c r="J20" s="262"/>
      <c r="K20" s="262"/>
      <c r="L20" s="262"/>
      <c r="M20" s="262"/>
      <c r="N20" s="262"/>
    </row>
    <row r="21" spans="3:14" s="118" customFormat="1" ht="10.5" customHeight="1">
      <c r="C21" s="119"/>
      <c r="D21" s="116"/>
      <c r="E21" s="117"/>
      <c r="H21" s="353"/>
      <c r="I21" s="262"/>
      <c r="J21" s="262"/>
      <c r="K21" s="262"/>
      <c r="L21" s="262"/>
      <c r="M21" s="262"/>
      <c r="N21" s="262"/>
    </row>
    <row r="22" spans="3:14" s="118" customFormat="1" ht="21.75" customHeight="1">
      <c r="C22" s="120" t="s">
        <v>90</v>
      </c>
      <c r="D22" s="325">
        <f>SUM(D23:D24)</f>
        <v>3806.7070794200004</v>
      </c>
      <c r="E22" s="160">
        <f>SUM(E23:E24)</f>
        <v>12954.224191266261</v>
      </c>
      <c r="H22" s="353"/>
      <c r="I22" s="262" t="s">
        <v>207</v>
      </c>
      <c r="J22" s="467">
        <f>+D16+D20</f>
        <v>4056.48758433</v>
      </c>
      <c r="K22" s="467">
        <f>+E16+E20</f>
        <v>13804.22724947499</v>
      </c>
      <c r="L22" s="262">
        <f>+K22/$I$5</f>
        <v>4056.48758433</v>
      </c>
      <c r="M22" s="380">
        <f>+L22-J22</f>
        <v>0</v>
      </c>
      <c r="N22" s="262"/>
    </row>
    <row r="23" spans="3:14" s="118" customFormat="1" ht="21.75" customHeight="1">
      <c r="C23" s="115" t="s">
        <v>89</v>
      </c>
      <c r="D23" s="116">
        <v>686.6871665399999</v>
      </c>
      <c r="E23" s="117">
        <f>+D23*$I$5</f>
        <v>2336.7964277356195</v>
      </c>
      <c r="H23" s="353"/>
      <c r="I23" s="262" t="s">
        <v>208</v>
      </c>
      <c r="J23" s="467">
        <f>+D15+D19+D55+D60</f>
        <v>2692.7304061700006</v>
      </c>
      <c r="K23" s="467">
        <f>+E15+E19+E55+E60</f>
        <v>9163.361572196512</v>
      </c>
      <c r="L23" s="262">
        <f>+K23/$I$5</f>
        <v>2692.7304061700006</v>
      </c>
      <c r="M23" s="380">
        <f>+L23-J23</f>
        <v>0</v>
      </c>
      <c r="N23" s="262"/>
    </row>
    <row r="24" spans="3:14" s="118" customFormat="1" ht="21.75" customHeight="1">
      <c r="C24" s="115" t="s">
        <v>88</v>
      </c>
      <c r="D24" s="116">
        <v>3120.0199128800004</v>
      </c>
      <c r="E24" s="117">
        <f>+D24*$I$5</f>
        <v>10617.42776353064</v>
      </c>
      <c r="H24" s="353"/>
      <c r="I24" s="262"/>
      <c r="J24" s="469"/>
      <c r="K24" s="262"/>
      <c r="L24" s="262"/>
      <c r="M24" s="262"/>
      <c r="N24" s="262"/>
    </row>
    <row r="25" spans="3:14" s="118" customFormat="1" ht="9.75" customHeight="1">
      <c r="C25" s="119"/>
      <c r="D25" s="116"/>
      <c r="E25" s="117"/>
      <c r="H25" s="353"/>
      <c r="I25" s="262"/>
      <c r="J25" s="469"/>
      <c r="K25" s="262"/>
      <c r="L25" s="262"/>
      <c r="M25" s="262"/>
      <c r="N25" s="262"/>
    </row>
    <row r="26" spans="3:14" s="118" customFormat="1" ht="21.75" customHeight="1">
      <c r="C26" s="120" t="s">
        <v>243</v>
      </c>
      <c r="D26" s="325">
        <f>SUM(D27:D28)</f>
        <v>593.8936546399999</v>
      </c>
      <c r="E26" s="160">
        <f>SUM(E27:E28)</f>
        <v>2021.0201067399196</v>
      </c>
      <c r="H26" s="353"/>
      <c r="I26" s="262"/>
      <c r="J26" s="470"/>
      <c r="K26" s="471"/>
      <c r="L26" s="262"/>
      <c r="M26" s="262"/>
      <c r="N26" s="262"/>
    </row>
    <row r="27" spans="3:14" s="118" customFormat="1" ht="21.75" customHeight="1">
      <c r="C27" s="115" t="s">
        <v>89</v>
      </c>
      <c r="D27" s="116">
        <v>442.0452684999999</v>
      </c>
      <c r="E27" s="117">
        <f>+D27*$I$5</f>
        <v>1504.2800487054997</v>
      </c>
      <c r="H27" s="353"/>
      <c r="I27" s="262"/>
      <c r="J27" s="262"/>
      <c r="K27" s="262"/>
      <c r="L27" s="262"/>
      <c r="M27" s="262"/>
      <c r="N27" s="262"/>
    </row>
    <row r="28" spans="3:14" s="118" customFormat="1" ht="21.75" customHeight="1">
      <c r="C28" s="115" t="s">
        <v>88</v>
      </c>
      <c r="D28" s="116">
        <v>151.84838613999997</v>
      </c>
      <c r="E28" s="117">
        <f>+D28*$I$5</f>
        <v>516.7400580344199</v>
      </c>
      <c r="H28" s="353"/>
      <c r="I28" s="262"/>
      <c r="J28" s="262"/>
      <c r="K28" s="262"/>
      <c r="L28" s="262"/>
      <c r="M28" s="262"/>
      <c r="N28" s="262"/>
    </row>
    <row r="29" spans="3:8" s="118" customFormat="1" ht="9.75" customHeight="1">
      <c r="C29" s="119"/>
      <c r="D29" s="116"/>
      <c r="E29" s="117"/>
      <c r="H29" s="353"/>
    </row>
    <row r="30" spans="3:8" s="118" customFormat="1" ht="21.75" customHeight="1">
      <c r="C30" s="120" t="s">
        <v>228</v>
      </c>
      <c r="D30" s="325">
        <f>+D31+D32</f>
        <v>263.00323244</v>
      </c>
      <c r="E30" s="160">
        <f>+E31+E32</f>
        <v>894.9999999933199</v>
      </c>
      <c r="H30" s="353"/>
    </row>
    <row r="31" spans="3:8" s="118" customFormat="1" ht="21.75" customHeight="1">
      <c r="C31" s="115" t="s">
        <v>89</v>
      </c>
      <c r="D31" s="274">
        <v>0</v>
      </c>
      <c r="E31" s="275">
        <f>+D31*$I$5</f>
        <v>0</v>
      </c>
      <c r="H31" s="353"/>
    </row>
    <row r="32" spans="3:8" s="118" customFormat="1" ht="21.75" customHeight="1">
      <c r="C32" s="115" t="s">
        <v>88</v>
      </c>
      <c r="D32" s="116">
        <v>263.00323244</v>
      </c>
      <c r="E32" s="117">
        <f>+D32*$I$5</f>
        <v>894.9999999933199</v>
      </c>
      <c r="H32" s="353"/>
    </row>
    <row r="33" spans="3:8" s="118" customFormat="1" ht="9.75" customHeight="1">
      <c r="C33" s="119"/>
      <c r="D33" s="116"/>
      <c r="E33" s="117"/>
      <c r="H33" s="353"/>
    </row>
    <row r="34" spans="3:8" s="118" customFormat="1" ht="21.75" customHeight="1">
      <c r="C34" s="120" t="s">
        <v>87</v>
      </c>
      <c r="D34" s="325">
        <f>SUM(D35:D36)</f>
        <v>89.22242299999999</v>
      </c>
      <c r="E34" s="160">
        <f>SUM(E35:E36)</f>
        <v>303.62390546899996</v>
      </c>
      <c r="H34" s="353"/>
    </row>
    <row r="35" spans="3:8" s="118" customFormat="1" ht="21.75" customHeight="1">
      <c r="C35" s="115" t="s">
        <v>89</v>
      </c>
      <c r="D35" s="116">
        <v>43.06315177</v>
      </c>
      <c r="E35" s="117">
        <f>+D35*$I$5</f>
        <v>146.54390547331</v>
      </c>
      <c r="H35" s="353"/>
    </row>
    <row r="36" spans="3:8" s="118" customFormat="1" ht="21.75" customHeight="1">
      <c r="C36" s="115" t="s">
        <v>88</v>
      </c>
      <c r="D36" s="116">
        <v>46.159271229999995</v>
      </c>
      <c r="E36" s="117">
        <f>+D36*$I$5</f>
        <v>157.07999999568997</v>
      </c>
      <c r="H36" s="353"/>
    </row>
    <row r="37" spans="3:8" s="118" customFormat="1" ht="8.25" customHeight="1">
      <c r="C37" s="326"/>
      <c r="D37" s="324"/>
      <c r="E37" s="256"/>
      <c r="H37" s="353"/>
    </row>
    <row r="38" spans="3:5" s="118" customFormat="1" ht="15" customHeight="1">
      <c r="C38" s="566" t="s">
        <v>81</v>
      </c>
      <c r="D38" s="557">
        <f>+D18+D14</f>
        <v>5710.03361362</v>
      </c>
      <c r="E38" s="557">
        <f>+E18+E14</f>
        <v>19431.24438714886</v>
      </c>
    </row>
    <row r="39" spans="3:5" s="118" customFormat="1" ht="15" customHeight="1">
      <c r="C39" s="567"/>
      <c r="D39" s="558"/>
      <c r="E39" s="558"/>
    </row>
    <row r="41" spans="4:5" ht="12.75">
      <c r="D41" s="472">
        <f>+D38-Acreedor!D49</f>
        <v>0</v>
      </c>
      <c r="E41" s="473">
        <f>+E38-Acreedor!E49</f>
        <v>0</v>
      </c>
    </row>
    <row r="42" spans="4:5" ht="12.75">
      <c r="D42" s="159"/>
      <c r="E42" s="159"/>
    </row>
    <row r="43" spans="4:5" ht="12.75">
      <c r="D43" s="315"/>
      <c r="E43" s="315"/>
    </row>
    <row r="45" spans="2:6" s="213" customFormat="1" ht="18">
      <c r="B45" s="542" t="s">
        <v>164</v>
      </c>
      <c r="C45" s="542"/>
      <c r="D45" s="542"/>
      <c r="E45" s="542"/>
      <c r="F45" s="202"/>
    </row>
    <row r="46" spans="2:6" s="213" customFormat="1" ht="20.25" customHeight="1">
      <c r="B46" s="561" t="s">
        <v>187</v>
      </c>
      <c r="C46" s="561"/>
      <c r="D46" s="561"/>
      <c r="E46" s="561"/>
      <c r="F46" s="561"/>
    </row>
    <row r="47" spans="2:6" s="213" customFormat="1" ht="20.25" customHeight="1">
      <c r="B47" s="561" t="s">
        <v>188</v>
      </c>
      <c r="C47" s="561"/>
      <c r="D47" s="561"/>
      <c r="E47" s="561"/>
      <c r="F47" s="416"/>
    </row>
    <row r="48" spans="2:6" s="213" customFormat="1" ht="20.25" customHeight="1">
      <c r="B48" s="552" t="s">
        <v>42</v>
      </c>
      <c r="C48" s="552"/>
      <c r="D48" s="552"/>
      <c r="E48" s="552"/>
      <c r="F48" s="552"/>
    </row>
    <row r="49" spans="2:6" s="213" customFormat="1" ht="16.5" customHeight="1">
      <c r="B49" s="318"/>
      <c r="C49" s="565" t="str">
        <f>+C9</f>
        <v>AL 30 DE SETIEMBRE DE 2016</v>
      </c>
      <c r="D49" s="565"/>
      <c r="E49" s="418"/>
      <c r="F49" s="418"/>
    </row>
    <row r="50" spans="2:6" s="70" customFormat="1" ht="9.75" customHeight="1">
      <c r="B50" s="568"/>
      <c r="C50" s="568"/>
      <c r="D50" s="568"/>
      <c r="E50" s="568"/>
      <c r="F50" s="568"/>
    </row>
    <row r="51" spans="2:8" ht="16.5" customHeight="1">
      <c r="B51" s="220"/>
      <c r="C51" s="569" t="s">
        <v>134</v>
      </c>
      <c r="D51" s="563" t="s">
        <v>21</v>
      </c>
      <c r="E51" s="548" t="s">
        <v>259</v>
      </c>
      <c r="F51" s="70"/>
      <c r="G51" s="70"/>
      <c r="H51" s="70"/>
    </row>
    <row r="52" spans="3:5" s="118" customFormat="1" ht="16.5" customHeight="1">
      <c r="C52" s="570"/>
      <c r="D52" s="564"/>
      <c r="E52" s="549"/>
    </row>
    <row r="53" spans="3:5" s="118" customFormat="1" ht="7.5" customHeight="1">
      <c r="C53" s="68"/>
      <c r="D53" s="255"/>
      <c r="E53" s="327"/>
    </row>
    <row r="54" spans="3:8" s="118" customFormat="1" ht="21.75" customHeight="1">
      <c r="C54" s="257" t="s">
        <v>84</v>
      </c>
      <c r="D54" s="328">
        <f>SUM(D55:D56)</f>
        <v>831.4169463500002</v>
      </c>
      <c r="E54" s="329">
        <f>SUM(E55:E56)</f>
        <v>2829.3118684290507</v>
      </c>
      <c r="H54" s="352"/>
    </row>
    <row r="55" spans="3:8" s="118" customFormat="1" ht="21.75" customHeight="1">
      <c r="C55" s="119" t="s">
        <v>86</v>
      </c>
      <c r="D55" s="330">
        <v>831.4169463500002</v>
      </c>
      <c r="E55" s="331">
        <f>+D55*$I$5</f>
        <v>2829.3118684290507</v>
      </c>
      <c r="H55" s="352"/>
    </row>
    <row r="56" spans="3:8" s="118" customFormat="1" ht="21.75" customHeight="1" hidden="1">
      <c r="C56" s="119" t="s">
        <v>85</v>
      </c>
      <c r="D56" s="330">
        <v>0</v>
      </c>
      <c r="E56" s="331">
        <f>+D56*$I$5</f>
        <v>0</v>
      </c>
      <c r="H56" s="352"/>
    </row>
    <row r="57" spans="3:8" s="118" customFormat="1" ht="9.75" customHeight="1">
      <c r="C57" s="68"/>
      <c r="D57" s="332"/>
      <c r="E57" s="333"/>
      <c r="H57" s="352"/>
    </row>
    <row r="58" spans="3:8" s="118" customFormat="1" ht="28.5" customHeight="1">
      <c r="C58" s="257" t="s">
        <v>83</v>
      </c>
      <c r="D58" s="328">
        <f>SUM(D59:D60)</f>
        <v>207.76743053</v>
      </c>
      <c r="E58" s="329">
        <f>SUM(E59:E60)</f>
        <v>707.03256609359</v>
      </c>
      <c r="H58" s="352"/>
    </row>
    <row r="59" spans="3:8" s="118" customFormat="1" ht="21.75" customHeight="1" hidden="1">
      <c r="C59" s="119" t="s">
        <v>85</v>
      </c>
      <c r="D59" s="330"/>
      <c r="E59" s="331">
        <f>+D59*$I$5</f>
        <v>0</v>
      </c>
      <c r="H59" s="353"/>
    </row>
    <row r="60" spans="3:8" s="118" customFormat="1" ht="21.75" customHeight="1">
      <c r="C60" s="119" t="s">
        <v>86</v>
      </c>
      <c r="D60" s="330">
        <f>+D62</f>
        <v>207.76743053</v>
      </c>
      <c r="E60" s="331">
        <f>+E62</f>
        <v>707.03256609359</v>
      </c>
      <c r="H60" s="353"/>
    </row>
    <row r="61" spans="3:8" s="118" customFormat="1" ht="10.5" customHeight="1">
      <c r="C61" s="119"/>
      <c r="D61" s="334"/>
      <c r="E61" s="335"/>
      <c r="H61" s="353"/>
    </row>
    <row r="62" spans="3:8" s="118" customFormat="1" ht="21.75" customHeight="1">
      <c r="C62" s="120" t="s">
        <v>90</v>
      </c>
      <c r="D62" s="393">
        <f>SUM(D63:D63)</f>
        <v>207.76743053</v>
      </c>
      <c r="E62" s="393">
        <f>SUM(E63:E63)</f>
        <v>707.03256609359</v>
      </c>
      <c r="H62" s="353"/>
    </row>
    <row r="63" spans="3:10" s="118" customFormat="1" ht="21.75" customHeight="1">
      <c r="C63" s="115" t="s">
        <v>89</v>
      </c>
      <c r="D63" s="330">
        <v>207.76743053</v>
      </c>
      <c r="E63" s="330">
        <f>+D63*$I$5</f>
        <v>707.03256609359</v>
      </c>
      <c r="H63" s="353"/>
      <c r="J63" s="353"/>
    </row>
    <row r="64" spans="3:10" s="118" customFormat="1" ht="21.75" customHeight="1" hidden="1">
      <c r="C64" s="115" t="s">
        <v>88</v>
      </c>
      <c r="D64" s="330">
        <v>0</v>
      </c>
      <c r="E64" s="331">
        <f>+D64*$I$5</f>
        <v>0</v>
      </c>
      <c r="H64" s="353"/>
      <c r="J64" s="353"/>
    </row>
    <row r="65" spans="3:8" s="118" customFormat="1" ht="8.25" customHeight="1">
      <c r="C65" s="326"/>
      <c r="D65" s="332"/>
      <c r="E65" s="333"/>
      <c r="H65" s="353"/>
    </row>
    <row r="66" spans="3:5" s="118" customFormat="1" ht="15" customHeight="1">
      <c r="C66" s="566" t="s">
        <v>81</v>
      </c>
      <c r="D66" s="559">
        <f>+D58+D54</f>
        <v>1039.1843768800002</v>
      </c>
      <c r="E66" s="559">
        <f>+E58+E54</f>
        <v>3536.3444345226408</v>
      </c>
    </row>
    <row r="67" spans="3:5" s="118" customFormat="1" ht="15" customHeight="1">
      <c r="C67" s="567"/>
      <c r="D67" s="560"/>
      <c r="E67" s="560"/>
    </row>
    <row r="69" spans="4:5" ht="12.75">
      <c r="D69" s="159"/>
      <c r="E69" s="207"/>
    </row>
    <row r="70" ht="12.75">
      <c r="D70" s="314"/>
    </row>
    <row r="71" spans="4:5" ht="12.75">
      <c r="D71" s="474">
        <f>+D66-GrupoDeudor!D52</f>
        <v>0</v>
      </c>
      <c r="E71" s="474">
        <f>+E66-GrupoDeudor!E52</f>
        <v>0</v>
      </c>
    </row>
  </sheetData>
  <sheetProtection/>
  <mergeCells count="24">
    <mergeCell ref="C11:C12"/>
    <mergeCell ref="D11:D12"/>
    <mergeCell ref="E11:E12"/>
    <mergeCell ref="C9:D9"/>
    <mergeCell ref="B5:E5"/>
    <mergeCell ref="B6:F6"/>
    <mergeCell ref="B8:F8"/>
    <mergeCell ref="B10:F10"/>
    <mergeCell ref="B7:E7"/>
    <mergeCell ref="C66:C67"/>
    <mergeCell ref="D66:D67"/>
    <mergeCell ref="E66:E67"/>
    <mergeCell ref="B45:E45"/>
    <mergeCell ref="B46:F46"/>
    <mergeCell ref="B50:F50"/>
    <mergeCell ref="C51:C52"/>
    <mergeCell ref="B47:E47"/>
    <mergeCell ref="D38:D39"/>
    <mergeCell ref="B48:F48"/>
    <mergeCell ref="D51:D52"/>
    <mergeCell ref="E51:E52"/>
    <mergeCell ref="C49:D49"/>
    <mergeCell ref="E38:E39"/>
    <mergeCell ref="C38:C39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9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5.8515625" style="133" customWidth="1"/>
    <col min="2" max="2" width="0.85546875" style="133" customWidth="1"/>
    <col min="3" max="3" width="76.8515625" style="133" customWidth="1"/>
    <col min="4" max="5" width="19.7109375" style="133" customWidth="1"/>
    <col min="6" max="6" width="0.5625" style="133" customWidth="1"/>
    <col min="7" max="7" width="11.421875" style="133" customWidth="1"/>
    <col min="8" max="8" width="19.28125" style="133" customWidth="1"/>
    <col min="9" max="9" width="16.28125" style="133" bestFit="1" customWidth="1"/>
    <col min="10" max="10" width="16.421875" style="133" customWidth="1"/>
    <col min="11" max="11" width="17.00390625" style="133" customWidth="1"/>
    <col min="12" max="16384" width="11.421875" style="133" customWidth="1"/>
  </cols>
  <sheetData>
    <row r="1" spans="2:7" ht="14.25">
      <c r="B1" s="161"/>
      <c r="C1" s="161"/>
      <c r="G1" s="171"/>
    </row>
    <row r="2" spans="2:3" ht="12.75">
      <c r="B2" s="161"/>
      <c r="C2" s="161"/>
    </row>
    <row r="3" spans="2:3" ht="12.75">
      <c r="B3" s="161"/>
      <c r="C3" s="161"/>
    </row>
    <row r="4" spans="2:15" ht="13.5" customHeight="1">
      <c r="B4" s="161"/>
      <c r="C4" s="161"/>
      <c r="M4" s="208"/>
      <c r="N4" s="208"/>
      <c r="O4" s="208"/>
    </row>
    <row r="5" spans="2:15" ht="18">
      <c r="B5" s="542" t="s">
        <v>14</v>
      </c>
      <c r="C5" s="542"/>
      <c r="D5" s="542"/>
      <c r="E5" s="542"/>
      <c r="F5" s="202"/>
      <c r="H5" s="208"/>
      <c r="I5" s="208"/>
      <c r="J5" s="208"/>
      <c r="K5" s="208"/>
      <c r="L5" s="208"/>
      <c r="M5" s="208"/>
      <c r="N5" s="208"/>
      <c r="O5" s="208"/>
    </row>
    <row r="6" spans="2:15" ht="18" customHeight="1">
      <c r="B6" s="561" t="s">
        <v>187</v>
      </c>
      <c r="C6" s="561"/>
      <c r="D6" s="561"/>
      <c r="E6" s="561"/>
      <c r="F6" s="561"/>
      <c r="H6" s="208"/>
      <c r="I6" s="448">
        <f>+Moneda!I5</f>
        <v>3.403</v>
      </c>
      <c r="J6" s="208"/>
      <c r="K6" s="208"/>
      <c r="L6" s="208"/>
      <c r="M6" s="208"/>
      <c r="N6" s="208"/>
      <c r="O6" s="208"/>
    </row>
    <row r="7" spans="2:15" ht="18" customHeight="1">
      <c r="B7" s="561" t="s">
        <v>186</v>
      </c>
      <c r="C7" s="561"/>
      <c r="D7" s="561"/>
      <c r="E7" s="561"/>
      <c r="F7" s="433"/>
      <c r="H7" s="208"/>
      <c r="I7" s="208"/>
      <c r="J7" s="208"/>
      <c r="K7" s="208"/>
      <c r="L7" s="208"/>
      <c r="M7" s="208"/>
      <c r="N7" s="208"/>
      <c r="O7" s="208"/>
    </row>
    <row r="8" spans="2:15" ht="15.75">
      <c r="B8" s="552" t="s">
        <v>36</v>
      </c>
      <c r="C8" s="552"/>
      <c r="D8" s="552"/>
      <c r="E8" s="552"/>
      <c r="F8" s="552"/>
      <c r="H8" s="208"/>
      <c r="I8" s="208"/>
      <c r="J8" s="208"/>
      <c r="K8" s="208"/>
      <c r="L8" s="208"/>
      <c r="M8" s="208"/>
      <c r="N8" s="208"/>
      <c r="O8" s="208"/>
    </row>
    <row r="9" spans="2:15" s="213" customFormat="1" ht="16.5" customHeight="1">
      <c r="B9" s="434"/>
      <c r="C9" s="565" t="str">
        <f>+Moneda!C49</f>
        <v>AL 30 DE SETIEMBRE DE 2016</v>
      </c>
      <c r="D9" s="565"/>
      <c r="E9" s="434"/>
      <c r="F9" s="434"/>
      <c r="H9" s="309"/>
      <c r="I9" s="309"/>
      <c r="J9" s="309"/>
      <c r="K9" s="309"/>
      <c r="L9" s="309"/>
      <c r="M9" s="309"/>
      <c r="N9" s="309"/>
      <c r="O9" s="309"/>
    </row>
    <row r="10" spans="2:15" ht="9" customHeight="1">
      <c r="B10" s="552"/>
      <c r="C10" s="552"/>
      <c r="D10" s="552"/>
      <c r="E10" s="552"/>
      <c r="F10" s="434"/>
      <c r="H10" s="208"/>
      <c r="I10" s="208"/>
      <c r="J10" s="208"/>
      <c r="K10" s="208"/>
      <c r="L10" s="208"/>
      <c r="M10" s="208"/>
      <c r="N10" s="208"/>
      <c r="O10" s="208"/>
    </row>
    <row r="11" spans="3:15" ht="16.5" customHeight="1">
      <c r="C11" s="569" t="s">
        <v>135</v>
      </c>
      <c r="D11" s="563" t="s">
        <v>21</v>
      </c>
      <c r="E11" s="548" t="s">
        <v>260</v>
      </c>
      <c r="H11" s="208"/>
      <c r="I11" s="208"/>
      <c r="J11" s="208"/>
      <c r="K11" s="208"/>
      <c r="L11" s="208"/>
      <c r="M11" s="208"/>
      <c r="N11" s="208"/>
      <c r="O11" s="208"/>
    </row>
    <row r="12" spans="2:15" ht="16.5" customHeight="1">
      <c r="B12" s="118"/>
      <c r="C12" s="570"/>
      <c r="D12" s="564"/>
      <c r="E12" s="549"/>
      <c r="F12" s="118"/>
      <c r="H12" s="261"/>
      <c r="I12" s="261" t="s">
        <v>207</v>
      </c>
      <c r="J12" s="475">
        <f>+D28</f>
        <v>4056.48758433</v>
      </c>
      <c r="K12" s="475">
        <f>+E28</f>
        <v>13804.22724947499</v>
      </c>
      <c r="L12" s="208"/>
      <c r="M12" s="208"/>
      <c r="N12" s="208"/>
      <c r="O12" s="208"/>
    </row>
    <row r="13" spans="3:15" s="118" customFormat="1" ht="10.5" customHeight="1">
      <c r="C13" s="435"/>
      <c r="D13" s="162"/>
      <c r="E13" s="162"/>
      <c r="H13" s="261"/>
      <c r="I13" s="261"/>
      <c r="J13" s="475"/>
      <c r="K13" s="475"/>
      <c r="L13" s="262"/>
      <c r="M13" s="262"/>
      <c r="N13" s="262"/>
      <c r="O13" s="262"/>
    </row>
    <row r="14" spans="3:15" s="70" customFormat="1" ht="19.5" customHeight="1">
      <c r="C14" s="66" t="s">
        <v>123</v>
      </c>
      <c r="D14" s="253">
        <f>+D16+D19</f>
        <v>1653.5460292900002</v>
      </c>
      <c r="E14" s="253">
        <f>+E16+E19</f>
        <v>5627.017137673871</v>
      </c>
      <c r="G14" s="376"/>
      <c r="H14" s="261"/>
      <c r="I14" s="261" t="s">
        <v>208</v>
      </c>
      <c r="J14" s="475">
        <f>+D14+D69</f>
        <v>2692.7304061700006</v>
      </c>
      <c r="K14" s="475">
        <f>+E14+E69</f>
        <v>9163.36157219651</v>
      </c>
      <c r="L14" s="261"/>
      <c r="M14" s="261"/>
      <c r="N14" s="261"/>
      <c r="O14" s="261"/>
    </row>
    <row r="15" spans="3:15" s="70" customFormat="1" ht="10.5" customHeight="1">
      <c r="C15" s="66"/>
      <c r="D15" s="253"/>
      <c r="E15" s="253"/>
      <c r="H15" s="261"/>
      <c r="I15" s="261"/>
      <c r="J15" s="261"/>
      <c r="K15" s="261"/>
      <c r="L15" s="261"/>
      <c r="M15" s="261"/>
      <c r="N15" s="261"/>
      <c r="O15" s="261"/>
    </row>
    <row r="16" spans="3:15" s="70" customFormat="1" ht="19.5" customHeight="1">
      <c r="C16" s="67" t="s">
        <v>37</v>
      </c>
      <c r="D16" s="253">
        <f>+D17</f>
        <v>458.33333332999996</v>
      </c>
      <c r="E16" s="253">
        <f>+E17</f>
        <v>1559.7083333219898</v>
      </c>
      <c r="H16" s="261"/>
      <c r="I16" s="261"/>
      <c r="J16" s="476"/>
      <c r="K16" s="261"/>
      <c r="L16" s="261"/>
      <c r="M16" s="261"/>
      <c r="N16" s="261"/>
      <c r="O16" s="261"/>
    </row>
    <row r="17" spans="3:15" s="70" customFormat="1" ht="19.5" customHeight="1">
      <c r="C17" s="68" t="s">
        <v>224</v>
      </c>
      <c r="D17" s="69">
        <v>458.33333332999996</v>
      </c>
      <c r="E17" s="69">
        <f>+D17*$I$6</f>
        <v>1559.7083333219898</v>
      </c>
      <c r="H17" s="261"/>
      <c r="I17" s="261"/>
      <c r="J17" s="476"/>
      <c r="K17" s="261"/>
      <c r="L17" s="261"/>
      <c r="M17" s="261"/>
      <c r="N17" s="261"/>
      <c r="O17" s="261"/>
    </row>
    <row r="18" spans="3:15" s="70" customFormat="1" ht="12" customHeight="1">
      <c r="C18" s="68"/>
      <c r="D18" s="69"/>
      <c r="E18" s="69"/>
      <c r="H18" s="261"/>
      <c r="I18" s="261"/>
      <c r="J18" s="476"/>
      <c r="K18" s="261"/>
      <c r="L18" s="261"/>
      <c r="M18" s="261"/>
      <c r="N18" s="261"/>
      <c r="O18" s="261"/>
    </row>
    <row r="19" spans="3:15" s="70" customFormat="1" ht="19.5" customHeight="1">
      <c r="C19" s="67" t="s">
        <v>38</v>
      </c>
      <c r="D19" s="253">
        <f>SUM(D20:D26)</f>
        <v>1195.2126959600002</v>
      </c>
      <c r="E19" s="253">
        <f>SUM(E20:E26)</f>
        <v>4067.3088043518806</v>
      </c>
      <c r="H19" s="261"/>
      <c r="I19" s="261"/>
      <c r="J19" s="476"/>
      <c r="K19" s="261"/>
      <c r="L19" s="261"/>
      <c r="M19" s="261"/>
      <c r="N19" s="261"/>
      <c r="O19" s="261"/>
    </row>
    <row r="20" spans="3:15" s="70" customFormat="1" ht="19.5" customHeight="1">
      <c r="C20" s="68" t="s">
        <v>190</v>
      </c>
      <c r="D20" s="69">
        <v>711.2251579000001</v>
      </c>
      <c r="E20" s="69">
        <f aca="true" t="shared" si="0" ref="E20:E26">+D20*$I$6</f>
        <v>2420.2992123337003</v>
      </c>
      <c r="H20" s="261"/>
      <c r="I20" s="261"/>
      <c r="J20" s="476"/>
      <c r="K20" s="261"/>
      <c r="L20" s="261"/>
      <c r="M20" s="261"/>
      <c r="N20" s="261"/>
      <c r="O20" s="261"/>
    </row>
    <row r="21" spans="3:15" s="70" customFormat="1" ht="19.5" customHeight="1">
      <c r="C21" s="68" t="s">
        <v>235</v>
      </c>
      <c r="D21" s="69">
        <v>322.2864159400001</v>
      </c>
      <c r="E21" s="69">
        <f t="shared" si="0"/>
        <v>1096.7406734438202</v>
      </c>
      <c r="H21" s="477"/>
      <c r="I21" s="478"/>
      <c r="J21" s="476"/>
      <c r="K21" s="261"/>
      <c r="L21" s="261"/>
      <c r="M21" s="261"/>
      <c r="N21" s="261"/>
      <c r="O21" s="261"/>
    </row>
    <row r="22" spans="3:15" s="70" customFormat="1" ht="19.5" customHeight="1">
      <c r="C22" s="68" t="s">
        <v>236</v>
      </c>
      <c r="D22" s="69">
        <v>159.23019388999998</v>
      </c>
      <c r="E22" s="69">
        <f t="shared" si="0"/>
        <v>541.86034980767</v>
      </c>
      <c r="H22" s="477"/>
      <c r="I22" s="475"/>
      <c r="J22" s="475"/>
      <c r="K22" s="261"/>
      <c r="L22" s="261"/>
      <c r="M22" s="261"/>
      <c r="N22" s="261"/>
      <c r="O22" s="261"/>
    </row>
    <row r="23" spans="3:15" s="70" customFormat="1" ht="19.5" customHeight="1">
      <c r="C23" s="68" t="s">
        <v>237</v>
      </c>
      <c r="D23" s="69">
        <v>2.28662818</v>
      </c>
      <c r="E23" s="69">
        <f t="shared" si="0"/>
        <v>7.781395696540001</v>
      </c>
      <c r="H23" s="477"/>
      <c r="I23" s="475" t="s">
        <v>143</v>
      </c>
      <c r="J23" s="475">
        <f>+D16+D30+D71</f>
        <v>4199.4809565</v>
      </c>
      <c r="K23" s="475">
        <f>+E16+E30+E71</f>
        <v>14290.833694969502</v>
      </c>
      <c r="L23" s="261"/>
      <c r="M23" s="261"/>
      <c r="N23" s="261"/>
      <c r="O23" s="261"/>
    </row>
    <row r="24" spans="3:15" s="70" customFormat="1" ht="19.5" customHeight="1">
      <c r="C24" s="68" t="s">
        <v>238</v>
      </c>
      <c r="D24" s="254">
        <v>0.15426225</v>
      </c>
      <c r="E24" s="69">
        <f t="shared" si="0"/>
        <v>0.52495443675</v>
      </c>
      <c r="H24" s="477"/>
      <c r="I24" s="261" t="s">
        <v>142</v>
      </c>
      <c r="J24" s="475">
        <f>+D19+D40+D78</f>
        <v>2549.7370340000007</v>
      </c>
      <c r="K24" s="475">
        <f>+E19+E40+E78</f>
        <v>8676.755126701999</v>
      </c>
      <c r="L24" s="261"/>
      <c r="M24" s="261"/>
      <c r="N24" s="261"/>
      <c r="O24" s="261"/>
    </row>
    <row r="25" spans="3:15" s="70" customFormat="1" ht="19.5" customHeight="1">
      <c r="C25" s="68" t="s">
        <v>223</v>
      </c>
      <c r="D25" s="254">
        <v>0.023466630000000002</v>
      </c>
      <c r="E25" s="254">
        <f t="shared" si="0"/>
        <v>0.07985694189</v>
      </c>
      <c r="H25" s="477"/>
      <c r="I25" s="405"/>
      <c r="J25" s="405"/>
      <c r="K25" s="261"/>
      <c r="L25" s="261"/>
      <c r="M25" s="261"/>
      <c r="N25" s="261"/>
      <c r="O25" s="261"/>
    </row>
    <row r="26" spans="3:15" s="70" customFormat="1" ht="19.5" customHeight="1">
      <c r="C26" s="68" t="s">
        <v>239</v>
      </c>
      <c r="D26" s="254">
        <v>0.00657117</v>
      </c>
      <c r="E26" s="254">
        <f t="shared" si="0"/>
        <v>0.02236169151</v>
      </c>
      <c r="H26" s="405"/>
      <c r="I26" s="479"/>
      <c r="J26" s="479"/>
      <c r="K26" s="261"/>
      <c r="L26" s="261"/>
      <c r="M26" s="261"/>
      <c r="N26" s="261"/>
      <c r="O26" s="261"/>
    </row>
    <row r="27" spans="3:15" s="70" customFormat="1" ht="11.25" customHeight="1">
      <c r="C27" s="71"/>
      <c r="D27" s="252"/>
      <c r="E27" s="69"/>
      <c r="H27" s="261"/>
      <c r="I27" s="480"/>
      <c r="J27" s="480"/>
      <c r="K27" s="261"/>
      <c r="L27" s="261"/>
      <c r="M27" s="261"/>
      <c r="N27" s="261"/>
      <c r="O27" s="261"/>
    </row>
    <row r="28" spans="3:15" s="70" customFormat="1" ht="19.5" customHeight="1">
      <c r="C28" s="66" t="s">
        <v>124</v>
      </c>
      <c r="D28" s="253">
        <f>+D30+D40</f>
        <v>4056.48758433</v>
      </c>
      <c r="E28" s="253">
        <f>+E30+E40</f>
        <v>13804.22724947499</v>
      </c>
      <c r="H28" s="410"/>
      <c r="I28" s="475"/>
      <c r="J28" s="475"/>
      <c r="K28" s="261"/>
      <c r="L28" s="261"/>
      <c r="M28" s="261"/>
      <c r="N28" s="261"/>
      <c r="O28" s="261"/>
    </row>
    <row r="29" spans="3:15" s="70" customFormat="1" ht="8.25" customHeight="1">
      <c r="C29" s="66"/>
      <c r="D29" s="253"/>
      <c r="E29" s="253"/>
      <c r="H29" s="261"/>
      <c r="I29" s="261"/>
      <c r="J29" s="261"/>
      <c r="K29" s="261"/>
      <c r="L29" s="261"/>
      <c r="M29" s="261"/>
      <c r="N29" s="261"/>
      <c r="O29" s="261"/>
    </row>
    <row r="30" spans="3:15" s="70" customFormat="1" ht="19.5" customHeight="1">
      <c r="C30" s="67" t="s">
        <v>37</v>
      </c>
      <c r="D30" s="253">
        <f>SUM(D31:D38)</f>
        <v>3498.1749325700002</v>
      </c>
      <c r="E30" s="253">
        <f>SUM(E31:E38)</f>
        <v>11904.289295535711</v>
      </c>
      <c r="H30" s="481"/>
      <c r="I30" s="261"/>
      <c r="J30" s="476"/>
      <c r="K30" s="261"/>
      <c r="L30" s="261"/>
      <c r="M30" s="261"/>
      <c r="N30" s="261"/>
      <c r="O30" s="261"/>
    </row>
    <row r="31" spans="3:15" s="70" customFormat="1" ht="19.5" customHeight="1">
      <c r="C31" s="68" t="s">
        <v>291</v>
      </c>
      <c r="D31" s="69">
        <v>2963.00323244</v>
      </c>
      <c r="E31" s="69">
        <f aca="true" t="shared" si="1" ref="E31:E38">+D31*$I$6</f>
        <v>10083.09999999332</v>
      </c>
      <c r="G31" s="171"/>
      <c r="I31" s="354"/>
      <c r="J31" s="354"/>
      <c r="K31" s="355"/>
      <c r="M31" s="261"/>
      <c r="N31" s="261"/>
      <c r="O31" s="261"/>
    </row>
    <row r="32" spans="3:15" s="70" customFormat="1" ht="19.5" customHeight="1">
      <c r="C32" s="68" t="s">
        <v>265</v>
      </c>
      <c r="D32" s="69">
        <v>200</v>
      </c>
      <c r="E32" s="69">
        <f t="shared" si="1"/>
        <v>680.6</v>
      </c>
      <c r="G32" s="171"/>
      <c r="J32" s="355"/>
      <c r="K32" s="355"/>
      <c r="M32" s="261"/>
      <c r="N32" s="261"/>
      <c r="O32" s="261"/>
    </row>
    <row r="33" spans="3:15" s="70" customFormat="1" ht="19.5" customHeight="1">
      <c r="C33" s="68" t="s">
        <v>264</v>
      </c>
      <c r="D33" s="69">
        <v>100</v>
      </c>
      <c r="E33" s="69">
        <f t="shared" si="1"/>
        <v>340.3</v>
      </c>
      <c r="G33" s="171"/>
      <c r="J33" s="355"/>
      <c r="K33" s="355"/>
      <c r="M33" s="261"/>
      <c r="N33" s="261"/>
      <c r="O33" s="261"/>
    </row>
    <row r="34" spans="3:15" s="70" customFormat="1" ht="19.5" customHeight="1">
      <c r="C34" s="68" t="s">
        <v>266</v>
      </c>
      <c r="D34" s="69">
        <v>89.92065824</v>
      </c>
      <c r="E34" s="69">
        <f t="shared" si="1"/>
        <v>305.99999999071997</v>
      </c>
      <c r="G34" s="171"/>
      <c r="J34" s="355"/>
      <c r="M34" s="261"/>
      <c r="N34" s="261"/>
      <c r="O34" s="261"/>
    </row>
    <row r="35" spans="3:10" s="70" customFormat="1" ht="19.5" customHeight="1">
      <c r="C35" s="68" t="s">
        <v>269</v>
      </c>
      <c r="D35" s="69">
        <v>64.71026904</v>
      </c>
      <c r="E35" s="69">
        <f t="shared" si="1"/>
        <v>220.20904554312</v>
      </c>
      <c r="G35" s="171"/>
      <c r="J35" s="355"/>
    </row>
    <row r="36" spans="3:10" s="70" customFormat="1" ht="19.5" customHeight="1">
      <c r="C36" s="68" t="s">
        <v>267</v>
      </c>
      <c r="D36" s="69">
        <v>46.159271229999995</v>
      </c>
      <c r="E36" s="69">
        <f t="shared" si="1"/>
        <v>157.07999999568997</v>
      </c>
      <c r="G36" s="171"/>
      <c r="I36" s="356"/>
      <c r="J36" s="356"/>
    </row>
    <row r="37" spans="3:11" s="70" customFormat="1" ht="19.5" customHeight="1">
      <c r="C37" s="68" t="s">
        <v>270</v>
      </c>
      <c r="D37" s="69">
        <v>18.38150162</v>
      </c>
      <c r="E37" s="69">
        <f t="shared" si="1"/>
        <v>62.55225001286001</v>
      </c>
      <c r="I37" s="354"/>
      <c r="J37" s="354"/>
      <c r="K37" s="355"/>
    </row>
    <row r="38" spans="3:11" s="70" customFormat="1" ht="19.5" customHeight="1">
      <c r="C38" s="68" t="s">
        <v>268</v>
      </c>
      <c r="D38" s="69">
        <v>16</v>
      </c>
      <c r="E38" s="69">
        <f t="shared" si="1"/>
        <v>54.448</v>
      </c>
      <c r="I38" s="354"/>
      <c r="J38" s="354"/>
      <c r="K38" s="355"/>
    </row>
    <row r="39" spans="3:10" s="70" customFormat="1" ht="9" customHeight="1">
      <c r="C39" s="68"/>
      <c r="D39" s="252"/>
      <c r="E39" s="69"/>
      <c r="J39" s="355"/>
    </row>
    <row r="40" spans="3:10" s="70" customFormat="1" ht="19.5" customHeight="1">
      <c r="C40" s="67" t="s">
        <v>38</v>
      </c>
      <c r="D40" s="253">
        <f>SUM(D41:D47)</f>
        <v>558.31265176</v>
      </c>
      <c r="E40" s="253">
        <f>SUM(E41:E47)</f>
        <v>1899.9379539392799</v>
      </c>
      <c r="J40" s="355"/>
    </row>
    <row r="41" spans="3:10" s="70" customFormat="1" ht="19.5" customHeight="1">
      <c r="C41" s="68" t="s">
        <v>294</v>
      </c>
      <c r="D41" s="69">
        <v>279.75022039</v>
      </c>
      <c r="E41" s="69">
        <f aca="true" t="shared" si="2" ref="E41:E47">+D41*$I$6</f>
        <v>951.98999998717</v>
      </c>
      <c r="G41" s="171"/>
      <c r="J41" s="355"/>
    </row>
    <row r="42" spans="3:10" s="70" customFormat="1" ht="19.5" customHeight="1">
      <c r="C42" s="68" t="s">
        <v>290</v>
      </c>
      <c r="D42" s="69">
        <v>109.37920777000001</v>
      </c>
      <c r="E42" s="69">
        <f t="shared" si="2"/>
        <v>372.21744404131005</v>
      </c>
      <c r="G42" s="171"/>
      <c r="J42" s="355"/>
    </row>
    <row r="43" spans="3:10" s="70" customFormat="1" ht="19.5" customHeight="1">
      <c r="C43" s="68" t="s">
        <v>271</v>
      </c>
      <c r="D43" s="69">
        <v>70.85194692</v>
      </c>
      <c r="E43" s="69">
        <f t="shared" si="2"/>
        <v>241.10917536876002</v>
      </c>
      <c r="G43" s="171"/>
      <c r="J43" s="355"/>
    </row>
    <row r="44" spans="3:10" s="70" customFormat="1" ht="19.5" customHeight="1">
      <c r="C44" s="68" t="s">
        <v>272</v>
      </c>
      <c r="D44" s="69">
        <v>50.851213779999995</v>
      </c>
      <c r="E44" s="69">
        <f t="shared" si="2"/>
        <v>173.04668049333998</v>
      </c>
      <c r="G44" s="171"/>
      <c r="J44" s="355"/>
    </row>
    <row r="45" spans="3:10" s="70" customFormat="1" ht="19.5" customHeight="1">
      <c r="C45" s="68" t="s">
        <v>241</v>
      </c>
      <c r="D45" s="69">
        <v>34.0875698</v>
      </c>
      <c r="E45" s="69">
        <f t="shared" si="2"/>
        <v>116.00000002939998</v>
      </c>
      <c r="G45" s="171"/>
      <c r="J45" s="355"/>
    </row>
    <row r="46" spans="3:10" s="70" customFormat="1" ht="19.5" customHeight="1">
      <c r="C46" s="68" t="s">
        <v>248</v>
      </c>
      <c r="D46" s="69">
        <v>9</v>
      </c>
      <c r="E46" s="69">
        <f t="shared" si="2"/>
        <v>30.627</v>
      </c>
      <c r="G46" s="171"/>
      <c r="J46" s="355"/>
    </row>
    <row r="47" spans="3:10" s="70" customFormat="1" ht="19.5" customHeight="1">
      <c r="C47" s="68" t="s">
        <v>240</v>
      </c>
      <c r="D47" s="69">
        <v>4.392493099999999</v>
      </c>
      <c r="E47" s="69">
        <f t="shared" si="2"/>
        <v>14.947654019299998</v>
      </c>
      <c r="G47" s="171"/>
      <c r="J47" s="355"/>
    </row>
    <row r="48" spans="3:10" s="70" customFormat="1" ht="9" customHeight="1">
      <c r="C48" s="68"/>
      <c r="D48" s="69"/>
      <c r="E48" s="69"/>
      <c r="J48" s="355"/>
    </row>
    <row r="49" spans="3:10" s="70" customFormat="1" ht="15" customHeight="1">
      <c r="C49" s="566"/>
      <c r="D49" s="571">
        <f>+D28+D14</f>
        <v>5710.03361362</v>
      </c>
      <c r="E49" s="571">
        <f>+E28+E14</f>
        <v>19431.24438714886</v>
      </c>
      <c r="H49" s="378"/>
      <c r="J49" s="355"/>
    </row>
    <row r="50" spans="3:10" s="118" customFormat="1" ht="15" customHeight="1">
      <c r="C50" s="567"/>
      <c r="D50" s="572"/>
      <c r="E50" s="572"/>
      <c r="J50" s="355"/>
    </row>
    <row r="51" spans="3:10" s="118" customFormat="1" ht="6.75" customHeight="1">
      <c r="C51" s="163"/>
      <c r="D51" s="164"/>
      <c r="E51" s="164"/>
      <c r="J51" s="355"/>
    </row>
    <row r="52" ht="12.75">
      <c r="C52" s="132" t="s">
        <v>204</v>
      </c>
    </row>
    <row r="53" spans="3:5" ht="12.75">
      <c r="C53" s="575" t="s">
        <v>305</v>
      </c>
      <c r="D53" s="575"/>
      <c r="E53" s="575"/>
    </row>
    <row r="54" spans="3:7" ht="12.75">
      <c r="C54" s="575" t="s">
        <v>306</v>
      </c>
      <c r="D54" s="575"/>
      <c r="E54" s="575"/>
      <c r="F54" s="314"/>
      <c r="G54" s="314"/>
    </row>
    <row r="55" spans="3:7" ht="12.75">
      <c r="C55" s="420"/>
      <c r="D55" s="420"/>
      <c r="E55" s="420"/>
      <c r="F55" s="314"/>
      <c r="G55" s="314"/>
    </row>
    <row r="56" spans="3:7" ht="12.75">
      <c r="C56" s="132"/>
      <c r="D56" s="465">
        <f>+D49-'Resumen Cuadros'!H30</f>
        <v>0</v>
      </c>
      <c r="E56" s="465">
        <f>+E49-'Resumen Cuadros'!I30</f>
        <v>0</v>
      </c>
      <c r="F56" s="465"/>
      <c r="G56" s="465"/>
    </row>
    <row r="57" spans="3:7" ht="12.75">
      <c r="C57" s="132"/>
      <c r="D57" s="465"/>
      <c r="E57" s="465"/>
      <c r="F57" s="465"/>
      <c r="G57" s="465"/>
    </row>
    <row r="58" spans="3:7" ht="12.75">
      <c r="C58" s="132"/>
      <c r="D58" s="465"/>
      <c r="E58" s="465"/>
      <c r="F58" s="465"/>
      <c r="G58" s="465"/>
    </row>
    <row r="59" spans="4:7" ht="12.75">
      <c r="D59" s="465"/>
      <c r="E59" s="465"/>
      <c r="F59" s="465"/>
      <c r="G59" s="465"/>
    </row>
    <row r="60" spans="2:6" s="213" customFormat="1" ht="18">
      <c r="B60" s="542" t="s">
        <v>165</v>
      </c>
      <c r="C60" s="542"/>
      <c r="D60" s="542"/>
      <c r="E60" s="542"/>
      <c r="F60" s="202"/>
    </row>
    <row r="61" spans="2:6" ht="18" customHeight="1">
      <c r="B61" s="561" t="s">
        <v>187</v>
      </c>
      <c r="C61" s="561"/>
      <c r="D61" s="561"/>
      <c r="E61" s="561"/>
      <c r="F61" s="561"/>
    </row>
    <row r="62" spans="2:6" ht="18" customHeight="1">
      <c r="B62" s="561" t="s">
        <v>188</v>
      </c>
      <c r="C62" s="561"/>
      <c r="D62" s="561"/>
      <c r="E62" s="561"/>
      <c r="F62" s="416"/>
    </row>
    <row r="63" spans="2:6" ht="15.75">
      <c r="B63" s="552" t="s">
        <v>36</v>
      </c>
      <c r="C63" s="552"/>
      <c r="D63" s="552"/>
      <c r="E63" s="552"/>
      <c r="F63" s="552"/>
    </row>
    <row r="64" spans="2:6" s="213" customFormat="1" ht="16.5" customHeight="1">
      <c r="B64" s="377"/>
      <c r="C64" s="565" t="str">
        <f>+C9</f>
        <v>AL 30 DE SETIEMBRE DE 2016</v>
      </c>
      <c r="D64" s="565"/>
      <c r="E64" s="418"/>
      <c r="F64" s="418"/>
    </row>
    <row r="65" spans="2:6" ht="8.25" customHeight="1">
      <c r="B65" s="552"/>
      <c r="C65" s="552"/>
      <c r="D65" s="552"/>
      <c r="E65" s="552"/>
      <c r="F65" s="418"/>
    </row>
    <row r="66" spans="3:5" ht="16.5" customHeight="1">
      <c r="C66" s="569" t="s">
        <v>135</v>
      </c>
      <c r="D66" s="563" t="s">
        <v>21</v>
      </c>
      <c r="E66" s="548" t="s">
        <v>260</v>
      </c>
    </row>
    <row r="67" spans="2:6" ht="16.5">
      <c r="B67" s="118"/>
      <c r="C67" s="570"/>
      <c r="D67" s="564"/>
      <c r="E67" s="549"/>
      <c r="F67" s="118"/>
    </row>
    <row r="68" spans="3:5" s="118" customFormat="1" ht="10.5" customHeight="1">
      <c r="C68" s="419"/>
      <c r="D68" s="162"/>
      <c r="E68" s="162"/>
    </row>
    <row r="69" spans="3:5" s="70" customFormat="1" ht="19.5" customHeight="1">
      <c r="C69" s="66" t="s">
        <v>198</v>
      </c>
      <c r="D69" s="73">
        <f>+D71+D78</f>
        <v>1039.1843768800002</v>
      </c>
      <c r="E69" s="73">
        <f>+E71+E78</f>
        <v>3536.34443452264</v>
      </c>
    </row>
    <row r="70" spans="3:10" s="70" customFormat="1" ht="9" customHeight="1">
      <c r="C70" s="68"/>
      <c r="D70" s="72"/>
      <c r="E70" s="72"/>
      <c r="J70" s="355"/>
    </row>
    <row r="71" spans="3:10" s="70" customFormat="1" ht="19.5" customHeight="1">
      <c r="C71" s="67" t="s">
        <v>37</v>
      </c>
      <c r="D71" s="73">
        <f>+D72+D76+D75+D73+D74</f>
        <v>242.9726906</v>
      </c>
      <c r="E71" s="73">
        <f>+E72+E76+E75+E73+E74</f>
        <v>826.8360661118002</v>
      </c>
      <c r="I71" s="357"/>
      <c r="J71" s="357"/>
    </row>
    <row r="72" spans="3:10" s="70" customFormat="1" ht="19.5" customHeight="1">
      <c r="C72" s="68" t="s">
        <v>312</v>
      </c>
      <c r="D72" s="72">
        <v>80.20526007000001</v>
      </c>
      <c r="E72" s="72">
        <f>+D72*$I$6</f>
        <v>272.93850001821005</v>
      </c>
      <c r="J72" s="355"/>
    </row>
    <row r="73" spans="3:10" s="70" customFormat="1" ht="19.5" customHeight="1">
      <c r="C73" s="68" t="s">
        <v>299</v>
      </c>
      <c r="D73" s="72">
        <v>60</v>
      </c>
      <c r="E73" s="72">
        <f>+D73*$I$6</f>
        <v>204.18</v>
      </c>
      <c r="J73" s="355"/>
    </row>
    <row r="74" spans="3:10" s="70" customFormat="1" ht="19.5" customHeight="1">
      <c r="C74" s="68" t="s">
        <v>313</v>
      </c>
      <c r="D74" s="72">
        <v>51.05690206</v>
      </c>
      <c r="E74" s="72">
        <f>+D74*$I$6</f>
        <v>173.74663771018</v>
      </c>
      <c r="J74" s="355"/>
    </row>
    <row r="75" spans="3:10" s="70" customFormat="1" ht="19.5" customHeight="1">
      <c r="C75" s="68" t="s">
        <v>303</v>
      </c>
      <c r="D75" s="72">
        <v>41.71052847</v>
      </c>
      <c r="E75" s="72">
        <f>+D75*$I$6</f>
        <v>141.94092838341</v>
      </c>
      <c r="J75" s="355"/>
    </row>
    <row r="76" spans="3:10" s="70" customFormat="1" ht="19.5" customHeight="1">
      <c r="C76" s="68" t="s">
        <v>300</v>
      </c>
      <c r="D76" s="72">
        <v>10</v>
      </c>
      <c r="E76" s="72">
        <f>+D76*$I$6</f>
        <v>34.03</v>
      </c>
      <c r="H76" s="171"/>
      <c r="J76" s="355"/>
    </row>
    <row r="77" spans="3:5" s="70" customFormat="1" ht="9.75" customHeight="1">
      <c r="C77" s="66"/>
      <c r="D77" s="73"/>
      <c r="E77" s="73"/>
    </row>
    <row r="78" spans="3:10" s="70" customFormat="1" ht="19.5" customHeight="1">
      <c r="C78" s="67" t="s">
        <v>38</v>
      </c>
      <c r="D78" s="73">
        <f>SUM(D79:D87)</f>
        <v>796.2116862800001</v>
      </c>
      <c r="E78" s="73">
        <f>SUM(E79:E87)</f>
        <v>2709.5083684108395</v>
      </c>
      <c r="J78" s="355"/>
    </row>
    <row r="79" spans="3:10" s="70" customFormat="1" ht="19.5" customHeight="1">
      <c r="C79" s="68" t="s">
        <v>295</v>
      </c>
      <c r="D79" s="277">
        <v>273.10929081</v>
      </c>
      <c r="E79" s="277">
        <f aca="true" t="shared" si="3" ref="E79:E87">+D79*$I$6</f>
        <v>929.39091662643</v>
      </c>
      <c r="J79" s="355"/>
    </row>
    <row r="80" spans="3:10" s="70" customFormat="1" ht="19.5" customHeight="1">
      <c r="C80" s="68" t="s">
        <v>241</v>
      </c>
      <c r="D80" s="72">
        <v>216.28453575999995</v>
      </c>
      <c r="E80" s="72">
        <f t="shared" si="3"/>
        <v>736.0162751912799</v>
      </c>
      <c r="H80" s="171"/>
      <c r="J80" s="355"/>
    </row>
    <row r="81" spans="3:10" s="70" customFormat="1" ht="19.5" customHeight="1">
      <c r="C81" s="68" t="s">
        <v>273</v>
      </c>
      <c r="D81" s="277">
        <v>136.28695269</v>
      </c>
      <c r="E81" s="72">
        <f t="shared" si="3"/>
        <v>463.78450000406997</v>
      </c>
      <c r="H81" s="171"/>
      <c r="J81" s="355"/>
    </row>
    <row r="82" spans="3:10" s="70" customFormat="1" ht="19.5" customHeight="1">
      <c r="C82" s="68" t="s">
        <v>240</v>
      </c>
      <c r="D82" s="72">
        <v>89.38025272</v>
      </c>
      <c r="E82" s="72">
        <f t="shared" si="3"/>
        <v>304.16100000616</v>
      </c>
      <c r="H82" s="171"/>
      <c r="J82" s="355"/>
    </row>
    <row r="83" spans="3:10" s="70" customFormat="1" ht="19.5" customHeight="1">
      <c r="C83" s="68" t="s">
        <v>297</v>
      </c>
      <c r="D83" s="72">
        <v>35.59820746</v>
      </c>
      <c r="E83" s="72">
        <f t="shared" si="3"/>
        <v>121.14069998638</v>
      </c>
      <c r="H83" s="171"/>
      <c r="J83" s="355"/>
    </row>
    <row r="84" spans="3:10" s="70" customFormat="1" ht="19.5" customHeight="1">
      <c r="C84" s="68" t="s">
        <v>304</v>
      </c>
      <c r="D84" s="72">
        <v>27.415515730000003</v>
      </c>
      <c r="E84" s="72">
        <f t="shared" si="3"/>
        <v>93.29500002919</v>
      </c>
      <c r="H84" s="171"/>
      <c r="J84" s="355"/>
    </row>
    <row r="85" spans="3:10" s="70" customFormat="1" ht="19.5" customHeight="1">
      <c r="C85" s="68" t="s">
        <v>298</v>
      </c>
      <c r="D85" s="72">
        <v>10</v>
      </c>
      <c r="E85" s="72">
        <f t="shared" si="3"/>
        <v>34.03</v>
      </c>
      <c r="H85" s="171"/>
      <c r="J85" s="355"/>
    </row>
    <row r="86" spans="3:10" s="70" customFormat="1" ht="19.5" customHeight="1">
      <c r="C86" s="68" t="s">
        <v>246</v>
      </c>
      <c r="D86" s="72">
        <v>7.53789746</v>
      </c>
      <c r="E86" s="72">
        <f t="shared" si="3"/>
        <v>25.65146505638</v>
      </c>
      <c r="H86" s="171"/>
      <c r="J86" s="355"/>
    </row>
    <row r="87" spans="3:10" s="70" customFormat="1" ht="19.5" customHeight="1">
      <c r="C87" s="68" t="s">
        <v>275</v>
      </c>
      <c r="D87" s="72">
        <v>0.59903365</v>
      </c>
      <c r="E87" s="72">
        <f t="shared" si="3"/>
        <v>2.03851151095</v>
      </c>
      <c r="H87" s="171"/>
      <c r="J87" s="355"/>
    </row>
    <row r="88" spans="3:10" s="70" customFormat="1" ht="9" customHeight="1">
      <c r="C88" s="68"/>
      <c r="D88" s="72"/>
      <c r="E88" s="72"/>
      <c r="J88" s="355"/>
    </row>
    <row r="89" spans="3:10" s="70" customFormat="1" ht="15" customHeight="1">
      <c r="C89" s="566" t="s">
        <v>81</v>
      </c>
      <c r="D89" s="573">
        <f>+D69</f>
        <v>1039.1843768800002</v>
      </c>
      <c r="E89" s="573">
        <f>+E69</f>
        <v>3536.34443452264</v>
      </c>
      <c r="J89" s="355"/>
    </row>
    <row r="90" spans="3:10" s="118" customFormat="1" ht="15" customHeight="1">
      <c r="C90" s="567"/>
      <c r="D90" s="574"/>
      <c r="E90" s="574"/>
      <c r="H90" s="379"/>
      <c r="J90" s="355"/>
    </row>
    <row r="91" spans="4:5" ht="12.75">
      <c r="D91" s="208"/>
      <c r="E91" s="208"/>
    </row>
    <row r="92" spans="4:6" ht="12.75">
      <c r="D92" s="474">
        <f>+D89-Moneda!D66</f>
        <v>0</v>
      </c>
      <c r="E92" s="474">
        <f>+E89-Moneda!E66</f>
        <v>0</v>
      </c>
      <c r="F92" s="205">
        <f>+F89-Moneda!F66</f>
        <v>0</v>
      </c>
    </row>
    <row r="93" spans="4:5" ht="12.75">
      <c r="D93" s="482"/>
      <c r="E93" s="474"/>
    </row>
    <row r="94" spans="4:5" ht="12.75">
      <c r="D94" s="402"/>
      <c r="E94" s="402"/>
    </row>
  </sheetData>
  <sheetProtection/>
  <mergeCells count="26">
    <mergeCell ref="C49:C50"/>
    <mergeCell ref="B60:E60"/>
    <mergeCell ref="D66:D67"/>
    <mergeCell ref="E66:E67"/>
    <mergeCell ref="B61:F61"/>
    <mergeCell ref="B63:F63"/>
    <mergeCell ref="C64:D64"/>
    <mergeCell ref="B62:E62"/>
    <mergeCell ref="C53:E53"/>
    <mergeCell ref="C54:E54"/>
    <mergeCell ref="C11:C12"/>
    <mergeCell ref="E49:E50"/>
    <mergeCell ref="D11:D12"/>
    <mergeCell ref="C89:C90"/>
    <mergeCell ref="D89:D90"/>
    <mergeCell ref="E89:E90"/>
    <mergeCell ref="B65:E65"/>
    <mergeCell ref="C66:C67"/>
    <mergeCell ref="E11:E12"/>
    <mergeCell ref="D49:D50"/>
    <mergeCell ref="B5:E5"/>
    <mergeCell ref="B6:F6"/>
    <mergeCell ref="B8:F8"/>
    <mergeCell ref="B10:E10"/>
    <mergeCell ref="C9:D9"/>
    <mergeCell ref="B7:E7"/>
  </mergeCells>
  <printOptions horizontalCentered="1"/>
  <pageMargins left="0.24" right="0.31496062992125984" top="0.8267716535433072" bottom="0.31496062992125984" header="0.5905511811023623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6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140625" style="133" customWidth="1"/>
    <col min="2" max="2" width="0.71875" style="133" customWidth="1"/>
    <col min="3" max="3" width="52.00390625" style="133" customWidth="1"/>
    <col min="4" max="5" width="19.7109375" style="133" customWidth="1"/>
    <col min="6" max="6" width="4.7109375" style="133" customWidth="1"/>
    <col min="7" max="8" width="15.7109375" style="133" customWidth="1"/>
    <col min="9" max="9" width="17.8515625" style="133" bestFit="1" customWidth="1"/>
    <col min="10" max="10" width="15.7109375" style="385" customWidth="1"/>
    <col min="11" max="11" width="11.421875" style="133" customWidth="1"/>
    <col min="12" max="12" width="17.8515625" style="133" bestFit="1" customWidth="1"/>
    <col min="13" max="16384" width="11.421875" style="133" customWidth="1"/>
  </cols>
  <sheetData>
    <row r="1" spans="2:3" ht="12.75">
      <c r="B1" s="161"/>
      <c r="C1" s="161"/>
    </row>
    <row r="2" spans="2:13" ht="12.75">
      <c r="B2" s="161"/>
      <c r="C2" s="161"/>
      <c r="M2" s="208"/>
    </row>
    <row r="3" spans="2:13" ht="12.75">
      <c r="B3" s="161"/>
      <c r="C3" s="161"/>
      <c r="M3" s="208"/>
    </row>
    <row r="4" spans="2:13" ht="11.25" customHeight="1">
      <c r="B4" s="161"/>
      <c r="C4" s="161"/>
      <c r="H4" s="208"/>
      <c r="I4" s="208"/>
      <c r="J4" s="484"/>
      <c r="K4" s="208"/>
      <c r="L4" s="208"/>
      <c r="M4" s="208"/>
    </row>
    <row r="5" spans="2:13" ht="18">
      <c r="B5" s="204" t="s">
        <v>131</v>
      </c>
      <c r="C5" s="204"/>
      <c r="D5" s="204"/>
      <c r="E5" s="204"/>
      <c r="H5" s="208"/>
      <c r="I5" s="448">
        <f>+Acreedor!I6</f>
        <v>3.403</v>
      </c>
      <c r="J5" s="484"/>
      <c r="K5" s="448"/>
      <c r="L5" s="208"/>
      <c r="M5" s="208"/>
    </row>
    <row r="6" spans="2:13" ht="18" customHeight="1">
      <c r="B6" s="561" t="s">
        <v>187</v>
      </c>
      <c r="C6" s="561"/>
      <c r="D6" s="561"/>
      <c r="E6" s="561"/>
      <c r="F6" s="561"/>
      <c r="H6" s="208"/>
      <c r="I6" s="208"/>
      <c r="J6" s="484"/>
      <c r="K6" s="474"/>
      <c r="L6" s="208"/>
      <c r="M6" s="208"/>
    </row>
    <row r="7" spans="2:13" ht="18" customHeight="1">
      <c r="B7" s="561" t="s">
        <v>186</v>
      </c>
      <c r="C7" s="561"/>
      <c r="D7" s="561"/>
      <c r="E7" s="561"/>
      <c r="F7" s="416"/>
      <c r="H7" s="208"/>
      <c r="I7" s="208"/>
      <c r="J7" s="484"/>
      <c r="K7" s="208"/>
      <c r="L7" s="208"/>
      <c r="M7" s="208"/>
    </row>
    <row r="8" spans="2:13" ht="15.75">
      <c r="B8" s="552" t="s">
        <v>254</v>
      </c>
      <c r="C8" s="552"/>
      <c r="D8" s="552"/>
      <c r="E8" s="552"/>
      <c r="H8" s="208"/>
      <c r="I8" s="208"/>
      <c r="J8" s="484"/>
      <c r="K8" s="208"/>
      <c r="L8" s="208"/>
      <c r="M8" s="208"/>
    </row>
    <row r="9" spans="2:13" ht="15.75">
      <c r="B9" s="418"/>
      <c r="C9" s="565" t="str">
        <f>+Acreedor!C64</f>
        <v>AL 30 DE SETIEMBRE DE 2016</v>
      </c>
      <c r="D9" s="565"/>
      <c r="E9" s="418"/>
      <c r="H9" s="208"/>
      <c r="I9" s="208"/>
      <c r="J9" s="484"/>
      <c r="K9" s="208"/>
      <c r="L9" s="208"/>
      <c r="M9" s="208"/>
    </row>
    <row r="10" spans="2:13" ht="9.75" customHeight="1">
      <c r="B10" s="552"/>
      <c r="C10" s="552"/>
      <c r="D10" s="552"/>
      <c r="E10" s="552"/>
      <c r="H10" s="208"/>
      <c r="I10" s="208"/>
      <c r="J10" s="484"/>
      <c r="K10" s="208"/>
      <c r="L10" s="208"/>
      <c r="M10" s="208"/>
    </row>
    <row r="11" spans="3:13" ht="16.5" customHeight="1">
      <c r="C11" s="553" t="s">
        <v>213</v>
      </c>
      <c r="D11" s="548" t="s">
        <v>21</v>
      </c>
      <c r="E11" s="548" t="s">
        <v>259</v>
      </c>
      <c r="H11" s="208"/>
      <c r="I11" s="208"/>
      <c r="J11" s="484"/>
      <c r="K11" s="208"/>
      <c r="L11" s="208"/>
      <c r="M11" s="208"/>
    </row>
    <row r="12" spans="3:13" s="118" customFormat="1" ht="16.5" customHeight="1">
      <c r="C12" s="554"/>
      <c r="D12" s="549"/>
      <c r="E12" s="549"/>
      <c r="H12" s="262"/>
      <c r="I12" s="262"/>
      <c r="J12" s="469"/>
      <c r="K12" s="262"/>
      <c r="L12" s="262"/>
      <c r="M12" s="262"/>
    </row>
    <row r="13" spans="3:13" s="118" customFormat="1" ht="9" customHeight="1">
      <c r="C13" s="417"/>
      <c r="D13" s="162"/>
      <c r="E13" s="216"/>
      <c r="H13" s="262"/>
      <c r="I13" s="262"/>
      <c r="J13" s="469"/>
      <c r="K13" s="262"/>
      <c r="L13" s="262"/>
      <c r="M13" s="262"/>
    </row>
    <row r="14" spans="3:13" s="70" customFormat="1" ht="21.75" customHeight="1">
      <c r="C14" s="74" t="s">
        <v>0</v>
      </c>
      <c r="D14" s="337">
        <f>SUM(D15:D16)</f>
        <v>5037.748894230001</v>
      </c>
      <c r="E14" s="165">
        <f>SUM(E15:E16)</f>
        <v>17143.459487064694</v>
      </c>
      <c r="G14" s="386"/>
      <c r="H14" s="261" t="s">
        <v>208</v>
      </c>
      <c r="I14" s="485">
        <f>+D15+D19+D52+D22</f>
        <v>2692.7304061699997</v>
      </c>
      <c r="J14" s="485">
        <f>+E15+E19+E52+E22</f>
        <v>9163.36157219651</v>
      </c>
      <c r="K14" s="485"/>
      <c r="L14" s="261"/>
      <c r="M14" s="261"/>
    </row>
    <row r="15" spans="3:13" s="70" customFormat="1" ht="21.75" customHeight="1">
      <c r="C15" s="75" t="s">
        <v>25</v>
      </c>
      <c r="D15" s="76">
        <v>981.2613099</v>
      </c>
      <c r="E15" s="77">
        <f>+D15*$I$5</f>
        <v>3339.2322375897</v>
      </c>
      <c r="G15" s="386"/>
      <c r="H15" s="261"/>
      <c r="I15" s="485"/>
      <c r="J15" s="485"/>
      <c r="K15" s="261"/>
      <c r="L15" s="261"/>
      <c r="M15" s="261"/>
    </row>
    <row r="16" spans="3:13" s="70" customFormat="1" ht="21.75" customHeight="1">
      <c r="C16" s="75" t="s">
        <v>26</v>
      </c>
      <c r="D16" s="76">
        <v>4056.487584330001</v>
      </c>
      <c r="E16" s="77">
        <f>+D16*$I$5</f>
        <v>13804.227249474994</v>
      </c>
      <c r="G16" s="386"/>
      <c r="H16" s="261" t="s">
        <v>207</v>
      </c>
      <c r="I16" s="485">
        <f>+D16</f>
        <v>4056.487584330001</v>
      </c>
      <c r="J16" s="485">
        <f>+E16</f>
        <v>13804.227249474994</v>
      </c>
      <c r="K16" s="261"/>
      <c r="L16" s="261"/>
      <c r="M16" s="261"/>
    </row>
    <row r="17" spans="3:13" s="70" customFormat="1" ht="11.25" customHeight="1">
      <c r="C17" s="78"/>
      <c r="D17" s="79"/>
      <c r="E17" s="80"/>
      <c r="G17" s="386"/>
      <c r="H17" s="261"/>
      <c r="I17" s="261"/>
      <c r="J17" s="486"/>
      <c r="K17" s="261"/>
      <c r="L17" s="261"/>
      <c r="M17" s="261"/>
    </row>
    <row r="18" spans="3:13" s="70" customFormat="1" ht="21.75" customHeight="1">
      <c r="C18" s="74" t="s">
        <v>189</v>
      </c>
      <c r="D18" s="337">
        <f>SUM(D19:D19)</f>
        <v>213.95138605999992</v>
      </c>
      <c r="E18" s="165">
        <f>SUM(E19:E19)</f>
        <v>728.0765667621797</v>
      </c>
      <c r="G18" s="386"/>
      <c r="H18" s="261"/>
      <c r="I18" s="487">
        <f>+I16+I14</f>
        <v>6749.217990500001</v>
      </c>
      <c r="J18" s="487">
        <f>+J16+J14</f>
        <v>22967.588821671503</v>
      </c>
      <c r="K18" s="261"/>
      <c r="L18" s="261"/>
      <c r="M18" s="261"/>
    </row>
    <row r="19" spans="3:13" s="70" customFormat="1" ht="21.75" customHeight="1">
      <c r="C19" s="75" t="s">
        <v>25</v>
      </c>
      <c r="D19" s="76">
        <v>213.95138605999992</v>
      </c>
      <c r="E19" s="77">
        <f>+D19*$I$5</f>
        <v>728.0765667621797</v>
      </c>
      <c r="G19" s="358"/>
      <c r="H19" s="261"/>
      <c r="I19" s="261"/>
      <c r="J19" s="486"/>
      <c r="K19" s="261"/>
      <c r="L19" s="261"/>
      <c r="M19" s="261"/>
    </row>
    <row r="20" spans="3:13" s="70" customFormat="1" ht="11.25" customHeight="1">
      <c r="C20" s="78"/>
      <c r="D20" s="79"/>
      <c r="E20" s="80"/>
      <c r="G20" s="386"/>
      <c r="H20" s="261"/>
      <c r="I20" s="261"/>
      <c r="J20" s="486"/>
      <c r="K20" s="261"/>
      <c r="L20" s="261"/>
      <c r="M20" s="261"/>
    </row>
    <row r="21" spans="3:13" s="70" customFormat="1" ht="21.75" customHeight="1">
      <c r="C21" s="74" t="s">
        <v>225</v>
      </c>
      <c r="D21" s="337">
        <f>+D22</f>
        <v>458.33333332999996</v>
      </c>
      <c r="E21" s="165">
        <f>+E22</f>
        <v>1559.7083333219898</v>
      </c>
      <c r="G21" s="386"/>
      <c r="H21" s="261"/>
      <c r="I21" s="261"/>
      <c r="J21" s="486"/>
      <c r="K21" s="261"/>
      <c r="L21" s="261"/>
      <c r="M21" s="261"/>
    </row>
    <row r="22" spans="3:13" s="70" customFormat="1" ht="21.75" customHeight="1">
      <c r="C22" s="75" t="s">
        <v>25</v>
      </c>
      <c r="D22" s="76">
        <v>458.33333332999996</v>
      </c>
      <c r="E22" s="77">
        <f>+D22*$I$5</f>
        <v>1559.7083333219898</v>
      </c>
      <c r="G22" s="386"/>
      <c r="H22" s="261"/>
      <c r="I22" s="261"/>
      <c r="J22" s="486"/>
      <c r="K22" s="261"/>
      <c r="L22" s="261"/>
      <c r="M22" s="261"/>
    </row>
    <row r="23" spans="3:13" s="70" customFormat="1" ht="8.25" customHeight="1">
      <c r="C23" s="75"/>
      <c r="D23" s="76"/>
      <c r="E23" s="77"/>
      <c r="J23" s="358"/>
      <c r="M23" s="261"/>
    </row>
    <row r="24" spans="3:13" s="70" customFormat="1" ht="15" customHeight="1">
      <c r="C24" s="578" t="s">
        <v>81</v>
      </c>
      <c r="D24" s="576">
        <f>+D18+D14+D21</f>
        <v>5710.03361362</v>
      </c>
      <c r="E24" s="576">
        <f>+E18+E14+E21</f>
        <v>19431.24438714886</v>
      </c>
      <c r="J24" s="358"/>
      <c r="M24" s="261"/>
    </row>
    <row r="25" spans="3:13" s="118" customFormat="1" ht="15" customHeight="1">
      <c r="C25" s="579"/>
      <c r="D25" s="577"/>
      <c r="E25" s="577"/>
      <c r="J25" s="353"/>
      <c r="M25" s="262"/>
    </row>
    <row r="26" spans="3:10" s="118" customFormat="1" ht="7.5" customHeight="1">
      <c r="C26" s="217"/>
      <c r="D26" s="218"/>
      <c r="E26" s="218"/>
      <c r="J26" s="353"/>
    </row>
    <row r="27" spans="3:10" s="70" customFormat="1" ht="17.25" customHeight="1">
      <c r="C27" s="527" t="s">
        <v>110</v>
      </c>
      <c r="D27" s="527"/>
      <c r="E27" s="527"/>
      <c r="J27" s="358"/>
    </row>
    <row r="28" spans="3:10" s="70" customFormat="1" ht="17.25" customHeight="1">
      <c r="C28" s="527" t="s">
        <v>226</v>
      </c>
      <c r="D28" s="527"/>
      <c r="E28" s="527"/>
      <c r="J28" s="358"/>
    </row>
    <row r="29" spans="4:5" ht="12.75">
      <c r="D29" s="387"/>
      <c r="E29" s="387"/>
    </row>
    <row r="30" spans="4:5" ht="12.75">
      <c r="D30" s="488">
        <f>+D24-Acreedor!D49</f>
        <v>0</v>
      </c>
      <c r="E30" s="488">
        <f>+E24-Acreedor!E49</f>
        <v>0</v>
      </c>
    </row>
    <row r="31" ht="12.75">
      <c r="D31" s="426"/>
    </row>
    <row r="33" spans="4:5" ht="12.75">
      <c r="D33" s="207"/>
      <c r="E33" s="207"/>
    </row>
    <row r="34" spans="2:10" s="213" customFormat="1" ht="18">
      <c r="B34" s="204" t="s">
        <v>166</v>
      </c>
      <c r="C34" s="204"/>
      <c r="D34" s="204"/>
      <c r="E34" s="204"/>
      <c r="F34" s="202"/>
      <c r="J34" s="388"/>
    </row>
    <row r="35" spans="2:10" s="213" customFormat="1" ht="18" customHeight="1">
      <c r="B35" s="561" t="s">
        <v>187</v>
      </c>
      <c r="C35" s="561"/>
      <c r="D35" s="561"/>
      <c r="E35" s="561"/>
      <c r="F35" s="561"/>
      <c r="J35" s="388"/>
    </row>
    <row r="36" spans="2:10" s="213" customFormat="1" ht="18" customHeight="1">
      <c r="B36" s="561" t="s">
        <v>188</v>
      </c>
      <c r="C36" s="561"/>
      <c r="D36" s="561"/>
      <c r="E36" s="561"/>
      <c r="F36" s="416"/>
      <c r="J36" s="388"/>
    </row>
    <row r="37" spans="2:10" s="213" customFormat="1" ht="18" customHeight="1">
      <c r="B37" s="552" t="s">
        <v>1</v>
      </c>
      <c r="C37" s="552"/>
      <c r="D37" s="552"/>
      <c r="E37" s="552"/>
      <c r="F37" s="166"/>
      <c r="J37" s="388"/>
    </row>
    <row r="38" spans="2:10" s="213" customFormat="1" ht="18" customHeight="1">
      <c r="B38" s="418"/>
      <c r="C38" s="565" t="str">
        <f>+C9</f>
        <v>AL 30 DE SETIEMBRE DE 2016</v>
      </c>
      <c r="D38" s="565"/>
      <c r="E38" s="418"/>
      <c r="F38" s="166"/>
      <c r="J38" s="388"/>
    </row>
    <row r="39" spans="2:6" ht="6" customHeight="1">
      <c r="B39" s="552"/>
      <c r="C39" s="552"/>
      <c r="D39" s="552"/>
      <c r="E39" s="552"/>
      <c r="F39" s="418"/>
    </row>
    <row r="40" spans="3:5" ht="16.5" customHeight="1">
      <c r="C40" s="553" t="s">
        <v>213</v>
      </c>
      <c r="D40" s="548" t="s">
        <v>21</v>
      </c>
      <c r="E40" s="548" t="s">
        <v>259</v>
      </c>
    </row>
    <row r="41" spans="3:10" s="118" customFormat="1" ht="16.5" customHeight="1">
      <c r="C41" s="554"/>
      <c r="D41" s="549"/>
      <c r="E41" s="549"/>
      <c r="J41" s="353"/>
    </row>
    <row r="42" spans="3:10" s="118" customFormat="1" ht="9" customHeight="1">
      <c r="C42" s="417"/>
      <c r="D42" s="422"/>
      <c r="E42" s="219"/>
      <c r="J42" s="353"/>
    </row>
    <row r="43" spans="3:10" s="70" customFormat="1" ht="21.75" customHeight="1">
      <c r="C43" s="74" t="s">
        <v>0</v>
      </c>
      <c r="D43" s="167">
        <f>SUM(D44:D44)</f>
        <v>31.683000809999996</v>
      </c>
      <c r="E43" s="168">
        <f>SUM(E44:E44)</f>
        <v>107.81725175642998</v>
      </c>
      <c r="G43" s="386"/>
      <c r="J43" s="358"/>
    </row>
    <row r="44" spans="3:10" s="70" customFormat="1" ht="21.75" customHeight="1">
      <c r="C44" s="75" t="s">
        <v>25</v>
      </c>
      <c r="D44" s="81">
        <v>31.683000809999996</v>
      </c>
      <c r="E44" s="77">
        <f>+D44*$I$5</f>
        <v>107.81725175642998</v>
      </c>
      <c r="G44" s="386"/>
      <c r="J44" s="358"/>
    </row>
    <row r="45" spans="3:10" s="70" customFormat="1" ht="11.25" customHeight="1">
      <c r="C45" s="78"/>
      <c r="D45" s="83"/>
      <c r="E45" s="80"/>
      <c r="G45" s="386"/>
      <c r="J45" s="358"/>
    </row>
    <row r="46" spans="3:10" s="70" customFormat="1" ht="21.75" customHeight="1">
      <c r="C46" s="74" t="s">
        <v>111</v>
      </c>
      <c r="D46" s="122">
        <f>SUM(D47:D47)</f>
        <v>0.00497109</v>
      </c>
      <c r="E46" s="140">
        <f>SUM(E47:E47)</f>
        <v>0.01691661927</v>
      </c>
      <c r="G46" s="386"/>
      <c r="J46" s="358"/>
    </row>
    <row r="47" spans="3:10" s="70" customFormat="1" ht="21.75" customHeight="1">
      <c r="C47" s="75" t="s">
        <v>25</v>
      </c>
      <c r="D47" s="121">
        <v>0.00497109</v>
      </c>
      <c r="E47" s="82">
        <f>+D47*$I$5</f>
        <v>0.01691661927</v>
      </c>
      <c r="G47" s="389"/>
      <c r="H47" s="171"/>
      <c r="J47" s="358"/>
    </row>
    <row r="48" spans="3:10" s="70" customFormat="1" ht="7.5" customHeight="1">
      <c r="C48" s="75"/>
      <c r="D48" s="121"/>
      <c r="E48" s="82"/>
      <c r="G48" s="389"/>
      <c r="H48" s="171"/>
      <c r="J48" s="358"/>
    </row>
    <row r="49" spans="3:10" s="70" customFormat="1" ht="21.75" customHeight="1">
      <c r="C49" s="74" t="s">
        <v>249</v>
      </c>
      <c r="D49" s="122">
        <f>+D50</f>
        <v>1007.4964049800001</v>
      </c>
      <c r="E49" s="140">
        <f>+E50</f>
        <v>3428.5102661469405</v>
      </c>
      <c r="G49" s="389"/>
      <c r="H49" s="171"/>
      <c r="J49" s="358"/>
    </row>
    <row r="50" spans="3:10" s="70" customFormat="1" ht="21.75" customHeight="1">
      <c r="C50" s="75" t="s">
        <v>25</v>
      </c>
      <c r="D50" s="121">
        <v>1007.4964049800001</v>
      </c>
      <c r="E50" s="82">
        <f>+D50*$I$5</f>
        <v>3428.5102661469405</v>
      </c>
      <c r="G50" s="389"/>
      <c r="H50" s="171"/>
      <c r="J50" s="358"/>
    </row>
    <row r="51" spans="3:10" s="70" customFormat="1" ht="8.25" customHeight="1">
      <c r="C51" s="75"/>
      <c r="D51" s="81"/>
      <c r="E51" s="77"/>
      <c r="J51" s="358"/>
    </row>
    <row r="52" spans="3:10" s="70" customFormat="1" ht="15" customHeight="1">
      <c r="C52" s="578" t="s">
        <v>81</v>
      </c>
      <c r="D52" s="573">
        <f>+D46+D43+D49</f>
        <v>1039.1843768800002</v>
      </c>
      <c r="E52" s="576">
        <f>+E46+E43+E49</f>
        <v>3536.3444345226403</v>
      </c>
      <c r="J52" s="358"/>
    </row>
    <row r="53" spans="3:10" s="118" customFormat="1" ht="15" customHeight="1">
      <c r="C53" s="579"/>
      <c r="D53" s="574"/>
      <c r="E53" s="577"/>
      <c r="J53" s="353"/>
    </row>
    <row r="54" ht="4.5" customHeight="1"/>
    <row r="55" spans="4:5" ht="12.75">
      <c r="D55" s="483">
        <f>+D52-Acreedor!D89</f>
        <v>0</v>
      </c>
      <c r="E55" s="483">
        <f>+E52-Acreedor!E89</f>
        <v>0</v>
      </c>
    </row>
    <row r="56" spans="4:6" ht="12.75">
      <c r="D56" s="387"/>
      <c r="E56" s="387"/>
      <c r="F56" s="387"/>
    </row>
    <row r="60" ht="12.75">
      <c r="D60" s="265"/>
    </row>
  </sheetData>
  <sheetProtection/>
  <mergeCells count="24">
    <mergeCell ref="C52:C53"/>
    <mergeCell ref="D52:D53"/>
    <mergeCell ref="E52:E53"/>
    <mergeCell ref="B37:E37"/>
    <mergeCell ref="C40:C41"/>
    <mergeCell ref="B6:F6"/>
    <mergeCell ref="D11:D12"/>
    <mergeCell ref="C24:C25"/>
    <mergeCell ref="B10:E10"/>
    <mergeCell ref="D24:D25"/>
    <mergeCell ref="E11:E12"/>
    <mergeCell ref="C11:C12"/>
    <mergeCell ref="B7:E7"/>
    <mergeCell ref="C9:D9"/>
    <mergeCell ref="B8:E8"/>
    <mergeCell ref="E24:E25"/>
    <mergeCell ref="D40:D41"/>
    <mergeCell ref="E40:E41"/>
    <mergeCell ref="C27:E27"/>
    <mergeCell ref="B35:F35"/>
    <mergeCell ref="B39:E39"/>
    <mergeCell ref="C38:D38"/>
    <mergeCell ref="B36:E36"/>
    <mergeCell ref="C28:E28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Maguiña Cacha, Christian</cp:lastModifiedBy>
  <cp:lastPrinted>2016-11-10T14:20:02Z</cp:lastPrinted>
  <dcterms:created xsi:type="dcterms:W3CDTF">2010-09-21T14:57:59Z</dcterms:created>
  <dcterms:modified xsi:type="dcterms:W3CDTF">2016-11-10T14:29:35Z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