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0" windowWidth="21600" windowHeight="9735" firstSheet="1" activeTab="1"/>
  </bookViews>
  <sheets>
    <sheet name="Febrero 2013" sheetId="1" state="hidden" r:id="rId1"/>
    <sheet name="ONP" sheetId="2" r:id="rId2"/>
  </sheets>
  <definedNames>
    <definedName name="_xlnm.Print_Area" localSheetId="0">'Febrero 2013'!$B$3:$D$48</definedName>
    <definedName name="_xlnm.Print_Area" localSheetId="1">'ONP'!$B$5:$AX$39</definedName>
    <definedName name="soles">'ONP'!$B$26</definedName>
  </definedNames>
  <calcPr fullCalcOnLoad="1"/>
</workbook>
</file>

<file path=xl/sharedStrings.xml><?xml version="1.0" encoding="utf-8"?>
<sst xmlns="http://schemas.openxmlformats.org/spreadsheetml/2006/main" count="149" uniqueCount="58">
  <si>
    <t>Bonos</t>
  </si>
  <si>
    <t>Préstamos</t>
  </si>
  <si>
    <t>Por tipo de instrumento</t>
  </si>
  <si>
    <t>Mediano y largo plazo</t>
  </si>
  <si>
    <t>Por tipo de moneda</t>
  </si>
  <si>
    <t>Moneda local</t>
  </si>
  <si>
    <t>Moneda Extranjera</t>
  </si>
  <si>
    <t>Por tipo de tasa de interés</t>
  </si>
  <si>
    <t>Tasa fija</t>
  </si>
  <si>
    <t>Tasa variable</t>
  </si>
  <si>
    <t>Por la residencia del acreedor</t>
  </si>
  <si>
    <t>Deuda interna</t>
  </si>
  <si>
    <t>Deuda externa</t>
  </si>
  <si>
    <t>Al 28 de Febrero de 2013</t>
  </si>
  <si>
    <t xml:space="preserve">   Millones de US dólares</t>
  </si>
  <si>
    <t>Equiv. millones de nuevos soles</t>
  </si>
  <si>
    <t>Deuda con Garantía</t>
  </si>
  <si>
    <t>Gobiernos Locales</t>
  </si>
  <si>
    <t>Bonos ONP</t>
  </si>
  <si>
    <t xml:space="preserve">RESUMEN </t>
  </si>
  <si>
    <r>
      <t xml:space="preserve">Por período de cancelación  </t>
    </r>
    <r>
      <rPr>
        <sz val="8"/>
        <color indexed="8"/>
        <rFont val="Arial"/>
        <family val="2"/>
      </rPr>
      <t xml:space="preserve"> 1/</t>
    </r>
  </si>
  <si>
    <t xml:space="preserve">Corto plazo   </t>
  </si>
  <si>
    <t>Gobiernos Regionales</t>
  </si>
  <si>
    <t>Empresas Públicas No Financieras</t>
  </si>
  <si>
    <t>Empresas Públicas Financieras</t>
  </si>
  <si>
    <r>
      <t xml:space="preserve">Deuda Contigente   </t>
    </r>
    <r>
      <rPr>
        <sz val="8"/>
        <color indexed="8"/>
        <rFont val="Arial"/>
        <family val="2"/>
      </rPr>
      <t>2/</t>
    </r>
  </si>
  <si>
    <t xml:space="preserve">     Locales y Empresas Públicas, a través de Convenios de Traspaso de Recursos.</t>
  </si>
  <si>
    <t xml:space="preserve">2/  Deuda que el Gobierno Nacional concerta y transfiere a los Gobiernos Regionales, Gobiernos </t>
  </si>
  <si>
    <t>Cuadro N° 1</t>
  </si>
  <si>
    <t>Resumen</t>
  </si>
  <si>
    <t>DEUDA PÚBLICA DE MEDIANO Y LARGO PLAZO</t>
  </si>
  <si>
    <t>1/  Se presenta los estados de la Deuda Pública de Mediano y Largo Plazo. No se compila la deuda</t>
  </si>
  <si>
    <t xml:space="preserve">     de corto plazo.</t>
  </si>
  <si>
    <t>(Millones de US dólares)</t>
  </si>
  <si>
    <t>(Millones de nuevos soles)</t>
  </si>
  <si>
    <t>Deuda Interna</t>
  </si>
  <si>
    <t>Ene</t>
  </si>
  <si>
    <t>Feb</t>
  </si>
  <si>
    <t>Mar</t>
  </si>
  <si>
    <t>Abr</t>
  </si>
  <si>
    <t>May</t>
  </si>
  <si>
    <t>TOTAL</t>
  </si>
  <si>
    <r>
      <t xml:space="preserve">Fuente: </t>
    </r>
    <r>
      <rPr>
        <sz val="11"/>
        <rFont val="Arial"/>
        <family val="2"/>
      </rPr>
      <t>Perú - Ministerio de Economía y Finanzas.</t>
    </r>
  </si>
  <si>
    <r>
      <t xml:space="preserve">Elaboración: </t>
    </r>
    <r>
      <rPr>
        <sz val="11"/>
        <rFont val="Arial"/>
        <family val="2"/>
      </rPr>
      <t>Dirección General de Endeudamiento y Tesoro Público.</t>
    </r>
  </si>
  <si>
    <t>Dic</t>
  </si>
  <si>
    <t>Jul</t>
  </si>
  <si>
    <t>Ago</t>
  </si>
  <si>
    <t>Set</t>
  </si>
  <si>
    <t>Oct</t>
  </si>
  <si>
    <t>Nov</t>
  </si>
  <si>
    <t>Jun</t>
  </si>
  <si>
    <t>En nuevos soles</t>
  </si>
  <si>
    <t xml:space="preserve">SALDO ADEUDADO DE LA DEUDA GARANTIZADA </t>
  </si>
  <si>
    <t>POR RESIDENCIA DEL ACREEDOR Y DEUDOR</t>
  </si>
  <si>
    <t>Residencia del Acreedor / Deudor</t>
  </si>
  <si>
    <t>Oficina  de Normalización Previsional - BONOS</t>
  </si>
  <si>
    <t>Oficina de Normalización Previsional - BONOS</t>
  </si>
  <si>
    <t>Período: De 2011 al 31 de marzo de 2016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</si>
</sst>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S/.&quot;;\-#,##0\ &quot;S/.&quot;"/>
    <numFmt numFmtId="165" formatCode="#,##0\ &quot;S/.&quot;;[Red]\-#,##0\ &quot;S/.&quot;"/>
    <numFmt numFmtId="166" formatCode="#,##0.00\ &quot;S/.&quot;;\-#,##0.00\ &quot;S/.&quot;"/>
    <numFmt numFmtId="167" formatCode="#,##0.00\ &quot;S/.&quot;;[Red]\-#,##0.00\ &quot;S/.&quot;"/>
    <numFmt numFmtId="168" formatCode="_-* #,##0\ &quot;S/.&quot;_-;\-* #,##0\ &quot;S/.&quot;_-;_-* &quot;-&quot;\ &quot;S/.&quot;_-;_-@_-"/>
    <numFmt numFmtId="169" formatCode="_-* #,##0\ _S_/_._-;\-* #,##0\ _S_/_._-;_-* &quot;-&quot;\ _S_/_._-;_-@_-"/>
    <numFmt numFmtId="170" formatCode="_-* #,##0.00\ &quot;S/.&quot;_-;\-* #,##0.00\ &quot;S/.&quot;_-;_-* &quot;-&quot;??\ &quot;S/.&quot;_-;_-@_-"/>
    <numFmt numFmtId="171" formatCode="_-* #,##0.00\ _S_/_._-;\-* #,##0.00\ _S_/_._-;_-* &quot;-&quot;??\ _S_/_._-;_-@_-"/>
    <numFmt numFmtId="172" formatCode="#.0\ ##0"/>
    <numFmt numFmtId="173" formatCode="###,###,###,###,###,"/>
    <numFmt numFmtId="174" formatCode="###,###,###,###,###,###,###"/>
    <numFmt numFmtId="175" formatCode="[$-280A]dddd\,\ dd&quot; de &quot;mmmm&quot; de &quot;yyyy"/>
    <numFmt numFmtId="176" formatCode="[$-280A]hh:mm:ss\ AM/PM"/>
    <numFmt numFmtId="177" formatCode="###"/>
    <numFmt numFmtId="178" formatCode="###,###,###,###,###,###"/>
    <numFmt numFmtId="179" formatCode="0.0000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#,##0.0"/>
    <numFmt numFmtId="186" formatCode="###,###,###,###,###,###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#,##0.00000000000"/>
    <numFmt numFmtId="196" formatCode="#,##0.000000000000"/>
    <numFmt numFmtId="197" formatCode="#,##0.0000000000000"/>
    <numFmt numFmtId="198" formatCode="#,##0.00000000000000"/>
    <numFmt numFmtId="199" formatCode="#,##0.000000000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0000000"/>
    <numFmt numFmtId="205" formatCode="###,###,###"/>
    <numFmt numFmtId="206" formatCode="0.000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3"/>
      <color indexed="8"/>
      <name val="Calibri"/>
      <family val="2"/>
    </font>
    <font>
      <b/>
      <u val="single"/>
      <sz val="12"/>
      <color indexed="12"/>
      <name val="Arial"/>
      <family val="2"/>
    </font>
    <font>
      <b/>
      <sz val="15"/>
      <color indexed="21"/>
      <name val="Calibri"/>
      <family val="2"/>
    </font>
    <font>
      <b/>
      <sz val="11"/>
      <color indexed="21"/>
      <name val="Calibri"/>
      <family val="2"/>
    </font>
    <font>
      <u val="single"/>
      <sz val="8.25"/>
      <color indexed="13"/>
      <name val="Calibri"/>
      <family val="2"/>
    </font>
    <font>
      <u val="single"/>
      <sz val="8.25"/>
      <color indexed="49"/>
      <name val="Calibri"/>
      <family val="2"/>
    </font>
    <font>
      <b/>
      <sz val="18"/>
      <color indexed="21"/>
      <name val="Cambria"/>
      <family val="2"/>
    </font>
    <font>
      <b/>
      <sz val="13"/>
      <color indexed="2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>
        <color indexed="6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>
        <color indexed="63"/>
      </right>
      <top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/>
      <bottom style="thin">
        <color theme="0" tint="-0.4999699890613556"/>
      </bottom>
    </border>
  </borders>
  <cellStyleXfs count="5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1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1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1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2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3" fillId="35" borderId="1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37" borderId="3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5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" fillId="0" borderId="0">
      <alignment/>
      <protection/>
    </xf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1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1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1" fillId="4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1" fillId="4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1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8" fillId="49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1" fillId="0" borderId="0" applyFont="0" applyFill="0" applyBorder="0" applyAlignment="0" applyProtection="0"/>
    <xf numFmtId="0" fontId="63" fillId="35" borderId="10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57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</cellStyleXfs>
  <cellXfs count="219">
    <xf numFmtId="0" fontId="0" fillId="0" borderId="0" xfId="0" applyFont="1" applyAlignment="1">
      <alignment/>
    </xf>
    <xf numFmtId="172" fontId="3" fillId="55" borderId="0" xfId="410" applyNumberFormat="1" applyFont="1" applyFill="1" applyAlignment="1">
      <alignment/>
      <protection/>
    </xf>
    <xf numFmtId="0" fontId="22" fillId="55" borderId="0" xfId="410" applyFont="1" applyFill="1" applyAlignment="1" applyProtection="1">
      <alignment/>
      <protection/>
    </xf>
    <xf numFmtId="0" fontId="2" fillId="0" borderId="0" xfId="410" applyFont="1">
      <alignment/>
      <protection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" fillId="0" borderId="0" xfId="410" applyFont="1" applyBorder="1">
      <alignment/>
      <protection/>
    </xf>
    <xf numFmtId="0" fontId="31" fillId="0" borderId="19" xfId="0" applyFont="1" applyBorder="1" applyAlignment="1">
      <alignment horizontal="left" indent="1"/>
    </xf>
    <xf numFmtId="0" fontId="24" fillId="55" borderId="0" xfId="410" applyFont="1" applyFill="1" applyBorder="1" applyAlignment="1" applyProtection="1">
      <alignment/>
      <protection locked="0"/>
    </xf>
    <xf numFmtId="0" fontId="25" fillId="55" borderId="0" xfId="410" applyFont="1" applyFill="1" applyAlignment="1" applyProtection="1">
      <alignment/>
      <protection/>
    </xf>
    <xf numFmtId="0" fontId="21" fillId="55" borderId="0" xfId="410" applyFont="1" applyFill="1">
      <alignment/>
      <protection/>
    </xf>
    <xf numFmtId="0" fontId="31" fillId="0" borderId="20" xfId="0" applyFont="1" applyBorder="1" applyAlignment="1">
      <alignment/>
    </xf>
    <xf numFmtId="178" fontId="4" fillId="0" borderId="19" xfId="0" applyNumberFormat="1" applyFont="1" applyBorder="1" applyAlignment="1">
      <alignment horizontal="right" indent="3"/>
    </xf>
    <xf numFmtId="178" fontId="31" fillId="0" borderId="19" xfId="0" applyNumberFormat="1" applyFont="1" applyBorder="1" applyAlignment="1">
      <alignment horizontal="right" indent="3"/>
    </xf>
    <xf numFmtId="178" fontId="33" fillId="0" borderId="19" xfId="0" applyNumberFormat="1" applyFont="1" applyBorder="1" applyAlignment="1">
      <alignment horizontal="right" indent="3"/>
    </xf>
    <xf numFmtId="0" fontId="34" fillId="0" borderId="0" xfId="0" applyFont="1" applyAlignment="1">
      <alignment/>
    </xf>
    <xf numFmtId="0" fontId="35" fillId="55" borderId="0" xfId="0" applyFont="1" applyFill="1" applyAlignment="1">
      <alignment/>
    </xf>
    <xf numFmtId="0" fontId="5" fillId="0" borderId="0" xfId="0" applyFont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4" fillId="0" borderId="19" xfId="0" applyFont="1" applyBorder="1" applyAlignment="1">
      <alignment horizontal="left" indent="1"/>
    </xf>
    <xf numFmtId="0" fontId="33" fillId="0" borderId="19" xfId="0" applyFont="1" applyBorder="1" applyAlignment="1">
      <alignment horizontal="left" indent="2"/>
    </xf>
    <xf numFmtId="178" fontId="4" fillId="0" borderId="0" xfId="0" applyNumberFormat="1" applyFont="1" applyBorder="1" applyAlignment="1">
      <alignment horizontal="right" indent="4"/>
    </xf>
    <xf numFmtId="178" fontId="33" fillId="0" borderId="0" xfId="0" applyNumberFormat="1" applyFont="1" applyBorder="1" applyAlignment="1">
      <alignment horizontal="right" indent="4"/>
    </xf>
    <xf numFmtId="178" fontId="31" fillId="0" borderId="0" xfId="0" applyNumberFormat="1" applyFont="1" applyBorder="1" applyAlignment="1">
      <alignment horizontal="right" indent="4"/>
    </xf>
    <xf numFmtId="178" fontId="31" fillId="0" borderId="22" xfId="0" applyNumberFormat="1" applyFont="1" applyBorder="1" applyAlignment="1">
      <alignment/>
    </xf>
    <xf numFmtId="0" fontId="23" fillId="55" borderId="0" xfId="411" applyFont="1" applyFill="1" applyAlignment="1" applyProtection="1">
      <alignment/>
      <protection/>
    </xf>
    <xf numFmtId="0" fontId="31" fillId="55" borderId="0" xfId="0" applyFont="1" applyFill="1" applyAlignment="1">
      <alignment/>
    </xf>
    <xf numFmtId="0" fontId="33" fillId="0" borderId="20" xfId="0" applyFont="1" applyBorder="1" applyAlignment="1">
      <alignment horizontal="left" indent="2"/>
    </xf>
    <xf numFmtId="178" fontId="33" fillId="0" borderId="21" xfId="0" applyNumberFormat="1" applyFont="1" applyBorder="1" applyAlignment="1">
      <alignment horizontal="right" indent="4"/>
    </xf>
    <xf numFmtId="178" fontId="33" fillId="0" borderId="20" xfId="0" applyNumberFormat="1" applyFont="1" applyBorder="1" applyAlignment="1">
      <alignment horizontal="right" indent="3"/>
    </xf>
    <xf numFmtId="0" fontId="27" fillId="55" borderId="0" xfId="0" applyFont="1" applyFill="1" applyAlignment="1">
      <alignment/>
    </xf>
    <xf numFmtId="1" fontId="33" fillId="0" borderId="19" xfId="0" applyNumberFormat="1" applyFont="1" applyBorder="1" applyAlignment="1">
      <alignment horizontal="right" indent="3"/>
    </xf>
    <xf numFmtId="1" fontId="33" fillId="0" borderId="0" xfId="0" applyNumberFormat="1" applyFont="1" applyBorder="1" applyAlignment="1">
      <alignment horizontal="right" indent="4"/>
    </xf>
    <xf numFmtId="186" fontId="33" fillId="0" borderId="0" xfId="0" applyNumberFormat="1" applyFont="1" applyBorder="1" applyAlignment="1">
      <alignment horizontal="right" indent="4"/>
    </xf>
    <xf numFmtId="181" fontId="33" fillId="0" borderId="0" xfId="0" applyNumberFormat="1" applyFont="1" applyBorder="1" applyAlignment="1">
      <alignment horizontal="right" indent="4"/>
    </xf>
    <xf numFmtId="186" fontId="33" fillId="0" borderId="19" xfId="0" applyNumberFormat="1" applyFont="1" applyBorder="1" applyAlignment="1">
      <alignment horizontal="right" indent="3"/>
    </xf>
    <xf numFmtId="186" fontId="36" fillId="0" borderId="0" xfId="0" applyNumberFormat="1" applyFont="1" applyBorder="1" applyAlignment="1">
      <alignment horizontal="right" indent="4"/>
    </xf>
    <xf numFmtId="186" fontId="31" fillId="0" borderId="23" xfId="0" applyNumberFormat="1" applyFont="1" applyBorder="1" applyAlignment="1">
      <alignment/>
    </xf>
    <xf numFmtId="186" fontId="4" fillId="0" borderId="19" xfId="0" applyNumberFormat="1" applyFont="1" applyBorder="1" applyAlignment="1">
      <alignment horizontal="right" indent="3"/>
    </xf>
    <xf numFmtId="0" fontId="23" fillId="55" borderId="0" xfId="410" applyFont="1" applyFill="1" applyAlignment="1" applyProtection="1">
      <alignment vertical="top"/>
      <protection/>
    </xf>
    <xf numFmtId="0" fontId="29" fillId="55" borderId="0" xfId="410" applyFont="1" applyFill="1" applyBorder="1" applyAlignment="1" applyProtection="1">
      <alignment/>
      <protection locked="0"/>
    </xf>
    <xf numFmtId="0" fontId="25" fillId="55" borderId="0" xfId="411" applyFont="1" applyFill="1" applyAlignment="1" applyProtection="1">
      <alignment/>
      <protection/>
    </xf>
    <xf numFmtId="0" fontId="26" fillId="55" borderId="0" xfId="410" applyFont="1" applyFill="1" applyAlignment="1" applyProtection="1">
      <alignment/>
      <protection/>
    </xf>
    <xf numFmtId="0" fontId="31" fillId="55" borderId="0" xfId="0" applyFont="1" applyFill="1" applyBorder="1" applyAlignment="1">
      <alignment/>
    </xf>
    <xf numFmtId="0" fontId="4" fillId="55" borderId="19" xfId="0" applyFont="1" applyFill="1" applyBorder="1" applyAlignment="1">
      <alignment horizontal="left" indent="1"/>
    </xf>
    <xf numFmtId="0" fontId="0" fillId="55" borderId="0" xfId="0" applyFill="1" applyAlignment="1">
      <alignment/>
    </xf>
    <xf numFmtId="0" fontId="21" fillId="55" borderId="0" xfId="411" applyFont="1" applyFill="1" applyBorder="1" applyAlignment="1" applyProtection="1">
      <alignment/>
      <protection/>
    </xf>
    <xf numFmtId="0" fontId="26" fillId="55" borderId="0" xfId="0" applyFont="1" applyFill="1" applyBorder="1" applyAlignment="1" applyProtection="1">
      <alignment vertical="center"/>
      <protection/>
    </xf>
    <xf numFmtId="0" fontId="0" fillId="55" borderId="0" xfId="0" applyFill="1" applyBorder="1" applyAlignment="1">
      <alignment/>
    </xf>
    <xf numFmtId="0" fontId="31" fillId="55" borderId="19" xfId="0" applyFont="1" applyFill="1" applyBorder="1" applyAlignment="1">
      <alignment/>
    </xf>
    <xf numFmtId="178" fontId="4" fillId="55" borderId="0" xfId="0" applyNumberFormat="1" applyFont="1" applyFill="1" applyBorder="1" applyAlignment="1">
      <alignment/>
    </xf>
    <xf numFmtId="178" fontId="33" fillId="55" borderId="0" xfId="0" applyNumberFormat="1" applyFont="1" applyFill="1" applyBorder="1" applyAlignment="1">
      <alignment/>
    </xf>
    <xf numFmtId="178" fontId="4" fillId="55" borderId="0" xfId="0" applyNumberFormat="1" applyFont="1" applyFill="1" applyBorder="1" applyAlignment="1">
      <alignment horizontal="right" indent="1"/>
    </xf>
    <xf numFmtId="178" fontId="33" fillId="55" borderId="0" xfId="0" applyNumberFormat="1" applyFont="1" applyFill="1" applyBorder="1" applyAlignment="1">
      <alignment horizontal="right" indent="1"/>
    </xf>
    <xf numFmtId="0" fontId="30" fillId="55" borderId="0" xfId="0" applyFont="1" applyFill="1" applyAlignment="1">
      <alignment vertical="center"/>
    </xf>
    <xf numFmtId="0" fontId="32" fillId="55" borderId="0" xfId="0" applyFont="1" applyFill="1" applyBorder="1" applyAlignment="1">
      <alignment horizontal="left" vertical="center"/>
    </xf>
    <xf numFmtId="0" fontId="21" fillId="55" borderId="0" xfId="0" applyFont="1" applyFill="1" applyAlignment="1">
      <alignment vertical="center"/>
    </xf>
    <xf numFmtId="178" fontId="4" fillId="55" borderId="24" xfId="0" applyNumberFormat="1" applyFont="1" applyFill="1" applyBorder="1" applyAlignment="1">
      <alignment horizontal="right" indent="1"/>
    </xf>
    <xf numFmtId="178" fontId="33" fillId="55" borderId="24" xfId="0" applyNumberFormat="1" applyFont="1" applyFill="1" applyBorder="1" applyAlignment="1">
      <alignment horizontal="right" indent="1"/>
    </xf>
    <xf numFmtId="0" fontId="22" fillId="55" borderId="2" xfId="411" applyFont="1" applyFill="1" applyBorder="1" applyAlignment="1" applyProtection="1">
      <alignment horizontal="center" vertical="center"/>
      <protection/>
    </xf>
    <xf numFmtId="0" fontId="69" fillId="55" borderId="0" xfId="0" applyFont="1" applyFill="1" applyAlignment="1">
      <alignment/>
    </xf>
    <xf numFmtId="0" fontId="33" fillId="55" borderId="19" xfId="0" applyFont="1" applyFill="1" applyBorder="1" applyAlignment="1">
      <alignment horizontal="left" indent="3"/>
    </xf>
    <xf numFmtId="0" fontId="31" fillId="55" borderId="25" xfId="0" applyFont="1" applyFill="1" applyBorder="1" applyAlignment="1">
      <alignment/>
    </xf>
    <xf numFmtId="0" fontId="31" fillId="55" borderId="24" xfId="0" applyFont="1" applyFill="1" applyBorder="1" applyAlignment="1">
      <alignment/>
    </xf>
    <xf numFmtId="0" fontId="31" fillId="55" borderId="19" xfId="0" applyFont="1" applyFill="1" applyBorder="1" applyAlignment="1">
      <alignment horizontal="right" indent="2"/>
    </xf>
    <xf numFmtId="0" fontId="31" fillId="55" borderId="0" xfId="0" applyFont="1" applyFill="1" applyBorder="1" applyAlignment="1">
      <alignment horizontal="right"/>
    </xf>
    <xf numFmtId="178" fontId="4" fillId="55" borderId="0" xfId="0" applyNumberFormat="1" applyFont="1" applyFill="1" applyBorder="1" applyAlignment="1">
      <alignment horizontal="right"/>
    </xf>
    <xf numFmtId="178" fontId="33" fillId="55" borderId="0" xfId="0" applyNumberFormat="1" applyFont="1" applyFill="1" applyBorder="1" applyAlignment="1">
      <alignment horizontal="right"/>
    </xf>
    <xf numFmtId="0" fontId="38" fillId="55" borderId="0" xfId="379" applyFont="1" applyFill="1" applyAlignment="1" applyProtection="1">
      <alignment/>
      <protection/>
    </xf>
    <xf numFmtId="204" fontId="0" fillId="55" borderId="0" xfId="0" applyNumberFormat="1" applyFill="1" applyAlignment="1">
      <alignment/>
    </xf>
    <xf numFmtId="1" fontId="4" fillId="55" borderId="19" xfId="0" applyNumberFormat="1" applyFont="1" applyFill="1" applyBorder="1" applyAlignment="1">
      <alignment horizontal="right" indent="3"/>
    </xf>
    <xf numFmtId="0" fontId="0" fillId="55" borderId="0" xfId="0" applyFill="1" applyAlignment="1">
      <alignment horizontal="right"/>
    </xf>
    <xf numFmtId="0" fontId="0" fillId="55" borderId="0" xfId="0" applyFill="1" applyBorder="1" applyAlignment="1">
      <alignment horizontal="right"/>
    </xf>
    <xf numFmtId="0" fontId="0" fillId="55" borderId="21" xfId="0" applyFill="1" applyBorder="1" applyAlignment="1">
      <alignment horizontal="right"/>
    </xf>
    <xf numFmtId="0" fontId="23" fillId="55" borderId="23" xfId="0" applyFont="1" applyFill="1" applyBorder="1" applyAlignment="1">
      <alignment horizontal="right"/>
    </xf>
    <xf numFmtId="204" fontId="0" fillId="55" borderId="0" xfId="0" applyNumberFormat="1" applyFill="1" applyAlignment="1">
      <alignment horizontal="right"/>
    </xf>
    <xf numFmtId="0" fontId="0" fillId="55" borderId="21" xfId="0" applyFill="1" applyBorder="1" applyAlignment="1">
      <alignment/>
    </xf>
    <xf numFmtId="0" fontId="23" fillId="55" borderId="23" xfId="0" applyFont="1" applyFill="1" applyBorder="1" applyAlignment="1">
      <alignment/>
    </xf>
    <xf numFmtId="0" fontId="0" fillId="55" borderId="26" xfId="0" applyFill="1" applyBorder="1" applyAlignment="1">
      <alignment/>
    </xf>
    <xf numFmtId="0" fontId="22" fillId="55" borderId="0" xfId="0" applyFont="1" applyFill="1" applyBorder="1" applyAlignment="1">
      <alignment horizontal="left" vertical="center" indent="1"/>
    </xf>
    <xf numFmtId="0" fontId="46" fillId="55" borderId="0" xfId="0" applyFont="1" applyFill="1" applyAlignment="1">
      <alignment/>
    </xf>
    <xf numFmtId="0" fontId="46" fillId="55" borderId="0" xfId="0" applyFont="1" applyFill="1" applyAlignment="1">
      <alignment horizontal="right"/>
    </xf>
    <xf numFmtId="0" fontId="23" fillId="55" borderId="0" xfId="0" applyFont="1" applyFill="1" applyAlignment="1">
      <alignment/>
    </xf>
    <xf numFmtId="0" fontId="0" fillId="55" borderId="24" xfId="0" applyFill="1" applyBorder="1" applyAlignment="1">
      <alignment/>
    </xf>
    <xf numFmtId="0" fontId="0" fillId="55" borderId="27" xfId="0" applyFill="1" applyBorder="1" applyAlignment="1">
      <alignment/>
    </xf>
    <xf numFmtId="178" fontId="22" fillId="55" borderId="0" xfId="0" applyNumberFormat="1" applyFont="1" applyFill="1" applyBorder="1" applyAlignment="1">
      <alignment horizontal="right" vertical="center"/>
    </xf>
    <xf numFmtId="0" fontId="23" fillId="55" borderId="28" xfId="0" applyFont="1" applyFill="1" applyBorder="1" applyAlignment="1">
      <alignment/>
    </xf>
    <xf numFmtId="0" fontId="23" fillId="55" borderId="29" xfId="0" applyFont="1" applyFill="1" applyBorder="1" applyAlignment="1">
      <alignment/>
    </xf>
    <xf numFmtId="178" fontId="4" fillId="55" borderId="30" xfId="0" applyNumberFormat="1" applyFont="1" applyFill="1" applyBorder="1" applyAlignment="1">
      <alignment horizontal="right" indent="1"/>
    </xf>
    <xf numFmtId="178" fontId="33" fillId="55" borderId="30" xfId="0" applyNumberFormat="1" applyFont="1" applyFill="1" applyBorder="1" applyAlignment="1">
      <alignment horizontal="right" indent="1"/>
    </xf>
    <xf numFmtId="178" fontId="22" fillId="55" borderId="0" xfId="0" applyNumberFormat="1" applyFont="1" applyFill="1" applyBorder="1" applyAlignment="1">
      <alignment horizontal="right" vertical="center" indent="1"/>
    </xf>
    <xf numFmtId="0" fontId="0" fillId="55" borderId="30" xfId="0" applyFill="1" applyBorder="1" applyAlignment="1">
      <alignment/>
    </xf>
    <xf numFmtId="205" fontId="33" fillId="55" borderId="19" xfId="0" applyNumberFormat="1" applyFont="1" applyFill="1" applyBorder="1" applyAlignment="1">
      <alignment horizontal="right" indent="2"/>
    </xf>
    <xf numFmtId="17" fontId="70" fillId="55" borderId="0" xfId="0" applyNumberFormat="1" applyFont="1" applyFill="1" applyAlignment="1">
      <alignment/>
    </xf>
    <xf numFmtId="17" fontId="70" fillId="55" borderId="0" xfId="0" applyNumberFormat="1" applyFont="1" applyFill="1" applyAlignment="1">
      <alignment horizontal="right"/>
    </xf>
    <xf numFmtId="0" fontId="70" fillId="0" borderId="0" xfId="0" applyFont="1" applyAlignment="1">
      <alignment horizontal="right"/>
    </xf>
    <xf numFmtId="0" fontId="70" fillId="0" borderId="0" xfId="0" applyFont="1" applyAlignment="1">
      <alignment/>
    </xf>
    <xf numFmtId="0" fontId="71" fillId="55" borderId="0" xfId="0" applyFont="1" applyFill="1" applyAlignment="1">
      <alignment vertical="center"/>
    </xf>
    <xf numFmtId="183" fontId="72" fillId="55" borderId="0" xfId="410" applyNumberFormat="1" applyFont="1" applyFill="1" applyAlignment="1" applyProtection="1">
      <alignment/>
      <protection/>
    </xf>
    <xf numFmtId="0" fontId="73" fillId="55" borderId="0" xfId="410" applyFont="1" applyFill="1" applyAlignment="1" applyProtection="1">
      <alignment/>
      <protection/>
    </xf>
    <xf numFmtId="0" fontId="73" fillId="55" borderId="0" xfId="0" applyFont="1" applyFill="1" applyBorder="1" applyAlignment="1" applyProtection="1">
      <alignment vertical="center"/>
      <protection/>
    </xf>
    <xf numFmtId="204" fontId="46" fillId="55" borderId="0" xfId="0" applyNumberFormat="1" applyFont="1" applyFill="1" applyAlignment="1">
      <alignment/>
    </xf>
    <xf numFmtId="180" fontId="46" fillId="55" borderId="0" xfId="0" applyNumberFormat="1" applyFont="1" applyFill="1" applyAlignment="1">
      <alignment/>
    </xf>
    <xf numFmtId="17" fontId="23" fillId="0" borderId="0" xfId="0" applyNumberFormat="1" applyFont="1" applyAlignment="1">
      <alignment/>
    </xf>
    <xf numFmtId="179" fontId="23" fillId="55" borderId="0" xfId="0" applyNumberFormat="1" applyFont="1" applyFill="1" applyAlignment="1">
      <alignment horizontal="right"/>
    </xf>
    <xf numFmtId="183" fontId="25" fillId="55" borderId="0" xfId="410" applyNumberFormat="1" applyFont="1" applyFill="1" applyAlignment="1" applyProtection="1">
      <alignment/>
      <protection/>
    </xf>
    <xf numFmtId="17" fontId="70" fillId="0" borderId="0" xfId="0" applyNumberFormat="1" applyFont="1" applyAlignment="1">
      <alignment/>
    </xf>
    <xf numFmtId="17" fontId="70" fillId="0" borderId="0" xfId="0" applyNumberFormat="1" applyFont="1" applyAlignment="1">
      <alignment horizontal="right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6" fillId="56" borderId="0" xfId="410" applyFont="1" applyFill="1" applyAlignment="1" applyProtection="1">
      <alignment/>
      <protection/>
    </xf>
    <xf numFmtId="0" fontId="26" fillId="56" borderId="0" xfId="0" applyFont="1" applyFill="1" applyBorder="1" applyAlignment="1" applyProtection="1">
      <alignment vertical="center"/>
      <protection/>
    </xf>
    <xf numFmtId="0" fontId="21" fillId="56" borderId="0" xfId="411" applyFont="1" applyFill="1" applyBorder="1" applyAlignment="1" applyProtection="1">
      <alignment/>
      <protection/>
    </xf>
    <xf numFmtId="179" fontId="70" fillId="55" borderId="0" xfId="0" applyNumberFormat="1" applyFont="1" applyFill="1" applyAlignment="1">
      <alignment horizontal="right"/>
    </xf>
    <xf numFmtId="180" fontId="70" fillId="56" borderId="0" xfId="0" applyNumberFormat="1" applyFont="1" applyFill="1" applyAlignment="1">
      <alignment horizontal="right"/>
    </xf>
    <xf numFmtId="2" fontId="70" fillId="55" borderId="0" xfId="0" applyNumberFormat="1" applyFont="1" applyFill="1" applyAlignment="1">
      <alignment horizontal="right"/>
    </xf>
    <xf numFmtId="0" fontId="51" fillId="55" borderId="0" xfId="0" applyFont="1" applyFill="1" applyAlignment="1">
      <alignment/>
    </xf>
    <xf numFmtId="1" fontId="51" fillId="55" borderId="0" xfId="0" applyNumberFormat="1" applyFont="1" applyFill="1" applyAlignment="1">
      <alignment/>
    </xf>
    <xf numFmtId="184" fontId="74" fillId="55" borderId="0" xfId="410" applyNumberFormat="1" applyFont="1" applyFill="1" applyAlignment="1" applyProtection="1">
      <alignment/>
      <protection/>
    </xf>
    <xf numFmtId="0" fontId="0" fillId="55" borderId="33" xfId="0" applyFill="1" applyBorder="1" applyAlignment="1">
      <alignment/>
    </xf>
    <xf numFmtId="0" fontId="46" fillId="55" borderId="27" xfId="0" applyFont="1" applyFill="1" applyBorder="1" applyAlignment="1">
      <alignment/>
    </xf>
    <xf numFmtId="178" fontId="22" fillId="55" borderId="0" xfId="0" applyNumberFormat="1" applyFont="1" applyFill="1" applyBorder="1" applyAlignment="1">
      <alignment horizontal="right" indent="1"/>
    </xf>
    <xf numFmtId="0" fontId="46" fillId="55" borderId="0" xfId="0" applyFont="1" applyFill="1" applyBorder="1" applyAlignment="1">
      <alignment/>
    </xf>
    <xf numFmtId="0" fontId="46" fillId="55" borderId="0" xfId="0" applyNumberFormat="1" applyFont="1" applyFill="1" applyBorder="1" applyAlignment="1">
      <alignment/>
    </xf>
    <xf numFmtId="180" fontId="23" fillId="56" borderId="0" xfId="0" applyNumberFormat="1" applyFont="1" applyFill="1" applyAlignment="1">
      <alignment horizontal="right"/>
    </xf>
    <xf numFmtId="1" fontId="46" fillId="55" borderId="0" xfId="0" applyNumberFormat="1" applyFont="1" applyFill="1" applyAlignment="1">
      <alignment/>
    </xf>
    <xf numFmtId="184" fontId="2" fillId="55" borderId="0" xfId="410" applyNumberFormat="1" applyFont="1" applyFill="1" applyAlignment="1" applyProtection="1">
      <alignment/>
      <protection/>
    </xf>
    <xf numFmtId="0" fontId="4" fillId="55" borderId="34" xfId="0" applyFont="1" applyFill="1" applyBorder="1" applyAlignment="1">
      <alignment horizontal="left" indent="1"/>
    </xf>
    <xf numFmtId="0" fontId="33" fillId="55" borderId="34" xfId="0" applyFont="1" applyFill="1" applyBorder="1" applyAlignment="1">
      <alignment horizontal="left" indent="3"/>
    </xf>
    <xf numFmtId="178" fontId="4" fillId="55" borderId="19" xfId="0" applyNumberFormat="1" applyFont="1" applyFill="1" applyBorder="1" applyAlignment="1">
      <alignment horizontal="right" indent="1"/>
    </xf>
    <xf numFmtId="0" fontId="31" fillId="55" borderId="34" xfId="0" applyFont="1" applyFill="1" applyBorder="1" applyAlignment="1">
      <alignment horizontal="right"/>
    </xf>
    <xf numFmtId="178" fontId="4" fillId="55" borderId="34" xfId="0" applyNumberFormat="1" applyFont="1" applyFill="1" applyBorder="1" applyAlignment="1">
      <alignment horizontal="right"/>
    </xf>
    <xf numFmtId="178" fontId="33" fillId="55" borderId="34" xfId="0" applyNumberFormat="1" applyFont="1" applyFill="1" applyBorder="1" applyAlignment="1">
      <alignment horizontal="right"/>
    </xf>
    <xf numFmtId="0" fontId="31" fillId="55" borderId="35" xfId="0" applyFont="1" applyFill="1" applyBorder="1" applyAlignment="1">
      <alignment horizontal="right"/>
    </xf>
    <xf numFmtId="0" fontId="0" fillId="55" borderId="35" xfId="0" applyFill="1" applyBorder="1" applyAlignment="1">
      <alignment/>
    </xf>
    <xf numFmtId="178" fontId="4" fillId="55" borderId="34" xfId="0" applyNumberFormat="1" applyFont="1" applyFill="1" applyBorder="1" applyAlignment="1">
      <alignment horizontal="right" indent="1"/>
    </xf>
    <xf numFmtId="178" fontId="33" fillId="55" borderId="34" xfId="0" applyNumberFormat="1" applyFont="1" applyFill="1" applyBorder="1" applyAlignment="1">
      <alignment horizontal="right" indent="1"/>
    </xf>
    <xf numFmtId="0" fontId="23" fillId="55" borderId="36" xfId="0" applyFont="1" applyFill="1" applyBorder="1" applyAlignment="1">
      <alignment/>
    </xf>
    <xf numFmtId="0" fontId="46" fillId="55" borderId="26" xfId="0" applyFont="1" applyFill="1" applyBorder="1" applyAlignment="1">
      <alignment/>
    </xf>
    <xf numFmtId="0" fontId="46" fillId="55" borderId="24" xfId="0" applyNumberFormat="1" applyFont="1" applyFill="1" applyBorder="1" applyAlignment="1">
      <alignment/>
    </xf>
    <xf numFmtId="0" fontId="23" fillId="55" borderId="37" xfId="0" applyFont="1" applyFill="1" applyBorder="1" applyAlignment="1">
      <alignment/>
    </xf>
    <xf numFmtId="182" fontId="74" fillId="55" borderId="0" xfId="410" applyNumberFormat="1" applyFont="1" applyFill="1" applyAlignment="1" applyProtection="1">
      <alignment/>
      <protection/>
    </xf>
    <xf numFmtId="0" fontId="23" fillId="0" borderId="0" xfId="0" applyFont="1" applyAlignment="1">
      <alignment/>
    </xf>
    <xf numFmtId="180" fontId="51" fillId="55" borderId="0" xfId="0" applyNumberFormat="1" applyFont="1" applyFill="1" applyAlignment="1">
      <alignment/>
    </xf>
    <xf numFmtId="0" fontId="4" fillId="55" borderId="20" xfId="410" applyFont="1" applyFill="1" applyBorder="1" applyAlignment="1">
      <alignment horizontal="center" vertical="center" wrapText="1"/>
      <protection/>
    </xf>
    <xf numFmtId="0" fontId="37" fillId="0" borderId="19" xfId="0" applyFont="1" applyBorder="1" applyAlignment="1">
      <alignment wrapText="1"/>
    </xf>
    <xf numFmtId="0" fontId="37" fillId="0" borderId="22" xfId="0" applyFont="1" applyBorder="1" applyAlignment="1">
      <alignment wrapText="1"/>
    </xf>
    <xf numFmtId="0" fontId="26" fillId="55" borderId="21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vertical="center" wrapText="1"/>
    </xf>
    <xf numFmtId="0" fontId="26" fillId="55" borderId="23" xfId="0" applyFont="1" applyFill="1" applyBorder="1" applyAlignment="1">
      <alignment horizontal="center" vertical="center" wrapText="1"/>
    </xf>
    <xf numFmtId="3" fontId="26" fillId="55" borderId="20" xfId="0" applyNumberFormat="1" applyFont="1" applyFill="1" applyBorder="1" applyAlignment="1" applyProtection="1">
      <alignment horizontal="center" vertical="center" wrapText="1"/>
      <protection/>
    </xf>
    <xf numFmtId="3" fontId="26" fillId="55" borderId="19" xfId="0" applyNumberFormat="1" applyFont="1" applyFill="1" applyBorder="1" applyAlignment="1" applyProtection="1">
      <alignment horizontal="center" vertical="center" wrapText="1"/>
      <protection/>
    </xf>
    <xf numFmtId="3" fontId="26" fillId="55" borderId="22" xfId="0" applyNumberFormat="1" applyFont="1" applyFill="1" applyBorder="1" applyAlignment="1" applyProtection="1">
      <alignment horizontal="center" vertical="center" wrapText="1"/>
      <protection/>
    </xf>
    <xf numFmtId="0" fontId="22" fillId="57" borderId="0" xfId="0" applyFont="1" applyFill="1" applyBorder="1" applyAlignment="1" applyProtection="1">
      <alignment horizontal="right" vertical="center" indent="1"/>
      <protection/>
    </xf>
    <xf numFmtId="0" fontId="22" fillId="57" borderId="28" xfId="0" applyFont="1" applyFill="1" applyBorder="1" applyAlignment="1" applyProtection="1">
      <alignment horizontal="right" vertical="center" indent="1"/>
      <protection/>
    </xf>
    <xf numFmtId="178" fontId="22" fillId="55" borderId="27" xfId="0" applyNumberFormat="1" applyFont="1" applyFill="1" applyBorder="1" applyAlignment="1">
      <alignment horizontal="right" vertical="center" indent="1"/>
    </xf>
    <xf numFmtId="178" fontId="22" fillId="55" borderId="28" xfId="0" applyNumberFormat="1" applyFont="1" applyFill="1" applyBorder="1" applyAlignment="1">
      <alignment horizontal="right" vertical="center" indent="1"/>
    </xf>
    <xf numFmtId="0" fontId="22" fillId="57" borderId="38" xfId="0" applyFont="1" applyFill="1" applyBorder="1" applyAlignment="1" applyProtection="1">
      <alignment horizontal="right" vertical="center" indent="1"/>
      <protection/>
    </xf>
    <xf numFmtId="0" fontId="22" fillId="57" borderId="29" xfId="0" applyFont="1" applyFill="1" applyBorder="1" applyAlignment="1" applyProtection="1">
      <alignment horizontal="right" vertical="center" indent="1"/>
      <protection/>
    </xf>
    <xf numFmtId="178" fontId="22" fillId="55" borderId="26" xfId="0" applyNumberFormat="1" applyFont="1" applyFill="1" applyBorder="1" applyAlignment="1">
      <alignment horizontal="right" vertical="center" indent="1"/>
    </xf>
    <xf numFmtId="178" fontId="22" fillId="55" borderId="29" xfId="0" applyNumberFormat="1" applyFont="1" applyFill="1" applyBorder="1" applyAlignment="1">
      <alignment horizontal="right" vertical="center" indent="1"/>
    </xf>
    <xf numFmtId="0" fontId="22" fillId="57" borderId="33" xfId="0" applyFont="1" applyFill="1" applyBorder="1" applyAlignment="1" applyProtection="1">
      <alignment horizontal="right" vertical="center" indent="1"/>
      <protection/>
    </xf>
    <xf numFmtId="178" fontId="22" fillId="55" borderId="33" xfId="0" applyNumberFormat="1" applyFont="1" applyFill="1" applyBorder="1" applyAlignment="1">
      <alignment horizontal="right" vertical="center" indent="1"/>
    </xf>
    <xf numFmtId="178" fontId="22" fillId="55" borderId="37" xfId="0" applyNumberFormat="1" applyFont="1" applyFill="1" applyBorder="1" applyAlignment="1">
      <alignment horizontal="right" vertical="center" inden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57" borderId="27" xfId="0" applyFont="1" applyFill="1" applyBorder="1" applyAlignment="1" applyProtection="1">
      <alignment horizontal="right" vertical="center" indent="1"/>
      <protection/>
    </xf>
    <xf numFmtId="0" fontId="22" fillId="57" borderId="34" xfId="0" applyFont="1" applyFill="1" applyBorder="1" applyAlignment="1" applyProtection="1">
      <alignment horizontal="right" vertical="center" indent="1"/>
      <protection/>
    </xf>
    <xf numFmtId="0" fontId="22" fillId="57" borderId="36" xfId="0" applyFont="1" applyFill="1" applyBorder="1" applyAlignment="1" applyProtection="1">
      <alignment horizontal="right" vertical="center" indent="1"/>
      <protection/>
    </xf>
    <xf numFmtId="178" fontId="22" fillId="55" borderId="35" xfId="0" applyNumberFormat="1" applyFont="1" applyFill="1" applyBorder="1" applyAlignment="1">
      <alignment horizontal="right" vertical="center" indent="1"/>
    </xf>
    <xf numFmtId="178" fontId="22" fillId="55" borderId="36" xfId="0" applyNumberFormat="1" applyFont="1" applyFill="1" applyBorder="1" applyAlignment="1">
      <alignment horizontal="right" vertical="center" indent="1"/>
    </xf>
    <xf numFmtId="178" fontId="4" fillId="55" borderId="27" xfId="0" applyNumberFormat="1" applyFont="1" applyFill="1" applyBorder="1" applyAlignment="1">
      <alignment horizontal="right" vertical="center"/>
    </xf>
    <xf numFmtId="178" fontId="4" fillId="55" borderId="28" xfId="0" applyNumberFormat="1" applyFont="1" applyFill="1" applyBorder="1" applyAlignment="1">
      <alignment horizontal="right" vertical="center"/>
    </xf>
    <xf numFmtId="178" fontId="4" fillId="55" borderId="26" xfId="0" applyNumberFormat="1" applyFont="1" applyFill="1" applyBorder="1" applyAlignment="1">
      <alignment horizontal="right" vertical="center" indent="1"/>
    </xf>
    <xf numFmtId="178" fontId="4" fillId="55" borderId="29" xfId="0" applyNumberFormat="1" applyFont="1" applyFill="1" applyBorder="1" applyAlignment="1">
      <alignment horizontal="right" vertical="center" indent="1"/>
    </xf>
    <xf numFmtId="178" fontId="4" fillId="55" borderId="27" xfId="0" applyNumberFormat="1" applyFont="1" applyFill="1" applyBorder="1" applyAlignment="1">
      <alignment horizontal="right" vertical="center" indent="1"/>
    </xf>
    <xf numFmtId="178" fontId="4" fillId="55" borderId="28" xfId="0" applyNumberFormat="1" applyFont="1" applyFill="1" applyBorder="1" applyAlignment="1">
      <alignment horizontal="right" vertical="center" indent="1"/>
    </xf>
    <xf numFmtId="178" fontId="22" fillId="55" borderId="0" xfId="0" applyNumberFormat="1" applyFont="1" applyFill="1" applyBorder="1" applyAlignment="1">
      <alignment horizontal="right" vertical="center" indent="1"/>
    </xf>
    <xf numFmtId="0" fontId="22" fillId="57" borderId="26" xfId="0" applyFont="1" applyFill="1" applyBorder="1" applyAlignment="1" applyProtection="1">
      <alignment horizontal="right" vertical="center" indent="1"/>
      <protection/>
    </xf>
    <xf numFmtId="0" fontId="22" fillId="57" borderId="30" xfId="0" applyFont="1" applyFill="1" applyBorder="1" applyAlignment="1" applyProtection="1">
      <alignment horizontal="right" vertical="center" indent="1"/>
      <protection/>
    </xf>
    <xf numFmtId="178" fontId="22" fillId="55" borderId="24" xfId="0" applyNumberFormat="1" applyFont="1" applyFill="1" applyBorder="1" applyAlignment="1">
      <alignment horizontal="right" vertical="center" indent="1"/>
    </xf>
    <xf numFmtId="178" fontId="22" fillId="55" borderId="27" xfId="0" applyNumberFormat="1" applyFont="1" applyFill="1" applyBorder="1" applyAlignment="1">
      <alignment horizontal="right" vertical="center"/>
    </xf>
    <xf numFmtId="178" fontId="22" fillId="55" borderId="28" xfId="0" applyNumberFormat="1" applyFont="1" applyFill="1" applyBorder="1" applyAlignment="1">
      <alignment horizontal="right" vertical="center"/>
    </xf>
    <xf numFmtId="0" fontId="4" fillId="55" borderId="43" xfId="0" applyFont="1" applyFill="1" applyBorder="1" applyAlignment="1">
      <alignment horizontal="left" vertical="center" indent="1"/>
    </xf>
    <xf numFmtId="0" fontId="4" fillId="55" borderId="44" xfId="0" applyFont="1" applyFill="1" applyBorder="1" applyAlignment="1">
      <alignment horizontal="left" vertical="center" indent="1"/>
    </xf>
    <xf numFmtId="172" fontId="26" fillId="55" borderId="27" xfId="410" applyNumberFormat="1" applyFont="1" applyFill="1" applyBorder="1" applyAlignment="1">
      <alignment horizontal="right" vertical="center" wrapText="1"/>
      <protection/>
    </xf>
    <xf numFmtId="172" fontId="26" fillId="55" borderId="28" xfId="410" applyNumberFormat="1" applyFont="1" applyFill="1" applyBorder="1" applyAlignment="1">
      <alignment horizontal="right" vertical="center" wrapText="1"/>
      <protection/>
    </xf>
    <xf numFmtId="0" fontId="22" fillId="57" borderId="27" xfId="0" applyFont="1" applyFill="1" applyBorder="1" applyAlignment="1" applyProtection="1">
      <alignment horizontal="right" vertical="center"/>
      <protection/>
    </xf>
    <xf numFmtId="0" fontId="22" fillId="57" borderId="28" xfId="0" applyFont="1" applyFill="1" applyBorder="1" applyAlignment="1" applyProtection="1">
      <alignment horizontal="right" vertical="center"/>
      <protection/>
    </xf>
    <xf numFmtId="0" fontId="22" fillId="55" borderId="43" xfId="411" applyFont="1" applyFill="1" applyBorder="1" applyAlignment="1" applyProtection="1">
      <alignment horizontal="center" vertical="center"/>
      <protection/>
    </xf>
    <xf numFmtId="0" fontId="22" fillId="55" borderId="21" xfId="411" applyFont="1" applyFill="1" applyBorder="1" applyAlignment="1" applyProtection="1">
      <alignment horizontal="center" vertical="center"/>
      <protection/>
    </xf>
    <xf numFmtId="0" fontId="22" fillId="55" borderId="45" xfId="411" applyFont="1" applyFill="1" applyBorder="1" applyAlignment="1" applyProtection="1">
      <alignment horizontal="center" vertical="center"/>
      <protection/>
    </xf>
    <xf numFmtId="172" fontId="26" fillId="55" borderId="43" xfId="410" applyNumberFormat="1" applyFont="1" applyFill="1" applyBorder="1" applyAlignment="1">
      <alignment horizontal="center" vertical="center" wrapText="1"/>
      <protection/>
    </xf>
    <xf numFmtId="172" fontId="26" fillId="55" borderId="34" xfId="410" applyNumberFormat="1" applyFont="1" applyFill="1" applyBorder="1" applyAlignment="1">
      <alignment horizontal="center" vertical="center" wrapText="1"/>
      <protection/>
    </xf>
    <xf numFmtId="172" fontId="26" fillId="55" borderId="44" xfId="410" applyNumberFormat="1" applyFont="1" applyFill="1" applyBorder="1" applyAlignment="1">
      <alignment horizontal="center" vertical="center" wrapText="1"/>
      <protection/>
    </xf>
    <xf numFmtId="0" fontId="22" fillId="57" borderId="19" xfId="0" applyFont="1" applyFill="1" applyBorder="1" applyAlignment="1" applyProtection="1">
      <alignment horizontal="right" vertical="center" indent="2"/>
      <protection/>
    </xf>
    <xf numFmtId="0" fontId="22" fillId="57" borderId="46" xfId="0" applyFont="1" applyFill="1" applyBorder="1" applyAlignment="1" applyProtection="1">
      <alignment horizontal="right" vertical="center" indent="2"/>
      <protection/>
    </xf>
    <xf numFmtId="0" fontId="22" fillId="55" borderId="47" xfId="411" applyFont="1" applyFill="1" applyBorder="1" applyAlignment="1" applyProtection="1">
      <alignment horizontal="center" vertical="center"/>
      <protection/>
    </xf>
    <xf numFmtId="0" fontId="22" fillId="55" borderId="48" xfId="411" applyFont="1" applyFill="1" applyBorder="1" applyAlignment="1" applyProtection="1">
      <alignment horizontal="center" vertical="center"/>
      <protection/>
    </xf>
    <xf numFmtId="0" fontId="22" fillId="55" borderId="49" xfId="411" applyFont="1" applyFill="1" applyBorder="1" applyAlignment="1" applyProtection="1">
      <alignment horizontal="center" vertical="center"/>
      <protection/>
    </xf>
    <xf numFmtId="172" fontId="26" fillId="55" borderId="35" xfId="410" applyNumberFormat="1" applyFont="1" applyFill="1" applyBorder="1" applyAlignment="1">
      <alignment horizontal="right" vertical="center" wrapText="1"/>
      <protection/>
    </xf>
    <xf numFmtId="172" fontId="26" fillId="55" borderId="36" xfId="410" applyNumberFormat="1" applyFont="1" applyFill="1" applyBorder="1" applyAlignment="1">
      <alignment horizontal="right" vertical="center" wrapText="1"/>
      <protection/>
    </xf>
    <xf numFmtId="178" fontId="4" fillId="55" borderId="35" xfId="0" applyNumberFormat="1" applyFont="1" applyFill="1" applyBorder="1" applyAlignment="1">
      <alignment horizontal="right" vertical="center"/>
    </xf>
    <xf numFmtId="178" fontId="4" fillId="55" borderId="36" xfId="0" applyNumberFormat="1" applyFont="1" applyFill="1" applyBorder="1" applyAlignment="1">
      <alignment horizontal="right" vertical="center"/>
    </xf>
    <xf numFmtId="178" fontId="4" fillId="55" borderId="20" xfId="0" applyNumberFormat="1" applyFont="1" applyFill="1" applyBorder="1" applyAlignment="1">
      <alignment horizontal="right" vertical="center" indent="2"/>
    </xf>
    <xf numFmtId="178" fontId="4" fillId="55" borderId="22" xfId="0" applyNumberFormat="1" applyFont="1" applyFill="1" applyBorder="1" applyAlignment="1">
      <alignment horizontal="right" vertical="center" indent="2"/>
    </xf>
    <xf numFmtId="178" fontId="4" fillId="55" borderId="50" xfId="0" applyNumberFormat="1" applyFont="1" applyFill="1" applyBorder="1" applyAlignment="1">
      <alignment horizontal="right" vertical="center"/>
    </xf>
    <xf numFmtId="178" fontId="4" fillId="55" borderId="51" xfId="0" applyNumberFormat="1" applyFont="1" applyFill="1" applyBorder="1" applyAlignment="1">
      <alignment horizontal="right" vertical="center"/>
    </xf>
    <xf numFmtId="0" fontId="4" fillId="55" borderId="20" xfId="0" applyFont="1" applyFill="1" applyBorder="1" applyAlignment="1">
      <alignment horizontal="left" vertical="center" indent="1"/>
    </xf>
    <xf numFmtId="0" fontId="4" fillId="55" borderId="22" xfId="0" applyFont="1" applyFill="1" applyBorder="1" applyAlignment="1">
      <alignment horizontal="left" vertical="center" indent="1"/>
    </xf>
    <xf numFmtId="0" fontId="22" fillId="57" borderId="0" xfId="0" applyFont="1" applyFill="1" applyBorder="1" applyAlignment="1" applyProtection="1">
      <alignment horizontal="right" vertical="center"/>
      <protection/>
    </xf>
    <xf numFmtId="0" fontId="22" fillId="57" borderId="37" xfId="0" applyFont="1" applyFill="1" applyBorder="1" applyAlignment="1" applyProtection="1">
      <alignment horizontal="right" vertical="center" indent="1"/>
      <protection/>
    </xf>
  </cellXfs>
  <cellStyles count="514">
    <cellStyle name="Normal" xfId="0"/>
    <cellStyle name="20% - Énfasis1" xfId="15"/>
    <cellStyle name="20% - Énfasis1 10" xfId="16"/>
    <cellStyle name="20% - Énfasis1 2" xfId="17"/>
    <cellStyle name="20% - Énfasis1 2 2" xfId="18"/>
    <cellStyle name="20% - Énfasis1 2 3" xfId="19"/>
    <cellStyle name="20% - Énfasis1 3" xfId="20"/>
    <cellStyle name="20% - Énfasis1 4" xfId="21"/>
    <cellStyle name="20% - Énfasis1 5" xfId="22"/>
    <cellStyle name="20% - Énfasis1 6" xfId="23"/>
    <cellStyle name="20% - Énfasis1 7" xfId="24"/>
    <cellStyle name="20% - Énfasis1 8" xfId="25"/>
    <cellStyle name="20% - Énfasis1 9" xfId="26"/>
    <cellStyle name="20% - Énfasis2" xfId="27"/>
    <cellStyle name="20% - Énfasis2 10" xfId="28"/>
    <cellStyle name="20% - Énfasis2 2" xfId="29"/>
    <cellStyle name="20% - Énfasis2 2 2" xfId="30"/>
    <cellStyle name="20% - Énfasis2 2 3" xfId="31"/>
    <cellStyle name="20% - Énfasis2 3" xfId="32"/>
    <cellStyle name="20% - Énfasis2 4" xfId="33"/>
    <cellStyle name="20% - Énfasis2 5" xfId="34"/>
    <cellStyle name="20% - Énfasis2 6" xfId="35"/>
    <cellStyle name="20% - Énfasis2 7" xfId="36"/>
    <cellStyle name="20% - Énfasis2 8" xfId="37"/>
    <cellStyle name="20% - Énfasis2 9" xfId="38"/>
    <cellStyle name="20% - Énfasis3" xfId="39"/>
    <cellStyle name="20% - Énfasis3 10" xfId="40"/>
    <cellStyle name="20% - Énfasis3 2" xfId="41"/>
    <cellStyle name="20% - Énfasis3 2 2" xfId="42"/>
    <cellStyle name="20% - Énfasis3 2 3" xfId="43"/>
    <cellStyle name="20% - Énfasis3 3" xfId="44"/>
    <cellStyle name="20% - Énfasis3 4" xfId="45"/>
    <cellStyle name="20% - Énfasis3 5" xfId="46"/>
    <cellStyle name="20% - Énfasis3 6" xfId="47"/>
    <cellStyle name="20% - Énfasis3 7" xfId="48"/>
    <cellStyle name="20% - Énfasis3 8" xfId="49"/>
    <cellStyle name="20% - Énfasis3 9" xfId="50"/>
    <cellStyle name="20% - Énfasis4" xfId="51"/>
    <cellStyle name="20% - Énfasis4 10" xfId="52"/>
    <cellStyle name="20% - Énfasis4 2" xfId="53"/>
    <cellStyle name="20% - Énfasis4 2 2" xfId="54"/>
    <cellStyle name="20% - Énfasis4 2 3" xfId="55"/>
    <cellStyle name="20% - Énfasis4 3" xfId="56"/>
    <cellStyle name="20% - Énfasis4 4" xfId="57"/>
    <cellStyle name="20% - Énfasis4 5" xfId="58"/>
    <cellStyle name="20% - Énfasis4 6" xfId="59"/>
    <cellStyle name="20% - Énfasis4 7" xfId="60"/>
    <cellStyle name="20% - Énfasis4 8" xfId="61"/>
    <cellStyle name="20% - Énfasis4 9" xfId="62"/>
    <cellStyle name="20% - Énfasis5" xfId="63"/>
    <cellStyle name="20% - Énfasis5 10" xfId="64"/>
    <cellStyle name="20% - Énfasis5 2" xfId="65"/>
    <cellStyle name="20% - Énfasis5 2 2" xfId="66"/>
    <cellStyle name="20% - Énfasis5 2 3" xfId="67"/>
    <cellStyle name="20% - Énfasis5 3" xfId="68"/>
    <cellStyle name="20% - Énfasis5 4" xfId="69"/>
    <cellStyle name="20% - Énfasis5 5" xfId="70"/>
    <cellStyle name="20% - Énfasis5 6" xfId="71"/>
    <cellStyle name="20% - Énfasis5 7" xfId="72"/>
    <cellStyle name="20% - Énfasis5 8" xfId="73"/>
    <cellStyle name="20% - Énfasis5 9" xfId="74"/>
    <cellStyle name="20% - Énfasis6" xfId="75"/>
    <cellStyle name="20% - Énfasis6 10" xfId="76"/>
    <cellStyle name="20% - Énfasis6 2" xfId="77"/>
    <cellStyle name="20% - Énfasis6 2 2" xfId="78"/>
    <cellStyle name="20% - Énfasis6 2 3" xfId="79"/>
    <cellStyle name="20% - Énfasis6 3" xfId="80"/>
    <cellStyle name="20% - Énfasis6 4" xfId="81"/>
    <cellStyle name="20% - Énfasis6 5" xfId="82"/>
    <cellStyle name="20% - Énfasis6 6" xfId="83"/>
    <cellStyle name="20% - Énfasis6 7" xfId="84"/>
    <cellStyle name="20% - Énfasis6 8" xfId="85"/>
    <cellStyle name="20% - Énfasis6 9" xfId="86"/>
    <cellStyle name="40% - Énfasis1" xfId="87"/>
    <cellStyle name="40% - Énfasis1 10" xfId="88"/>
    <cellStyle name="40% - Énfasis1 2" xfId="89"/>
    <cellStyle name="40% - Énfasis1 2 2" xfId="90"/>
    <cellStyle name="40% - Énfasis1 2 3" xfId="91"/>
    <cellStyle name="40% - Énfasis1 3" xfId="92"/>
    <cellStyle name="40% - Énfasis1 4" xfId="93"/>
    <cellStyle name="40% - Énfasis1 5" xfId="94"/>
    <cellStyle name="40% - Énfasis1 6" xfId="95"/>
    <cellStyle name="40% - Énfasis1 7" xfId="96"/>
    <cellStyle name="40% - Énfasis1 8" xfId="97"/>
    <cellStyle name="40% - Énfasis1 9" xfId="98"/>
    <cellStyle name="40% - Énfasis2" xfId="99"/>
    <cellStyle name="40% - Énfasis2 10" xfId="100"/>
    <cellStyle name="40% - Énfasis2 2" xfId="101"/>
    <cellStyle name="40% - Énfasis2 2 2" xfId="102"/>
    <cellStyle name="40% - Énfasis2 2 3" xfId="103"/>
    <cellStyle name="40% - Énfasis2 3" xfId="104"/>
    <cellStyle name="40% - Énfasis2 4" xfId="105"/>
    <cellStyle name="40% - Énfasis2 5" xfId="106"/>
    <cellStyle name="40% - Énfasis2 6" xfId="107"/>
    <cellStyle name="40% - Énfasis2 7" xfId="108"/>
    <cellStyle name="40% - Énfasis2 8" xfId="109"/>
    <cellStyle name="40% - Énfasis2 9" xfId="110"/>
    <cellStyle name="40% - Énfasis3" xfId="111"/>
    <cellStyle name="40% - Énfasis3 10" xfId="112"/>
    <cellStyle name="40% - Énfasis3 2" xfId="113"/>
    <cellStyle name="40% - Énfasis3 2 2" xfId="114"/>
    <cellStyle name="40% - Énfasis3 2 3" xfId="115"/>
    <cellStyle name="40% - Énfasis3 3" xfId="116"/>
    <cellStyle name="40% - Énfasis3 4" xfId="117"/>
    <cellStyle name="40% - Énfasis3 5" xfId="118"/>
    <cellStyle name="40% - Énfasis3 6" xfId="119"/>
    <cellStyle name="40% - Énfasis3 7" xfId="120"/>
    <cellStyle name="40% - Énfasis3 8" xfId="121"/>
    <cellStyle name="40% - Énfasis3 9" xfId="122"/>
    <cellStyle name="40% - Énfasis4" xfId="123"/>
    <cellStyle name="40% - Énfasis4 10" xfId="124"/>
    <cellStyle name="40% - Énfasis4 2" xfId="125"/>
    <cellStyle name="40% - Énfasis4 2 2" xfId="126"/>
    <cellStyle name="40% - Énfasis4 2 3" xfId="127"/>
    <cellStyle name="40% - Énfasis4 3" xfId="128"/>
    <cellStyle name="40% - Énfasis4 4" xfId="129"/>
    <cellStyle name="40% - Énfasis4 5" xfId="130"/>
    <cellStyle name="40% - Énfasis4 6" xfId="131"/>
    <cellStyle name="40% - Énfasis4 7" xfId="132"/>
    <cellStyle name="40% - Énfasis4 8" xfId="133"/>
    <cellStyle name="40% - Énfasis4 9" xfId="134"/>
    <cellStyle name="40% - Énfasis5" xfId="135"/>
    <cellStyle name="40% - Énfasis5 10" xfId="136"/>
    <cellStyle name="40% - Énfasis5 2" xfId="137"/>
    <cellStyle name="40% - Énfasis5 2 2" xfId="138"/>
    <cellStyle name="40% - Énfasis5 2 3" xfId="139"/>
    <cellStyle name="40% - Énfasis5 3" xfId="140"/>
    <cellStyle name="40% - Énfasis5 4" xfId="141"/>
    <cellStyle name="40% - Énfasis5 5" xfId="142"/>
    <cellStyle name="40% - Énfasis5 6" xfId="143"/>
    <cellStyle name="40% - Énfasis5 7" xfId="144"/>
    <cellStyle name="40% - Énfasis5 8" xfId="145"/>
    <cellStyle name="40% - Énfasis5 9" xfId="146"/>
    <cellStyle name="40% - Énfasis6" xfId="147"/>
    <cellStyle name="40% - Énfasis6 10" xfId="148"/>
    <cellStyle name="40% - Énfasis6 2" xfId="149"/>
    <cellStyle name="40% - Énfasis6 2 2" xfId="150"/>
    <cellStyle name="40% - Énfasis6 2 3" xfId="151"/>
    <cellStyle name="40% - Énfasis6 3" xfId="152"/>
    <cellStyle name="40% - Énfasis6 4" xfId="153"/>
    <cellStyle name="40% - Énfasis6 5" xfId="154"/>
    <cellStyle name="40% - Énfasis6 6" xfId="155"/>
    <cellStyle name="40% - Énfasis6 7" xfId="156"/>
    <cellStyle name="40% - Énfasis6 8" xfId="157"/>
    <cellStyle name="40% - Énfasis6 9" xfId="158"/>
    <cellStyle name="60% - Énfasis1" xfId="159"/>
    <cellStyle name="60% - Énfasis1 10" xfId="160"/>
    <cellStyle name="60% - Énfasis1 2" xfId="161"/>
    <cellStyle name="60% - Énfasis1 2 2" xfId="162"/>
    <cellStyle name="60% - Énfasis1 2 3" xfId="163"/>
    <cellStyle name="60% - Énfasis1 3" xfId="164"/>
    <cellStyle name="60% - Énfasis1 4" xfId="165"/>
    <cellStyle name="60% - Énfasis1 5" xfId="166"/>
    <cellStyle name="60% - Énfasis1 6" xfId="167"/>
    <cellStyle name="60% - Énfasis1 7" xfId="168"/>
    <cellStyle name="60% - Énfasis1 8" xfId="169"/>
    <cellStyle name="60% - Énfasis1 9" xfId="170"/>
    <cellStyle name="60% - Énfasis2" xfId="171"/>
    <cellStyle name="60% - Énfasis2 10" xfId="172"/>
    <cellStyle name="60% - Énfasis2 2" xfId="173"/>
    <cellStyle name="60% - Énfasis2 2 2" xfId="174"/>
    <cellStyle name="60% - Énfasis2 2 3" xfId="175"/>
    <cellStyle name="60% - Énfasis2 3" xfId="176"/>
    <cellStyle name="60% - Énfasis2 4" xfId="177"/>
    <cellStyle name="60% - Énfasis2 5" xfId="178"/>
    <cellStyle name="60% - Énfasis2 6" xfId="179"/>
    <cellStyle name="60% - Énfasis2 7" xfId="180"/>
    <cellStyle name="60% - Énfasis2 8" xfId="181"/>
    <cellStyle name="60% - Énfasis2 9" xfId="182"/>
    <cellStyle name="60% - Énfasis3" xfId="183"/>
    <cellStyle name="60% - Énfasis3 10" xfId="184"/>
    <cellStyle name="60% - Énfasis3 2" xfId="185"/>
    <cellStyle name="60% - Énfasis3 2 2" xfId="186"/>
    <cellStyle name="60% - Énfasis3 2 3" xfId="187"/>
    <cellStyle name="60% - Énfasis3 3" xfId="188"/>
    <cellStyle name="60% - Énfasis3 4" xfId="189"/>
    <cellStyle name="60% - Énfasis3 5" xfId="190"/>
    <cellStyle name="60% - Énfasis3 6" xfId="191"/>
    <cellStyle name="60% - Énfasis3 7" xfId="192"/>
    <cellStyle name="60% - Énfasis3 8" xfId="193"/>
    <cellStyle name="60% - Énfasis3 9" xfId="194"/>
    <cellStyle name="60% - Énfasis4" xfId="195"/>
    <cellStyle name="60% - Énfasis4 10" xfId="196"/>
    <cellStyle name="60% - Énfasis4 2" xfId="197"/>
    <cellStyle name="60% - Énfasis4 2 2" xfId="198"/>
    <cellStyle name="60% - Énfasis4 2 3" xfId="199"/>
    <cellStyle name="60% - Énfasis4 3" xfId="200"/>
    <cellStyle name="60% - Énfasis4 4" xfId="201"/>
    <cellStyle name="60% - Énfasis4 5" xfId="202"/>
    <cellStyle name="60% - Énfasis4 6" xfId="203"/>
    <cellStyle name="60% - Énfasis4 7" xfId="204"/>
    <cellStyle name="60% - Énfasis4 8" xfId="205"/>
    <cellStyle name="60% - Énfasis4 9" xfId="206"/>
    <cellStyle name="60% - Énfasis5" xfId="207"/>
    <cellStyle name="60% - Énfasis5 10" xfId="208"/>
    <cellStyle name="60% - Énfasis5 2" xfId="209"/>
    <cellStyle name="60% - Énfasis5 2 2" xfId="210"/>
    <cellStyle name="60% - Énfasis5 2 3" xfId="211"/>
    <cellStyle name="60% - Énfasis5 3" xfId="212"/>
    <cellStyle name="60% - Énfasis5 4" xfId="213"/>
    <cellStyle name="60% - Énfasis5 5" xfId="214"/>
    <cellStyle name="60% - Énfasis5 6" xfId="215"/>
    <cellStyle name="60% - Énfasis5 7" xfId="216"/>
    <cellStyle name="60% - Énfasis5 8" xfId="217"/>
    <cellStyle name="60% - Énfasis5 9" xfId="218"/>
    <cellStyle name="60% - Énfasis6" xfId="219"/>
    <cellStyle name="60% - Énfasis6 10" xfId="220"/>
    <cellStyle name="60% - Énfasis6 2" xfId="221"/>
    <cellStyle name="60% - Énfasis6 2 2" xfId="222"/>
    <cellStyle name="60% - Énfasis6 2 3" xfId="223"/>
    <cellStyle name="60% - Énfasis6 3" xfId="224"/>
    <cellStyle name="60% - Énfasis6 4" xfId="225"/>
    <cellStyle name="60% - Énfasis6 5" xfId="226"/>
    <cellStyle name="60% - Énfasis6 6" xfId="227"/>
    <cellStyle name="60% - Énfasis6 7" xfId="228"/>
    <cellStyle name="60% - Énfasis6 8" xfId="229"/>
    <cellStyle name="60% - Énfasis6 9" xfId="230"/>
    <cellStyle name="Buena" xfId="231"/>
    <cellStyle name="Buena 10" xfId="232"/>
    <cellStyle name="Buena 2" xfId="233"/>
    <cellStyle name="Buena 2 2" xfId="234"/>
    <cellStyle name="Buena 2 3" xfId="235"/>
    <cellStyle name="Buena 3" xfId="236"/>
    <cellStyle name="Buena 4" xfId="237"/>
    <cellStyle name="Buena 5" xfId="238"/>
    <cellStyle name="Buena 6" xfId="239"/>
    <cellStyle name="Buena 7" xfId="240"/>
    <cellStyle name="Buena 8" xfId="241"/>
    <cellStyle name="Buena 9" xfId="242"/>
    <cellStyle name="Cálculo" xfId="243"/>
    <cellStyle name="Cálculo 10" xfId="244"/>
    <cellStyle name="Cálculo 2" xfId="245"/>
    <cellStyle name="Cálculo 2 2" xfId="246"/>
    <cellStyle name="Cálculo 2 3" xfId="247"/>
    <cellStyle name="Cálculo 3" xfId="248"/>
    <cellStyle name="Cálculo 4" xfId="249"/>
    <cellStyle name="Cálculo 5" xfId="250"/>
    <cellStyle name="Cálculo 6" xfId="251"/>
    <cellStyle name="Cálculo 7" xfId="252"/>
    <cellStyle name="Cálculo 8" xfId="253"/>
    <cellStyle name="Cálculo 9" xfId="254"/>
    <cellStyle name="Cancel" xfId="255"/>
    <cellStyle name="Cancel 2" xfId="256"/>
    <cellStyle name="Celda de comprobación" xfId="257"/>
    <cellStyle name="Celda de comprobación 10" xfId="258"/>
    <cellStyle name="Celda de comprobación 2" xfId="259"/>
    <cellStyle name="Celda de comprobación 2 2" xfId="260"/>
    <cellStyle name="Celda de comprobación 2 3" xfId="261"/>
    <cellStyle name="Celda de comprobación 3" xfId="262"/>
    <cellStyle name="Celda de comprobación 4" xfId="263"/>
    <cellStyle name="Celda de comprobación 5" xfId="264"/>
    <cellStyle name="Celda de comprobación 6" xfId="265"/>
    <cellStyle name="Celda de comprobación 7" xfId="266"/>
    <cellStyle name="Celda de comprobación 8" xfId="267"/>
    <cellStyle name="Celda de comprobación 9" xfId="268"/>
    <cellStyle name="Celda vinculada" xfId="269"/>
    <cellStyle name="Celda vinculada 10" xfId="270"/>
    <cellStyle name="Celda vinculada 2" xfId="271"/>
    <cellStyle name="Celda vinculada 2 2" xfId="272"/>
    <cellStyle name="Celda vinculada 2 3" xfId="273"/>
    <cellStyle name="Celda vinculada 3" xfId="274"/>
    <cellStyle name="Celda vinculada 4" xfId="275"/>
    <cellStyle name="Celda vinculada 5" xfId="276"/>
    <cellStyle name="Celda vinculada 6" xfId="277"/>
    <cellStyle name="Celda vinculada 7" xfId="278"/>
    <cellStyle name="Celda vinculada 8" xfId="279"/>
    <cellStyle name="Celda vinculada 9" xfId="280"/>
    <cellStyle name="Diseño" xfId="281"/>
    <cellStyle name="Encabezado 1" xfId="282"/>
    <cellStyle name="Encabezado 4" xfId="283"/>
    <cellStyle name="Encabezado 4 10" xfId="284"/>
    <cellStyle name="Encabezado 4 2" xfId="285"/>
    <cellStyle name="Encabezado 4 2 2" xfId="286"/>
    <cellStyle name="Encabezado 4 2 3" xfId="287"/>
    <cellStyle name="Encabezado 4 3" xfId="288"/>
    <cellStyle name="Encabezado 4 4" xfId="289"/>
    <cellStyle name="Encabezado 4 5" xfId="290"/>
    <cellStyle name="Encabezado 4 6" xfId="291"/>
    <cellStyle name="Encabezado 4 7" xfId="292"/>
    <cellStyle name="Encabezado 4 8" xfId="293"/>
    <cellStyle name="Encabezado 4 9" xfId="294"/>
    <cellStyle name="Énfasis1" xfId="295"/>
    <cellStyle name="Énfasis1 10" xfId="296"/>
    <cellStyle name="Énfasis1 2" xfId="297"/>
    <cellStyle name="Énfasis1 2 2" xfId="298"/>
    <cellStyle name="Énfasis1 2 3" xfId="299"/>
    <cellStyle name="Énfasis1 3" xfId="300"/>
    <cellStyle name="Énfasis1 4" xfId="301"/>
    <cellStyle name="Énfasis1 5" xfId="302"/>
    <cellStyle name="Énfasis1 6" xfId="303"/>
    <cellStyle name="Énfasis1 7" xfId="304"/>
    <cellStyle name="Énfasis1 8" xfId="305"/>
    <cellStyle name="Énfasis1 9" xfId="306"/>
    <cellStyle name="Énfasis2" xfId="307"/>
    <cellStyle name="Énfasis2 10" xfId="308"/>
    <cellStyle name="Énfasis2 2" xfId="309"/>
    <cellStyle name="Énfasis2 2 2" xfId="310"/>
    <cellStyle name="Énfasis2 2 3" xfId="311"/>
    <cellStyle name="Énfasis2 3" xfId="312"/>
    <cellStyle name="Énfasis2 4" xfId="313"/>
    <cellStyle name="Énfasis2 5" xfId="314"/>
    <cellStyle name="Énfasis2 6" xfId="315"/>
    <cellStyle name="Énfasis2 7" xfId="316"/>
    <cellStyle name="Énfasis2 8" xfId="317"/>
    <cellStyle name="Énfasis2 9" xfId="318"/>
    <cellStyle name="Énfasis3" xfId="319"/>
    <cellStyle name="Énfasis3 10" xfId="320"/>
    <cellStyle name="Énfasis3 2" xfId="321"/>
    <cellStyle name="Énfasis3 2 2" xfId="322"/>
    <cellStyle name="Énfasis3 2 3" xfId="323"/>
    <cellStyle name="Énfasis3 3" xfId="324"/>
    <cellStyle name="Énfasis3 4" xfId="325"/>
    <cellStyle name="Énfasis3 5" xfId="326"/>
    <cellStyle name="Énfasis3 6" xfId="327"/>
    <cellStyle name="Énfasis3 7" xfId="328"/>
    <cellStyle name="Énfasis3 8" xfId="329"/>
    <cellStyle name="Énfasis3 9" xfId="330"/>
    <cellStyle name="Énfasis4" xfId="331"/>
    <cellStyle name="Énfasis4 10" xfId="332"/>
    <cellStyle name="Énfasis4 2" xfId="333"/>
    <cellStyle name="Énfasis4 2 2" xfId="334"/>
    <cellStyle name="Énfasis4 2 3" xfId="335"/>
    <cellStyle name="Énfasis4 3" xfId="336"/>
    <cellStyle name="Énfasis4 4" xfId="337"/>
    <cellStyle name="Énfasis4 5" xfId="338"/>
    <cellStyle name="Énfasis4 6" xfId="339"/>
    <cellStyle name="Énfasis4 7" xfId="340"/>
    <cellStyle name="Énfasis4 8" xfId="341"/>
    <cellStyle name="Énfasis4 9" xfId="342"/>
    <cellStyle name="Énfasis5" xfId="343"/>
    <cellStyle name="Énfasis5 10" xfId="344"/>
    <cellStyle name="Énfasis5 2" xfId="345"/>
    <cellStyle name="Énfasis5 2 2" xfId="346"/>
    <cellStyle name="Énfasis5 2 3" xfId="347"/>
    <cellStyle name="Énfasis5 3" xfId="348"/>
    <cellStyle name="Énfasis5 4" xfId="349"/>
    <cellStyle name="Énfasis5 5" xfId="350"/>
    <cellStyle name="Énfasis5 6" xfId="351"/>
    <cellStyle name="Énfasis5 7" xfId="352"/>
    <cellStyle name="Énfasis5 8" xfId="353"/>
    <cellStyle name="Énfasis5 9" xfId="354"/>
    <cellStyle name="Énfasis6" xfId="355"/>
    <cellStyle name="Énfasis6 10" xfId="356"/>
    <cellStyle name="Énfasis6 2" xfId="357"/>
    <cellStyle name="Énfasis6 2 2" xfId="358"/>
    <cellStyle name="Énfasis6 2 3" xfId="359"/>
    <cellStyle name="Énfasis6 3" xfId="360"/>
    <cellStyle name="Énfasis6 4" xfId="361"/>
    <cellStyle name="Énfasis6 5" xfId="362"/>
    <cellStyle name="Énfasis6 6" xfId="363"/>
    <cellStyle name="Énfasis6 7" xfId="364"/>
    <cellStyle name="Énfasis6 8" xfId="365"/>
    <cellStyle name="Énfasis6 9" xfId="366"/>
    <cellStyle name="Entrada" xfId="367"/>
    <cellStyle name="Entrada 10" xfId="368"/>
    <cellStyle name="Entrada 2" xfId="369"/>
    <cellStyle name="Entrada 2 2" xfId="370"/>
    <cellStyle name="Entrada 2 3" xfId="371"/>
    <cellStyle name="Entrada 3" xfId="372"/>
    <cellStyle name="Entrada 4" xfId="373"/>
    <cellStyle name="Entrada 5" xfId="374"/>
    <cellStyle name="Entrada 6" xfId="375"/>
    <cellStyle name="Entrada 7" xfId="376"/>
    <cellStyle name="Entrada 8" xfId="377"/>
    <cellStyle name="Entrada 9" xfId="378"/>
    <cellStyle name="Hyperlink" xfId="379"/>
    <cellStyle name="Followed Hyperlink" xfId="380"/>
    <cellStyle name="Incorrecto" xfId="381"/>
    <cellStyle name="Incorrecto 10" xfId="382"/>
    <cellStyle name="Incorrecto 2" xfId="383"/>
    <cellStyle name="Incorrecto 2 2" xfId="384"/>
    <cellStyle name="Incorrecto 2 3" xfId="385"/>
    <cellStyle name="Incorrecto 3" xfId="386"/>
    <cellStyle name="Incorrecto 4" xfId="387"/>
    <cellStyle name="Incorrecto 5" xfId="388"/>
    <cellStyle name="Incorrecto 6" xfId="389"/>
    <cellStyle name="Incorrecto 7" xfId="390"/>
    <cellStyle name="Incorrecto 8" xfId="391"/>
    <cellStyle name="Incorrecto 9" xfId="392"/>
    <cellStyle name="Comma" xfId="393"/>
    <cellStyle name="Comma [0]" xfId="394"/>
    <cellStyle name="Currency" xfId="395"/>
    <cellStyle name="Currency [0]" xfId="396"/>
    <cellStyle name="Neutral" xfId="397"/>
    <cellStyle name="Neutral 10" xfId="398"/>
    <cellStyle name="Neutral 2" xfId="399"/>
    <cellStyle name="Neutral 2 2" xfId="400"/>
    <cellStyle name="Neutral 2 3" xfId="401"/>
    <cellStyle name="Neutral 3" xfId="402"/>
    <cellStyle name="Neutral 4" xfId="403"/>
    <cellStyle name="Neutral 5" xfId="404"/>
    <cellStyle name="Neutral 6" xfId="405"/>
    <cellStyle name="Neutral 7" xfId="406"/>
    <cellStyle name="Neutral 8" xfId="407"/>
    <cellStyle name="Neutral 9" xfId="408"/>
    <cellStyle name="Normal 10" xfId="409"/>
    <cellStyle name="Normal 2" xfId="410"/>
    <cellStyle name="Normal 2 2" xfId="411"/>
    <cellStyle name="Normal 2 3" xfId="412"/>
    <cellStyle name="Normal 3" xfId="413"/>
    <cellStyle name="Normal 4" xfId="414"/>
    <cellStyle name="Normal 5" xfId="415"/>
    <cellStyle name="Normal 6" xfId="416"/>
    <cellStyle name="Normal 7" xfId="417"/>
    <cellStyle name="Normal 8" xfId="418"/>
    <cellStyle name="Normal 9" xfId="419"/>
    <cellStyle name="Notas" xfId="420"/>
    <cellStyle name="Notas 10" xfId="421"/>
    <cellStyle name="Notas 2" xfId="422"/>
    <cellStyle name="Notas 2 2" xfId="423"/>
    <cellStyle name="Notas 2 3" xfId="424"/>
    <cellStyle name="Notas 3" xfId="425"/>
    <cellStyle name="Notas 4" xfId="426"/>
    <cellStyle name="Notas 5" xfId="427"/>
    <cellStyle name="Notas 6" xfId="428"/>
    <cellStyle name="Notas 7" xfId="429"/>
    <cellStyle name="Notas 8" xfId="430"/>
    <cellStyle name="Notas 9" xfId="431"/>
    <cellStyle name="Percent" xfId="432"/>
    <cellStyle name="Salida" xfId="433"/>
    <cellStyle name="Salida 10" xfId="434"/>
    <cellStyle name="Salida 2" xfId="435"/>
    <cellStyle name="Salida 2 2" xfId="436"/>
    <cellStyle name="Salida 2 3" xfId="437"/>
    <cellStyle name="Salida 3" xfId="438"/>
    <cellStyle name="Salida 4" xfId="439"/>
    <cellStyle name="Salida 5" xfId="440"/>
    <cellStyle name="Salida 6" xfId="441"/>
    <cellStyle name="Salida 7" xfId="442"/>
    <cellStyle name="Salida 8" xfId="443"/>
    <cellStyle name="Salida 9" xfId="444"/>
    <cellStyle name="Texto de advertencia" xfId="445"/>
    <cellStyle name="Texto de advertencia 10" xfId="446"/>
    <cellStyle name="Texto de advertencia 2" xfId="447"/>
    <cellStyle name="Texto de advertencia 2 2" xfId="448"/>
    <cellStyle name="Texto de advertencia 2 3" xfId="449"/>
    <cellStyle name="Texto de advertencia 3" xfId="450"/>
    <cellStyle name="Texto de advertencia 4" xfId="451"/>
    <cellStyle name="Texto de advertencia 5" xfId="452"/>
    <cellStyle name="Texto de advertencia 6" xfId="453"/>
    <cellStyle name="Texto de advertencia 7" xfId="454"/>
    <cellStyle name="Texto de advertencia 8" xfId="455"/>
    <cellStyle name="Texto de advertencia 9" xfId="456"/>
    <cellStyle name="Texto explicativo" xfId="457"/>
    <cellStyle name="Texto explicativo 10" xfId="458"/>
    <cellStyle name="Texto explicativo 2" xfId="459"/>
    <cellStyle name="Texto explicativo 2 2" xfId="460"/>
    <cellStyle name="Texto explicativo 2 3" xfId="461"/>
    <cellStyle name="Texto explicativo 3" xfId="462"/>
    <cellStyle name="Texto explicativo 4" xfId="463"/>
    <cellStyle name="Texto explicativo 5" xfId="464"/>
    <cellStyle name="Texto explicativo 6" xfId="465"/>
    <cellStyle name="Texto explicativo 7" xfId="466"/>
    <cellStyle name="Texto explicativo 8" xfId="467"/>
    <cellStyle name="Texto explicativo 9" xfId="468"/>
    <cellStyle name="Título" xfId="469"/>
    <cellStyle name="Título 1 10" xfId="470"/>
    <cellStyle name="Título 1 2" xfId="471"/>
    <cellStyle name="Título 1 2 2" xfId="472"/>
    <cellStyle name="Título 1 2 3" xfId="473"/>
    <cellStyle name="Título 1 3" xfId="474"/>
    <cellStyle name="Título 1 4" xfId="475"/>
    <cellStyle name="Título 1 5" xfId="476"/>
    <cellStyle name="Título 1 6" xfId="477"/>
    <cellStyle name="Título 1 7" xfId="478"/>
    <cellStyle name="Título 1 8" xfId="479"/>
    <cellStyle name="Título 1 9" xfId="480"/>
    <cellStyle name="Título 10" xfId="481"/>
    <cellStyle name="Título 11" xfId="482"/>
    <cellStyle name="Título 12" xfId="483"/>
    <cellStyle name="Título 2" xfId="484"/>
    <cellStyle name="Título 2 10" xfId="485"/>
    <cellStyle name="Título 2 2" xfId="486"/>
    <cellStyle name="Título 2 2 2" xfId="487"/>
    <cellStyle name="Título 2 2 3" xfId="488"/>
    <cellStyle name="Título 2 3" xfId="489"/>
    <cellStyle name="Título 2 4" xfId="490"/>
    <cellStyle name="Título 2 5" xfId="491"/>
    <cellStyle name="Título 2 6" xfId="492"/>
    <cellStyle name="Título 2 7" xfId="493"/>
    <cellStyle name="Título 2 8" xfId="494"/>
    <cellStyle name="Título 2 9" xfId="495"/>
    <cellStyle name="Título 3" xfId="496"/>
    <cellStyle name="Título 3 10" xfId="497"/>
    <cellStyle name="Título 3 2" xfId="498"/>
    <cellStyle name="Título 3 2 2" xfId="499"/>
    <cellStyle name="Título 3 2 3" xfId="500"/>
    <cellStyle name="Título 3 3" xfId="501"/>
    <cellStyle name="Título 3 4" xfId="502"/>
    <cellStyle name="Título 3 5" xfId="503"/>
    <cellStyle name="Título 3 6" xfId="504"/>
    <cellStyle name="Título 3 7" xfId="505"/>
    <cellStyle name="Título 3 8" xfId="506"/>
    <cellStyle name="Título 3 9" xfId="507"/>
    <cellStyle name="Título 4" xfId="508"/>
    <cellStyle name="Título 4 2" xfId="509"/>
    <cellStyle name="Título 4 3" xfId="510"/>
    <cellStyle name="Título 5" xfId="511"/>
    <cellStyle name="Título 6" xfId="512"/>
    <cellStyle name="Título 7" xfId="513"/>
    <cellStyle name="Título 8" xfId="514"/>
    <cellStyle name="Título 9" xfId="515"/>
    <cellStyle name="Total" xfId="516"/>
    <cellStyle name="Total 10" xfId="517"/>
    <cellStyle name="Total 2" xfId="518"/>
    <cellStyle name="Total 2 2" xfId="519"/>
    <cellStyle name="Total 2 3" xfId="520"/>
    <cellStyle name="Total 3" xfId="521"/>
    <cellStyle name="Total 4" xfId="522"/>
    <cellStyle name="Total 5" xfId="523"/>
    <cellStyle name="Total 6" xfId="524"/>
    <cellStyle name="Total 7" xfId="525"/>
    <cellStyle name="Total 8" xfId="526"/>
    <cellStyle name="Total 9" xfId="5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38100</xdr:rowOff>
    </xdr:from>
    <xdr:to>
      <xdr:col>1</xdr:col>
      <xdr:colOff>561975</xdr:colOff>
      <xdr:row>2</xdr:row>
      <xdr:rowOff>85725</xdr:rowOff>
    </xdr:to>
    <xdr:sp>
      <xdr:nvSpPr>
        <xdr:cNvPr id="1" name="WordArt 1"/>
        <xdr:cNvSpPr>
          <a:spLocks noChangeAspect="1"/>
        </xdr:cNvSpPr>
      </xdr:nvSpPr>
      <xdr:spPr>
        <a:xfrm>
          <a:off x="285750" y="161925"/>
          <a:ext cx="514350" cy="23812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287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0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296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uj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28125" style="4" customWidth="1"/>
    <col min="2" max="2" width="50.140625" style="4" customWidth="1"/>
    <col min="3" max="4" width="19.7109375" style="4" customWidth="1"/>
    <col min="5" max="5" width="9.7109375" style="4" customWidth="1"/>
    <col min="6" max="6" width="18.00390625" style="0" customWidth="1"/>
    <col min="7" max="7" width="14.7109375" style="0" customWidth="1"/>
    <col min="8" max="16384" width="11.421875" style="4" customWidth="1"/>
  </cols>
  <sheetData>
    <row r="2" ht="20.25" customHeight="1">
      <c r="B2" s="29"/>
    </row>
    <row r="3" spans="2:7" ht="18">
      <c r="B3" s="43" t="s">
        <v>28</v>
      </c>
      <c r="C3" s="10"/>
      <c r="E3" s="3"/>
      <c r="F3" s="4"/>
      <c r="G3" s="4"/>
    </row>
    <row r="4" spans="2:7" ht="18">
      <c r="B4" s="44" t="s">
        <v>30</v>
      </c>
      <c r="C4" s="11"/>
      <c r="E4" s="3"/>
      <c r="F4" s="33">
        <v>0.386548125242</v>
      </c>
      <c r="G4" s="4"/>
    </row>
    <row r="5" spans="2:7" ht="16.5">
      <c r="B5" s="45" t="s">
        <v>19</v>
      </c>
      <c r="C5" s="2"/>
      <c r="E5" s="3"/>
      <c r="F5" s="4"/>
      <c r="G5" s="4"/>
    </row>
    <row r="6" spans="2:7" ht="15">
      <c r="B6" s="12" t="s">
        <v>13</v>
      </c>
      <c r="C6" s="12"/>
      <c r="E6" s="8"/>
      <c r="F6" s="7"/>
      <c r="G6" s="4"/>
    </row>
    <row r="7" spans="2:7" ht="9.75" customHeight="1">
      <c r="B7" s="1"/>
      <c r="C7" s="1"/>
      <c r="D7" s="6"/>
      <c r="E7" s="8"/>
      <c r="F7" s="7"/>
      <c r="G7" s="4"/>
    </row>
    <row r="8" spans="2:7" ht="18" customHeight="1">
      <c r="B8" s="147" t="s">
        <v>29</v>
      </c>
      <c r="C8" s="150" t="s">
        <v>14</v>
      </c>
      <c r="D8" s="153" t="s">
        <v>15</v>
      </c>
      <c r="E8" s="6"/>
      <c r="F8" s="6"/>
      <c r="G8" s="4"/>
    </row>
    <row r="9" spans="2:7" ht="18" customHeight="1">
      <c r="B9" s="148"/>
      <c r="C9" s="151"/>
      <c r="D9" s="154"/>
      <c r="E9" s="7"/>
      <c r="F9" s="6"/>
      <c r="G9" s="17"/>
    </row>
    <row r="10" spans="2:7" ht="18" customHeight="1">
      <c r="B10" s="149"/>
      <c r="C10" s="152"/>
      <c r="D10" s="155"/>
      <c r="E10" s="7"/>
      <c r="F10" s="7"/>
      <c r="G10" s="18">
        <v>0.387897595035</v>
      </c>
    </row>
    <row r="11" spans="2:7" ht="6.75" customHeight="1">
      <c r="B11" s="13"/>
      <c r="C11" s="20"/>
      <c r="D11" s="13"/>
      <c r="E11" s="7"/>
      <c r="F11" s="5"/>
      <c r="G11" s="19"/>
    </row>
    <row r="12" spans="2:4" ht="16.5">
      <c r="B12" s="22" t="s">
        <v>10</v>
      </c>
      <c r="C12" s="24">
        <f>+C13+C14</f>
        <v>37354.949783820004</v>
      </c>
      <c r="D12" s="14">
        <f>+D13+D14</f>
        <v>96637.25509064048</v>
      </c>
    </row>
    <row r="13" spans="2:4" ht="15.75">
      <c r="B13" s="23" t="s">
        <v>11</v>
      </c>
      <c r="C13" s="25">
        <v>16730.30712637</v>
      </c>
      <c r="D13" s="16">
        <f>+C13/$F$4</f>
        <v>43281.304535873576</v>
      </c>
    </row>
    <row r="14" spans="2:4" ht="15.75">
      <c r="B14" s="23" t="s">
        <v>12</v>
      </c>
      <c r="C14" s="25">
        <v>20624.64265745</v>
      </c>
      <c r="D14" s="16">
        <f>+C14/$F$4</f>
        <v>53355.95055476691</v>
      </c>
    </row>
    <row r="15" spans="2:4" ht="15.75">
      <c r="B15" s="23"/>
      <c r="C15" s="25"/>
      <c r="D15" s="16"/>
    </row>
    <row r="16" spans="2:4" ht="16.5">
      <c r="B16" s="22" t="s">
        <v>2</v>
      </c>
      <c r="C16" s="24">
        <f>+C18+C17</f>
        <v>37354.949783820004</v>
      </c>
      <c r="D16" s="14">
        <f>+D18+D17</f>
        <v>96637.2550906405</v>
      </c>
    </row>
    <row r="17" spans="2:4" ht="15.75">
      <c r="B17" s="23" t="s">
        <v>1</v>
      </c>
      <c r="C17" s="25">
        <v>10844.51316926</v>
      </c>
      <c r="D17" s="16">
        <f>+C17/$F$4</f>
        <v>28054.755568846052</v>
      </c>
    </row>
    <row r="18" spans="2:4" ht="15.75">
      <c r="B18" s="23" t="s">
        <v>0</v>
      </c>
      <c r="C18" s="25">
        <v>26510.43661456</v>
      </c>
      <c r="D18" s="16">
        <f>+C18/$F$4</f>
        <v>68582.49952179444</v>
      </c>
    </row>
    <row r="19" spans="2:4" ht="15">
      <c r="B19" s="9"/>
      <c r="C19" s="26"/>
      <c r="D19" s="15"/>
    </row>
    <row r="20" spans="2:4" ht="16.5">
      <c r="B20" s="22" t="s">
        <v>20</v>
      </c>
      <c r="C20" s="24">
        <f>+C21+C22</f>
        <v>37354.949783820004</v>
      </c>
      <c r="D20" s="14">
        <f>+D21+D22</f>
        <v>96637.2550906405</v>
      </c>
    </row>
    <row r="21" spans="2:4" ht="15.75">
      <c r="B21" s="23" t="s">
        <v>21</v>
      </c>
      <c r="C21" s="35">
        <v>0</v>
      </c>
      <c r="D21" s="34">
        <f>+C21/$F$4</f>
        <v>0</v>
      </c>
    </row>
    <row r="22" spans="2:4" ht="15.75">
      <c r="B22" s="23" t="s">
        <v>3</v>
      </c>
      <c r="C22" s="25">
        <v>37354.949783820004</v>
      </c>
      <c r="D22" s="16">
        <f>+C22/$F$4</f>
        <v>96637.2550906405</v>
      </c>
    </row>
    <row r="23" spans="2:4" ht="15.75">
      <c r="B23" s="23"/>
      <c r="C23" s="26"/>
      <c r="D23" s="15"/>
    </row>
    <row r="24" spans="2:4" ht="16.5">
      <c r="B24" s="22" t="s">
        <v>4</v>
      </c>
      <c r="C24" s="24">
        <f>+C25+C26</f>
        <v>37354.94978382</v>
      </c>
      <c r="D24" s="14">
        <f>+D25+D26</f>
        <v>96637.25509064048</v>
      </c>
    </row>
    <row r="25" spans="2:4" ht="15.75">
      <c r="B25" s="23" t="s">
        <v>5</v>
      </c>
      <c r="C25" s="25">
        <v>16872.994352899997</v>
      </c>
      <c r="D25" s="16">
        <f>+C25/$F$4</f>
        <v>43650.43639090629</v>
      </c>
    </row>
    <row r="26" spans="2:4" ht="15.75">
      <c r="B26" s="23" t="s">
        <v>6</v>
      </c>
      <c r="C26" s="25">
        <v>20481.95543092</v>
      </c>
      <c r="D26" s="16">
        <f>+C26/$F$4</f>
        <v>52986.81869973419</v>
      </c>
    </row>
    <row r="27" spans="2:4" ht="15">
      <c r="B27" s="9"/>
      <c r="C27" s="26"/>
      <c r="D27" s="15"/>
    </row>
    <row r="28" spans="2:4" ht="16.5">
      <c r="B28" s="22" t="s">
        <v>7</v>
      </c>
      <c r="C28" s="24">
        <f>+C29+C30</f>
        <v>37354.94978382</v>
      </c>
      <c r="D28" s="14">
        <f>+D29+D30</f>
        <v>96637.2550906405</v>
      </c>
    </row>
    <row r="29" spans="2:4" ht="15.75">
      <c r="B29" s="23" t="s">
        <v>8</v>
      </c>
      <c r="C29" s="25">
        <v>31991.4206962</v>
      </c>
      <c r="D29" s="16">
        <f>+C29/$F$4</f>
        <v>82761.80534098217</v>
      </c>
    </row>
    <row r="30" spans="2:4" ht="15.75">
      <c r="B30" s="23" t="s">
        <v>9</v>
      </c>
      <c r="C30" s="25">
        <v>5363.529087620001</v>
      </c>
      <c r="D30" s="16">
        <f>+C30/$F$4</f>
        <v>13875.449749658317</v>
      </c>
    </row>
    <row r="31" spans="2:4" ht="9.75" customHeight="1">
      <c r="B31" s="23"/>
      <c r="C31" s="25"/>
      <c r="D31" s="16"/>
    </row>
    <row r="32" spans="2:4" ht="9" customHeight="1">
      <c r="B32" s="30"/>
      <c r="C32" s="31"/>
      <c r="D32" s="32"/>
    </row>
    <row r="33" spans="2:4" ht="16.5">
      <c r="B33" s="22" t="s">
        <v>16</v>
      </c>
      <c r="C33" s="39">
        <f>+C34+C35</f>
        <v>63.64928117000001</v>
      </c>
      <c r="D33" s="41">
        <f>+D34+D35</f>
        <v>164.66069038661647</v>
      </c>
    </row>
    <row r="34" spans="2:4" ht="15.75">
      <c r="B34" s="23" t="s">
        <v>17</v>
      </c>
      <c r="C34" s="36">
        <v>62.071004650000006</v>
      </c>
      <c r="D34" s="38">
        <f>+C34/$F$4</f>
        <v>160.57768902938076</v>
      </c>
    </row>
    <row r="35" spans="2:4" ht="15.75">
      <c r="B35" s="23" t="s">
        <v>23</v>
      </c>
      <c r="C35" s="36">
        <v>1.57827652</v>
      </c>
      <c r="D35" s="38">
        <f>+C35/$F$4</f>
        <v>4.0830013572356965</v>
      </c>
    </row>
    <row r="36" spans="2:4" ht="15.75">
      <c r="B36" s="23" t="s">
        <v>18</v>
      </c>
      <c r="C36" s="36">
        <v>2468.44097579</v>
      </c>
      <c r="D36" s="38">
        <f>+C36/$F$4</f>
        <v>6385.856804361999</v>
      </c>
    </row>
    <row r="37" spans="2:4" ht="9" customHeight="1">
      <c r="B37" s="23"/>
      <c r="C37" s="36"/>
      <c r="D37" s="38"/>
    </row>
    <row r="38" spans="2:4" ht="16.5">
      <c r="B38" s="22" t="s">
        <v>25</v>
      </c>
      <c r="C38" s="39">
        <f>SUM(C39:C42)</f>
        <v>1349.8489876800002</v>
      </c>
      <c r="D38" s="41">
        <f>SUM(D39:D42)</f>
        <v>3492.0593311244793</v>
      </c>
    </row>
    <row r="39" spans="2:4" ht="15.75">
      <c r="B39" s="23" t="s">
        <v>22</v>
      </c>
      <c r="C39" s="36">
        <f>187.08152591+70.11669145</f>
        <v>257.19821736</v>
      </c>
      <c r="D39" s="38">
        <f>+C39/$F$4</f>
        <v>665.3717883096188</v>
      </c>
    </row>
    <row r="40" spans="2:4" ht="15.75">
      <c r="B40" s="23" t="s">
        <v>17</v>
      </c>
      <c r="C40" s="37">
        <v>0.43328296</v>
      </c>
      <c r="D40" s="38">
        <f>+C40/$F$4</f>
        <v>1.1209030175188186</v>
      </c>
    </row>
    <row r="41" spans="2:4" ht="15.75">
      <c r="B41" s="23" t="s">
        <v>23</v>
      </c>
      <c r="C41" s="36">
        <v>885.01545959</v>
      </c>
      <c r="D41" s="38">
        <f>+C41/$F$4</f>
        <v>2289.534993956917</v>
      </c>
    </row>
    <row r="42" spans="2:4" ht="15.75">
      <c r="B42" s="23" t="s">
        <v>24</v>
      </c>
      <c r="C42" s="36">
        <v>207.20202777</v>
      </c>
      <c r="D42" s="38">
        <f>+C42/$F$4</f>
        <v>536.0316458404251</v>
      </c>
    </row>
    <row r="43" spans="2:4" ht="8.25" customHeight="1">
      <c r="B43" s="21"/>
      <c r="C43" s="40"/>
      <c r="D43" s="27"/>
    </row>
    <row r="44" ht="6.75" customHeight="1"/>
    <row r="45" ht="15">
      <c r="B45" s="28" t="s">
        <v>31</v>
      </c>
    </row>
    <row r="46" ht="15">
      <c r="B46" s="4" t="s">
        <v>32</v>
      </c>
    </row>
    <row r="47" ht="15">
      <c r="B47" s="28" t="s">
        <v>27</v>
      </c>
    </row>
    <row r="48" ht="15">
      <c r="B48" s="42" t="s">
        <v>26</v>
      </c>
    </row>
  </sheetData>
  <sheetProtection/>
  <mergeCells count="3">
    <mergeCell ref="B8:B10"/>
    <mergeCell ref="C8:C10"/>
    <mergeCell ref="D8:D10"/>
  </mergeCells>
  <printOptions/>
  <pageMargins left="0.97" right="0.7086614173228347" top="0.8661417322834646" bottom="0.7480314960629921" header="0.31496062992125984" footer="0.31496062992125984"/>
  <pageSetup horizontalDpi="600" verticalDpi="600" orientation="portrait" paperSize="9" scale="80" r:id="rId1"/>
  <headerFooter>
    <oddFooter>&amp;C&amp;"Tahoma,Normal"&amp;12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44"/>
  <sheetViews>
    <sheetView showGridLines="0" tabSelected="1" zoomScale="75" zoomScaleNormal="75" zoomScalePageLayoutView="0" workbookViewId="0" topLeftCell="A1">
      <pane xSplit="2" ySplit="12" topLeftCell="E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1.421875" defaultRowHeight="15"/>
  <cols>
    <col min="1" max="1" width="3.57421875" style="48" customWidth="1"/>
    <col min="2" max="2" width="55.28125" style="48" customWidth="1"/>
    <col min="3" max="3" width="13.7109375" style="48" customWidth="1"/>
    <col min="4" max="5" width="12.7109375" style="48" customWidth="1"/>
    <col min="6" max="7" width="12.7109375" style="48" hidden="1" customWidth="1"/>
    <col min="8" max="8" width="12.7109375" style="48" customWidth="1"/>
    <col min="9" max="10" width="12.7109375" style="48" hidden="1" customWidth="1"/>
    <col min="11" max="11" width="12.7109375" style="48" customWidth="1"/>
    <col min="12" max="13" width="12.7109375" style="48" hidden="1" customWidth="1"/>
    <col min="14" max="14" width="12.7109375" style="48" customWidth="1"/>
    <col min="15" max="15" width="12.7109375" style="48" hidden="1" customWidth="1"/>
    <col min="16" max="16" width="12.7109375" style="74" hidden="1" customWidth="1"/>
    <col min="17" max="17" width="12.7109375" style="48" customWidth="1"/>
    <col min="18" max="19" width="12.7109375" style="48" hidden="1" customWidth="1"/>
    <col min="20" max="20" width="12.7109375" style="48" customWidth="1"/>
    <col min="21" max="22" width="12.7109375" style="48" hidden="1" customWidth="1"/>
    <col min="23" max="23" width="12.7109375" style="48" customWidth="1"/>
    <col min="24" max="25" width="12.7109375" style="48" hidden="1" customWidth="1"/>
    <col min="26" max="26" width="12.7109375" style="48" customWidth="1"/>
    <col min="27" max="28" width="12.7109375" style="48" hidden="1" customWidth="1"/>
    <col min="29" max="29" width="12.7109375" style="48" customWidth="1"/>
    <col min="30" max="31" width="12.7109375" style="48" hidden="1" customWidth="1"/>
    <col min="32" max="32" width="12.7109375" style="48" customWidth="1"/>
    <col min="33" max="34" width="12.7109375" style="48" hidden="1" customWidth="1"/>
    <col min="35" max="35" width="12.7109375" style="48" customWidth="1"/>
    <col min="36" max="36" width="12.7109375" style="48" hidden="1" customWidth="1"/>
    <col min="37" max="37" width="0" style="48" hidden="1" customWidth="1"/>
    <col min="38" max="38" width="12.7109375" style="48" customWidth="1"/>
    <col min="39" max="40" width="12.7109375" style="48" hidden="1" customWidth="1"/>
    <col min="41" max="41" width="12.7109375" style="48" customWidth="1"/>
    <col min="42" max="43" width="12.7109375" style="48" hidden="1" customWidth="1"/>
    <col min="44" max="44" width="12.7109375" style="48" customWidth="1"/>
    <col min="45" max="46" width="12.7109375" style="48" hidden="1" customWidth="1"/>
    <col min="47" max="47" width="12.7109375" style="48" customWidth="1"/>
    <col min="48" max="49" width="12.7109375" style="48" hidden="1" customWidth="1"/>
    <col min="50" max="50" width="12.7109375" style="48" customWidth="1"/>
    <col min="51" max="16384" width="11.421875" style="48" customWidth="1"/>
  </cols>
  <sheetData>
    <row r="1" ht="9.75" customHeight="1"/>
    <row r="2" spans="2:11" ht="15"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2:11" ht="15"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2:50" ht="15.75">
      <c r="B4" s="58"/>
      <c r="C4" s="58"/>
      <c r="D4" s="58"/>
      <c r="E4" s="58"/>
      <c r="F4" s="58"/>
      <c r="G4" s="58"/>
      <c r="H4" s="58"/>
      <c r="I4" s="58"/>
      <c r="J4" s="58"/>
      <c r="AN4" s="71"/>
      <c r="AQ4" s="71"/>
      <c r="AR4" s="71"/>
      <c r="AV4" s="71"/>
      <c r="AX4" s="71" t="s">
        <v>51</v>
      </c>
    </row>
    <row r="5" spans="2:14" ht="15" customHeight="1">
      <c r="B5" s="11" t="s">
        <v>52</v>
      </c>
      <c r="C5" s="11"/>
      <c r="D5" s="11"/>
      <c r="E5" s="11"/>
      <c r="F5" s="11"/>
      <c r="G5" s="11"/>
      <c r="H5" s="11"/>
      <c r="I5" s="11"/>
      <c r="J5" s="11"/>
      <c r="K5" s="11"/>
      <c r="L5" s="29"/>
      <c r="M5" s="29"/>
      <c r="N5" s="29"/>
    </row>
    <row r="6" spans="2:14" ht="15" customHeight="1">
      <c r="B6" s="113" t="s">
        <v>53</v>
      </c>
      <c r="C6" s="113"/>
      <c r="D6" s="113"/>
      <c r="E6" s="45"/>
      <c r="F6" s="45"/>
      <c r="G6" s="45"/>
      <c r="I6" s="45"/>
      <c r="J6" s="45"/>
      <c r="L6" s="29"/>
      <c r="N6" s="45"/>
    </row>
    <row r="7" spans="2:14" ht="15" customHeight="1">
      <c r="B7" s="114" t="s">
        <v>57</v>
      </c>
      <c r="C7" s="114"/>
      <c r="D7" s="114"/>
      <c r="E7" s="50"/>
      <c r="F7" s="50"/>
      <c r="G7" s="50"/>
      <c r="H7" s="50"/>
      <c r="I7" s="50"/>
      <c r="J7" s="50"/>
      <c r="K7" s="50"/>
      <c r="L7" s="29"/>
      <c r="M7" s="29"/>
      <c r="N7" s="29"/>
    </row>
    <row r="8" spans="2:14" ht="15" customHeight="1">
      <c r="B8" s="115" t="s">
        <v>33</v>
      </c>
      <c r="C8" s="115"/>
      <c r="D8" s="115"/>
      <c r="E8" s="49"/>
      <c r="F8" s="49"/>
      <c r="G8" s="49"/>
      <c r="H8" s="49"/>
      <c r="I8" s="49"/>
      <c r="J8" s="49"/>
      <c r="K8" s="49"/>
      <c r="L8" s="29"/>
      <c r="M8" s="29"/>
      <c r="N8" s="29"/>
    </row>
    <row r="9" spans="2:14" ht="6.75" customHeight="1">
      <c r="B9" s="49"/>
      <c r="C9" s="49"/>
      <c r="D9" s="49"/>
      <c r="E9" s="49"/>
      <c r="F9" s="49"/>
      <c r="G9" s="49"/>
      <c r="H9" s="49"/>
      <c r="I9" s="49"/>
      <c r="J9" s="49"/>
      <c r="K9" s="49"/>
      <c r="L9" s="29"/>
      <c r="M9" s="29"/>
      <c r="N9" s="29"/>
    </row>
    <row r="10" spans="2:50" s="4" customFormat="1" ht="19.5" customHeight="1">
      <c r="B10" s="199" t="s">
        <v>54</v>
      </c>
      <c r="C10" s="62">
        <v>2011</v>
      </c>
      <c r="D10" s="204">
        <v>2012</v>
      </c>
      <c r="E10" s="205"/>
      <c r="F10" s="205"/>
      <c r="G10" s="205"/>
      <c r="H10" s="205"/>
      <c r="I10" s="205"/>
      <c r="J10" s="205"/>
      <c r="K10" s="206"/>
      <c r="L10" s="168">
        <v>2013</v>
      </c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9"/>
      <c r="X10" s="167">
        <v>2014</v>
      </c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9"/>
      <c r="AJ10" s="167">
        <v>2015</v>
      </c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9"/>
      <c r="AV10" s="167">
        <v>2016</v>
      </c>
      <c r="AW10" s="168"/>
      <c r="AX10" s="169"/>
    </row>
    <row r="11" spans="2:50" s="4" customFormat="1" ht="13.5" customHeight="1">
      <c r="B11" s="200"/>
      <c r="C11" s="202" t="s">
        <v>44</v>
      </c>
      <c r="D11" s="207" t="s">
        <v>38</v>
      </c>
      <c r="E11" s="192" t="s">
        <v>50</v>
      </c>
      <c r="F11" s="192" t="s">
        <v>45</v>
      </c>
      <c r="G11" s="192" t="s">
        <v>46</v>
      </c>
      <c r="H11" s="194" t="s">
        <v>47</v>
      </c>
      <c r="I11" s="194" t="s">
        <v>48</v>
      </c>
      <c r="J11" s="194" t="s">
        <v>49</v>
      </c>
      <c r="K11" s="185" t="s">
        <v>44</v>
      </c>
      <c r="L11" s="217" t="s">
        <v>36</v>
      </c>
      <c r="M11" s="217" t="s">
        <v>37</v>
      </c>
      <c r="N11" s="194" t="s">
        <v>38</v>
      </c>
      <c r="O11" s="194" t="s">
        <v>39</v>
      </c>
      <c r="P11" s="194" t="s">
        <v>40</v>
      </c>
      <c r="Q11" s="173" t="s">
        <v>50</v>
      </c>
      <c r="R11" s="173" t="s">
        <v>45</v>
      </c>
      <c r="S11" s="173" t="s">
        <v>46</v>
      </c>
      <c r="T11" s="173" t="s">
        <v>47</v>
      </c>
      <c r="U11" s="173" t="s">
        <v>48</v>
      </c>
      <c r="V11" s="173" t="s">
        <v>49</v>
      </c>
      <c r="W11" s="185" t="s">
        <v>44</v>
      </c>
      <c r="X11" s="156" t="s">
        <v>36</v>
      </c>
      <c r="Y11" s="156" t="s">
        <v>37</v>
      </c>
      <c r="Z11" s="156" t="s">
        <v>38</v>
      </c>
      <c r="AA11" s="156" t="s">
        <v>39</v>
      </c>
      <c r="AB11" s="156" t="s">
        <v>40</v>
      </c>
      <c r="AC11" s="156" t="s">
        <v>50</v>
      </c>
      <c r="AD11" s="156" t="s">
        <v>45</v>
      </c>
      <c r="AE11" s="156" t="s">
        <v>46</v>
      </c>
      <c r="AF11" s="156" t="s">
        <v>47</v>
      </c>
      <c r="AG11" s="156" t="s">
        <v>48</v>
      </c>
      <c r="AH11" s="173" t="s">
        <v>49</v>
      </c>
      <c r="AI11" s="164" t="s">
        <v>44</v>
      </c>
      <c r="AJ11" s="174" t="s">
        <v>36</v>
      </c>
      <c r="AK11" s="156" t="s">
        <v>37</v>
      </c>
      <c r="AL11" s="156" t="s">
        <v>38</v>
      </c>
      <c r="AM11" s="156" t="s">
        <v>39</v>
      </c>
      <c r="AN11" s="156" t="s">
        <v>40</v>
      </c>
      <c r="AO11" s="156" t="s">
        <v>50</v>
      </c>
      <c r="AP11" s="156" t="s">
        <v>45</v>
      </c>
      <c r="AQ11" s="156" t="s">
        <v>46</v>
      </c>
      <c r="AR11" s="156" t="s">
        <v>47</v>
      </c>
      <c r="AS11" s="156" t="s">
        <v>48</v>
      </c>
      <c r="AT11" s="173" t="s">
        <v>49</v>
      </c>
      <c r="AU11" s="160" t="s">
        <v>44</v>
      </c>
      <c r="AV11" s="156" t="s">
        <v>36</v>
      </c>
      <c r="AW11" s="156" t="s">
        <v>37</v>
      </c>
      <c r="AX11" s="160" t="s">
        <v>38</v>
      </c>
    </row>
    <row r="12" spans="2:50" s="4" customFormat="1" ht="11.25" customHeight="1">
      <c r="B12" s="201"/>
      <c r="C12" s="203"/>
      <c r="D12" s="208"/>
      <c r="E12" s="193"/>
      <c r="F12" s="193"/>
      <c r="G12" s="193"/>
      <c r="H12" s="195"/>
      <c r="I12" s="195"/>
      <c r="J12" s="195"/>
      <c r="K12" s="161"/>
      <c r="L12" s="195"/>
      <c r="M12" s="195"/>
      <c r="N12" s="195"/>
      <c r="O12" s="195"/>
      <c r="P12" s="195"/>
      <c r="Q12" s="157"/>
      <c r="R12" s="157"/>
      <c r="S12" s="157"/>
      <c r="T12" s="157"/>
      <c r="U12" s="156"/>
      <c r="V12" s="156"/>
      <c r="W12" s="186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61"/>
      <c r="AJ12" s="175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61"/>
      <c r="AV12" s="157"/>
      <c r="AW12" s="157"/>
      <c r="AX12" s="161"/>
    </row>
    <row r="13" spans="2:50" ht="6.75" customHeight="1">
      <c r="B13" s="65"/>
      <c r="C13" s="52"/>
      <c r="D13" s="133"/>
      <c r="E13" s="68"/>
      <c r="F13" s="46"/>
      <c r="G13" s="46"/>
      <c r="H13" s="46"/>
      <c r="I13" s="46"/>
      <c r="J13" s="46"/>
      <c r="K13" s="66"/>
      <c r="L13" s="46"/>
      <c r="M13" s="46"/>
      <c r="N13" s="46"/>
      <c r="O13" s="51"/>
      <c r="P13" s="76"/>
      <c r="Q13" s="79"/>
      <c r="R13" s="87"/>
      <c r="S13" s="87"/>
      <c r="T13" s="87"/>
      <c r="U13" s="87"/>
      <c r="V13" s="87"/>
      <c r="W13" s="81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1"/>
      <c r="AJ13" s="13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1"/>
      <c r="AV13" s="87"/>
      <c r="AW13" s="87"/>
      <c r="AX13" s="81"/>
    </row>
    <row r="14" spans="2:50" ht="15" customHeight="1">
      <c r="B14" s="130" t="s">
        <v>35</v>
      </c>
      <c r="C14" s="73"/>
      <c r="D14" s="134"/>
      <c r="E14" s="69"/>
      <c r="F14" s="53"/>
      <c r="G14" s="53"/>
      <c r="H14" s="53"/>
      <c r="I14" s="53"/>
      <c r="J14" s="53"/>
      <c r="K14" s="60"/>
      <c r="L14" s="53"/>
      <c r="M14" s="53"/>
      <c r="N14" s="53"/>
      <c r="O14" s="53"/>
      <c r="P14" s="69"/>
      <c r="Q14" s="55"/>
      <c r="R14" s="55"/>
      <c r="S14" s="55"/>
      <c r="T14" s="55"/>
      <c r="U14" s="55"/>
      <c r="V14" s="55"/>
      <c r="W14" s="60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60"/>
      <c r="AJ14" s="138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86"/>
      <c r="AV14" s="51"/>
      <c r="AW14" s="51"/>
      <c r="AX14" s="86"/>
    </row>
    <row r="15" spans="2:50" s="63" customFormat="1" ht="15" customHeight="1">
      <c r="B15" s="131" t="s">
        <v>56</v>
      </c>
      <c r="C15" s="95">
        <v>2509.85607241</v>
      </c>
      <c r="D15" s="135">
        <v>2500.41941371</v>
      </c>
      <c r="E15" s="70">
        <v>2472.42240897</v>
      </c>
      <c r="F15" s="54">
        <v>2505.73774216</v>
      </c>
      <c r="G15" s="54">
        <v>2518.04715948</v>
      </c>
      <c r="H15" s="54">
        <v>2537.28896131</v>
      </c>
      <c r="I15" s="54">
        <v>2519.96722009</v>
      </c>
      <c r="J15" s="54">
        <v>2522.56971563</v>
      </c>
      <c r="K15" s="61">
        <v>2531.17588711</v>
      </c>
      <c r="L15" s="54">
        <v>2498.00894985</v>
      </c>
      <c r="M15" s="54">
        <v>2468.44097579</v>
      </c>
      <c r="N15" s="54">
        <v>2474.47647612</v>
      </c>
      <c r="O15" s="54">
        <v>2408.19031255</v>
      </c>
      <c r="P15" s="70">
        <v>2341.99131354</v>
      </c>
      <c r="Q15" s="56">
        <v>2294.45187698</v>
      </c>
      <c r="R15" s="56">
        <v>2291.7808673699997</v>
      </c>
      <c r="S15" s="56">
        <v>2273.2034487</v>
      </c>
      <c r="T15" s="56">
        <v>2287.5894890100003</v>
      </c>
      <c r="U15" s="56">
        <v>2290.13588437</v>
      </c>
      <c r="V15" s="56">
        <v>2251.31002813</v>
      </c>
      <c r="W15" s="61">
        <v>2254.85278192</v>
      </c>
      <c r="X15" s="56">
        <v>2226.27767617</v>
      </c>
      <c r="Y15" s="56">
        <v>2235.23856807</v>
      </c>
      <c r="Z15" s="56">
        <v>2222.7326988100003</v>
      </c>
      <c r="AA15" s="56">
        <v>1941.7829372399997</v>
      </c>
      <c r="AB15" s="56">
        <v>2255.17698409</v>
      </c>
      <c r="AC15" s="56">
        <v>2216.29183539</v>
      </c>
      <c r="AD15" s="56">
        <v>2215.83900646</v>
      </c>
      <c r="AE15" s="56">
        <v>2172.5049650900005</v>
      </c>
      <c r="AF15" s="56">
        <v>2128.1866476900004</v>
      </c>
      <c r="AG15" s="56">
        <v>2071.3060518599996</v>
      </c>
      <c r="AH15" s="56">
        <v>2065.7122568</v>
      </c>
      <c r="AI15" s="61">
        <v>1995.7153880300002</v>
      </c>
      <c r="AJ15" s="139">
        <v>1943.3085614699996</v>
      </c>
      <c r="AK15" s="56">
        <v>1901.48409139</v>
      </c>
      <c r="AL15" s="56">
        <v>1905.0443848800003</v>
      </c>
      <c r="AM15" s="56">
        <v>1879.5849835800002</v>
      </c>
      <c r="AN15" s="56">
        <v>1875.6124942399997</v>
      </c>
      <c r="AO15" s="56">
        <v>1853.538394</v>
      </c>
      <c r="AP15" s="56">
        <v>1841.5147163300003</v>
      </c>
      <c r="AQ15" s="56">
        <v>1802.95611755</v>
      </c>
      <c r="AR15" s="56">
        <v>1804.93066334</v>
      </c>
      <c r="AS15" s="56">
        <v>1756.40627613</v>
      </c>
      <c r="AT15" s="56">
        <v>1701.7488338300004</v>
      </c>
      <c r="AU15" s="92">
        <v>1667.86969048</v>
      </c>
      <c r="AV15" s="56">
        <v>1638.9135315900003</v>
      </c>
      <c r="AW15" s="56">
        <v>1613.47757955</v>
      </c>
      <c r="AX15" s="92">
        <v>1717.37265244</v>
      </c>
    </row>
    <row r="16" spans="2:50" ht="12.75" customHeight="1">
      <c r="B16" s="65"/>
      <c r="C16" s="67"/>
      <c r="D16" s="133"/>
      <c r="E16" s="68"/>
      <c r="F16" s="46"/>
      <c r="G16" s="46"/>
      <c r="H16" s="46"/>
      <c r="I16" s="46"/>
      <c r="J16" s="46"/>
      <c r="K16" s="66"/>
      <c r="L16" s="46"/>
      <c r="M16" s="46"/>
      <c r="N16" s="46"/>
      <c r="O16" s="46"/>
      <c r="P16" s="77"/>
      <c r="Q16" s="80"/>
      <c r="R16" s="80"/>
      <c r="S16" s="80"/>
      <c r="T16" s="80"/>
      <c r="U16" s="89"/>
      <c r="V16" s="89"/>
      <c r="W16" s="90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90"/>
      <c r="AJ16" s="140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90"/>
      <c r="AV16" s="89"/>
      <c r="AW16" s="89"/>
      <c r="AX16" s="90"/>
    </row>
    <row r="17" spans="2:53" ht="15" customHeight="1">
      <c r="B17" s="190" t="s">
        <v>41</v>
      </c>
      <c r="C17" s="211">
        <f>+C15</f>
        <v>2509.85607241</v>
      </c>
      <c r="D17" s="209">
        <f>+D15</f>
        <v>2500.41941371</v>
      </c>
      <c r="E17" s="178">
        <f>+E15</f>
        <v>2472.42240897</v>
      </c>
      <c r="F17" s="178">
        <f>+F14</f>
        <v>0</v>
      </c>
      <c r="G17" s="178">
        <f>+G14</f>
        <v>0</v>
      </c>
      <c r="H17" s="178">
        <f>+H15</f>
        <v>2537.28896131</v>
      </c>
      <c r="I17" s="178">
        <f>+I14</f>
        <v>0</v>
      </c>
      <c r="J17" s="178">
        <f>+J14</f>
        <v>0</v>
      </c>
      <c r="K17" s="180">
        <f aca="true" t="shared" si="0" ref="K17:Q17">+K15</f>
        <v>2531.17588711</v>
      </c>
      <c r="L17" s="188">
        <f t="shared" si="0"/>
        <v>2498.00894985</v>
      </c>
      <c r="M17" s="188">
        <f t="shared" si="0"/>
        <v>2468.44097579</v>
      </c>
      <c r="N17" s="188">
        <f t="shared" si="0"/>
        <v>2474.47647612</v>
      </c>
      <c r="O17" s="188">
        <f t="shared" si="0"/>
        <v>2408.19031255</v>
      </c>
      <c r="P17" s="188">
        <f t="shared" si="0"/>
        <v>2341.99131354</v>
      </c>
      <c r="Q17" s="158">
        <f t="shared" si="0"/>
        <v>2294.45187698</v>
      </c>
      <c r="R17" s="158">
        <f aca="true" t="shared" si="1" ref="R17:W17">+R15</f>
        <v>2291.7808673699997</v>
      </c>
      <c r="S17" s="158">
        <f t="shared" si="1"/>
        <v>2273.2034487</v>
      </c>
      <c r="T17" s="158">
        <f t="shared" si="1"/>
        <v>2287.5894890100003</v>
      </c>
      <c r="U17" s="184">
        <f t="shared" si="1"/>
        <v>2290.13588437</v>
      </c>
      <c r="V17" s="184">
        <f t="shared" si="1"/>
        <v>2251.31002813</v>
      </c>
      <c r="W17" s="187">
        <f t="shared" si="1"/>
        <v>2254.85278192</v>
      </c>
      <c r="X17" s="184">
        <f aca="true" t="shared" si="2" ref="X17:AC17">+X15</f>
        <v>2226.27767617</v>
      </c>
      <c r="Y17" s="158">
        <f t="shared" si="2"/>
        <v>2235.23856807</v>
      </c>
      <c r="Z17" s="158">
        <f t="shared" si="2"/>
        <v>2222.7326988100003</v>
      </c>
      <c r="AA17" s="158">
        <f t="shared" si="2"/>
        <v>1941.7829372399997</v>
      </c>
      <c r="AB17" s="158">
        <f t="shared" si="2"/>
        <v>2255.17698409</v>
      </c>
      <c r="AC17" s="158">
        <f t="shared" si="2"/>
        <v>2216.29183539</v>
      </c>
      <c r="AD17" s="158">
        <f aca="true" t="shared" si="3" ref="AD17:AI17">+AD15</f>
        <v>2215.83900646</v>
      </c>
      <c r="AE17" s="158">
        <f t="shared" si="3"/>
        <v>2172.5049650900005</v>
      </c>
      <c r="AF17" s="158">
        <f t="shared" si="3"/>
        <v>2128.1866476900004</v>
      </c>
      <c r="AG17" s="158">
        <f t="shared" si="3"/>
        <v>2071.3060518599996</v>
      </c>
      <c r="AH17" s="158">
        <f t="shared" si="3"/>
        <v>2065.7122568</v>
      </c>
      <c r="AI17" s="162">
        <f t="shared" si="3"/>
        <v>1995.7153880300002</v>
      </c>
      <c r="AJ17" s="176">
        <f aca="true" t="shared" si="4" ref="AJ17:AR17">+AJ15</f>
        <v>1943.3085614699996</v>
      </c>
      <c r="AK17" s="158">
        <f t="shared" si="4"/>
        <v>1901.48409139</v>
      </c>
      <c r="AL17" s="158">
        <f t="shared" si="4"/>
        <v>1905.0443848800003</v>
      </c>
      <c r="AM17" s="158">
        <f t="shared" si="4"/>
        <v>1879.5849835800002</v>
      </c>
      <c r="AN17" s="158">
        <f t="shared" si="4"/>
        <v>1875.6124942399997</v>
      </c>
      <c r="AO17" s="158">
        <f t="shared" si="4"/>
        <v>1853.538394</v>
      </c>
      <c r="AP17" s="158">
        <f t="shared" si="4"/>
        <v>1841.5147163300003</v>
      </c>
      <c r="AQ17" s="158">
        <f t="shared" si="4"/>
        <v>1802.95611755</v>
      </c>
      <c r="AR17" s="158">
        <f t="shared" si="4"/>
        <v>1804.93066334</v>
      </c>
      <c r="AS17" s="158">
        <f aca="true" t="shared" si="5" ref="AS17:AX17">+AS15</f>
        <v>1756.40627613</v>
      </c>
      <c r="AT17" s="158">
        <f t="shared" si="5"/>
        <v>1701.7488338300004</v>
      </c>
      <c r="AU17" s="162">
        <f t="shared" si="5"/>
        <v>1667.86969048</v>
      </c>
      <c r="AV17" s="158">
        <f t="shared" si="5"/>
        <v>1638.9135315900003</v>
      </c>
      <c r="AW17" s="158">
        <f t="shared" si="5"/>
        <v>1613.47757955</v>
      </c>
      <c r="AX17" s="162">
        <f t="shared" si="5"/>
        <v>1717.37265244</v>
      </c>
      <c r="AY17" s="83"/>
      <c r="AZ17" s="83"/>
      <c r="BA17" s="83"/>
    </row>
    <row r="18" spans="2:53" ht="15" customHeight="1">
      <c r="B18" s="191"/>
      <c r="C18" s="212"/>
      <c r="D18" s="210"/>
      <c r="E18" s="179"/>
      <c r="F18" s="179"/>
      <c r="G18" s="179"/>
      <c r="H18" s="179"/>
      <c r="I18" s="179"/>
      <c r="J18" s="179"/>
      <c r="K18" s="181"/>
      <c r="L18" s="189"/>
      <c r="M18" s="189"/>
      <c r="N18" s="189"/>
      <c r="O18" s="189"/>
      <c r="P18" s="189"/>
      <c r="Q18" s="159"/>
      <c r="R18" s="159"/>
      <c r="S18" s="159"/>
      <c r="T18" s="159"/>
      <c r="U18" s="159"/>
      <c r="V18" s="159"/>
      <c r="W18" s="163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63"/>
      <c r="AJ18" s="177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63"/>
      <c r="AV18" s="159"/>
      <c r="AW18" s="159"/>
      <c r="AX18" s="163"/>
      <c r="AY18" s="83"/>
      <c r="AZ18" s="83"/>
      <c r="BA18" s="83"/>
    </row>
    <row r="19" spans="2:53" ht="15" customHeight="1"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8"/>
      <c r="M19" s="88"/>
      <c r="N19" s="88"/>
      <c r="O19" s="88"/>
      <c r="P19" s="88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119"/>
      <c r="AW19" s="119"/>
      <c r="AX19" s="119"/>
      <c r="AY19" s="119"/>
      <c r="AZ19" s="83"/>
      <c r="BA19" s="83"/>
    </row>
    <row r="20" spans="2:53" ht="15" customHeight="1">
      <c r="B20" s="82"/>
      <c r="C20" s="96">
        <v>40878</v>
      </c>
      <c r="D20" s="96">
        <v>40969</v>
      </c>
      <c r="E20" s="96">
        <v>41061</v>
      </c>
      <c r="F20" s="97">
        <v>41091</v>
      </c>
      <c r="G20" s="97">
        <v>41122</v>
      </c>
      <c r="H20" s="97">
        <v>41153</v>
      </c>
      <c r="I20" s="97">
        <v>41183</v>
      </c>
      <c r="J20" s="97">
        <v>41214</v>
      </c>
      <c r="K20" s="97">
        <v>41244</v>
      </c>
      <c r="L20" s="106">
        <v>41275</v>
      </c>
      <c r="M20" s="106">
        <v>41306</v>
      </c>
      <c r="N20" s="109">
        <v>41334</v>
      </c>
      <c r="O20" s="109">
        <v>41365</v>
      </c>
      <c r="P20" s="110">
        <v>41395</v>
      </c>
      <c r="Q20" s="109">
        <v>41426</v>
      </c>
      <c r="R20" s="109">
        <v>41456</v>
      </c>
      <c r="S20" s="109">
        <v>41487</v>
      </c>
      <c r="T20" s="109">
        <v>41518</v>
      </c>
      <c r="U20" s="109">
        <v>41548</v>
      </c>
      <c r="V20" s="109">
        <v>41579</v>
      </c>
      <c r="W20" s="109">
        <v>41609</v>
      </c>
      <c r="X20" s="109">
        <v>41640</v>
      </c>
      <c r="Y20" s="109">
        <v>41671</v>
      </c>
      <c r="Z20" s="109">
        <v>41699</v>
      </c>
      <c r="AA20" s="109">
        <v>41730</v>
      </c>
      <c r="AB20" s="109">
        <v>41760</v>
      </c>
      <c r="AC20" s="109">
        <v>41791</v>
      </c>
      <c r="AD20" s="109">
        <v>41821</v>
      </c>
      <c r="AE20" s="109">
        <v>41852</v>
      </c>
      <c r="AF20" s="109">
        <v>41883</v>
      </c>
      <c r="AG20" s="109">
        <v>41913</v>
      </c>
      <c r="AH20" s="109">
        <v>41944</v>
      </c>
      <c r="AI20" s="109">
        <v>41974</v>
      </c>
      <c r="AJ20" s="106">
        <v>42005</v>
      </c>
      <c r="AK20" s="106">
        <v>42036</v>
      </c>
      <c r="AL20" s="109">
        <v>42064</v>
      </c>
      <c r="AM20" s="109">
        <v>42095</v>
      </c>
      <c r="AN20" s="109">
        <v>42125</v>
      </c>
      <c r="AO20" s="109">
        <v>42156</v>
      </c>
      <c r="AP20" s="109">
        <v>42186</v>
      </c>
      <c r="AQ20" s="109">
        <v>42217</v>
      </c>
      <c r="AR20" s="109">
        <v>42248</v>
      </c>
      <c r="AS20" s="109">
        <v>42278</v>
      </c>
      <c r="AT20" s="109">
        <v>42309</v>
      </c>
      <c r="AU20" s="109">
        <v>42339</v>
      </c>
      <c r="AV20" s="109">
        <v>42370</v>
      </c>
      <c r="AW20" s="109">
        <v>42401</v>
      </c>
      <c r="AX20" s="109">
        <v>42430</v>
      </c>
      <c r="AY20" s="119"/>
      <c r="AZ20" s="83"/>
      <c r="BA20" s="83"/>
    </row>
    <row r="21" spans="2:53" ht="15" customHeight="1">
      <c r="B21" s="82"/>
      <c r="C21" s="98">
        <v>2.697</v>
      </c>
      <c r="D21" s="98">
        <v>2.668</v>
      </c>
      <c r="E21" s="98">
        <v>2.671</v>
      </c>
      <c r="F21" s="98">
        <v>2.629</v>
      </c>
      <c r="G21" s="99">
        <v>2.61</v>
      </c>
      <c r="H21" s="98">
        <v>2.598</v>
      </c>
      <c r="I21" s="98">
        <v>2.592</v>
      </c>
      <c r="J21" s="98">
        <v>2.579</v>
      </c>
      <c r="K21" s="98">
        <v>2.551</v>
      </c>
      <c r="L21" s="107">
        <v>0.387897595035</v>
      </c>
      <c r="M21" s="107">
        <v>0.386548125242</v>
      </c>
      <c r="N21" s="116">
        <v>0.386249517188</v>
      </c>
      <c r="O21" s="116">
        <v>0.3779289493575208</v>
      </c>
      <c r="P21" s="116">
        <v>2.734</v>
      </c>
      <c r="Q21" s="117">
        <v>2.783</v>
      </c>
      <c r="R21" s="117">
        <v>2.794</v>
      </c>
      <c r="S21" s="117">
        <v>2.808</v>
      </c>
      <c r="T21" s="117">
        <v>2.782</v>
      </c>
      <c r="U21" s="118">
        <v>2.77</v>
      </c>
      <c r="V21" s="117">
        <v>2.802</v>
      </c>
      <c r="W21" s="117">
        <v>2.796</v>
      </c>
      <c r="X21" s="117">
        <v>2.822</v>
      </c>
      <c r="Y21" s="117">
        <v>2.801</v>
      </c>
      <c r="Z21" s="117">
        <v>2.809</v>
      </c>
      <c r="AA21" s="117">
        <v>2.809</v>
      </c>
      <c r="AB21" s="117">
        <v>2.767</v>
      </c>
      <c r="AC21" s="117">
        <v>2.796</v>
      </c>
      <c r="AD21" s="117">
        <v>2.797</v>
      </c>
      <c r="AE21" s="117">
        <v>2.845</v>
      </c>
      <c r="AF21" s="117">
        <v>2.892</v>
      </c>
      <c r="AG21" s="117">
        <v>2.923</v>
      </c>
      <c r="AH21" s="117">
        <v>2.92</v>
      </c>
      <c r="AI21" s="117">
        <v>2.989</v>
      </c>
      <c r="AJ21" s="127">
        <v>3.058</v>
      </c>
      <c r="AK21" s="127">
        <v>3.095</v>
      </c>
      <c r="AL21" s="117">
        <v>3.097</v>
      </c>
      <c r="AM21" s="117">
        <v>3.127</v>
      </c>
      <c r="AN21" s="117">
        <v>3.158</v>
      </c>
      <c r="AO21" s="117">
        <v>3.179</v>
      </c>
      <c r="AP21" s="117">
        <v>3.192</v>
      </c>
      <c r="AQ21" s="117">
        <v>3.237</v>
      </c>
      <c r="AR21" s="117">
        <v>3.223</v>
      </c>
      <c r="AS21" s="117">
        <v>3.287</v>
      </c>
      <c r="AT21" s="117">
        <v>3.376</v>
      </c>
      <c r="AU21" s="117">
        <v>3.413</v>
      </c>
      <c r="AV21" s="117">
        <v>3.471</v>
      </c>
      <c r="AW21" s="117">
        <v>3.527</v>
      </c>
      <c r="AX21" s="117">
        <v>3.328</v>
      </c>
      <c r="AY21" s="119"/>
      <c r="AZ21" s="83"/>
      <c r="BA21" s="83"/>
    </row>
    <row r="22" spans="2:53" ht="15">
      <c r="B22" s="57"/>
      <c r="C22" s="100"/>
      <c r="D22" s="100"/>
      <c r="E22" s="100"/>
      <c r="F22" s="100"/>
      <c r="G22" s="100"/>
      <c r="H22" s="100"/>
      <c r="I22" s="100"/>
      <c r="J22" s="100"/>
      <c r="K22" s="100"/>
      <c r="L22" s="83"/>
      <c r="M22" s="83"/>
      <c r="N22" s="119">
        <f>+N17/N21</f>
        <v>6406.419596676396</v>
      </c>
      <c r="O22" s="119">
        <f aca="true" t="shared" si="6" ref="O22:Y22">+O21*O17</f>
        <v>910.1248346749811</v>
      </c>
      <c r="P22" s="119">
        <f t="shared" si="6"/>
        <v>6403.004251218361</v>
      </c>
      <c r="Q22" s="119">
        <f t="shared" si="6"/>
        <v>6385.45957363534</v>
      </c>
      <c r="R22" s="119">
        <f t="shared" si="6"/>
        <v>6403.235743431779</v>
      </c>
      <c r="S22" s="119">
        <f t="shared" si="6"/>
        <v>6383.1552839496</v>
      </c>
      <c r="T22" s="119">
        <f t="shared" si="6"/>
        <v>6364.073958425821</v>
      </c>
      <c r="U22" s="119">
        <f t="shared" si="6"/>
        <v>6343.6763997049</v>
      </c>
      <c r="V22" s="119">
        <f t="shared" si="6"/>
        <v>6308.1706988202595</v>
      </c>
      <c r="W22" s="119">
        <f t="shared" si="6"/>
        <v>6304.568378248319</v>
      </c>
      <c r="X22" s="119">
        <f t="shared" si="6"/>
        <v>6282.5556021517405</v>
      </c>
      <c r="Y22" s="119">
        <f t="shared" si="6"/>
        <v>6260.903229164071</v>
      </c>
      <c r="Z22" s="119">
        <f aca="true" t="shared" si="7" ref="Z22:AE22">+Z21*Z17</f>
        <v>6243.656150957291</v>
      </c>
      <c r="AA22" s="119">
        <f t="shared" si="7"/>
        <v>5454.46827070716</v>
      </c>
      <c r="AB22" s="119">
        <f t="shared" si="7"/>
        <v>6240.07471497703</v>
      </c>
      <c r="AC22" s="119">
        <f t="shared" si="7"/>
        <v>6196.751971750439</v>
      </c>
      <c r="AD22" s="119">
        <f t="shared" si="7"/>
        <v>6197.7017010686195</v>
      </c>
      <c r="AE22" s="119">
        <f t="shared" si="7"/>
        <v>6180.776625681052</v>
      </c>
      <c r="AF22" s="120">
        <f aca="true" t="shared" si="8" ref="AF22:AK22">+AF21*AF17</f>
        <v>6154.715785119481</v>
      </c>
      <c r="AG22" s="120">
        <f t="shared" si="8"/>
        <v>6054.427589586779</v>
      </c>
      <c r="AH22" s="120">
        <f t="shared" si="8"/>
        <v>6031.879789856</v>
      </c>
      <c r="AI22" s="120">
        <f t="shared" si="8"/>
        <v>5965.19329482167</v>
      </c>
      <c r="AJ22" s="128">
        <f t="shared" si="8"/>
        <v>5942.637580975259</v>
      </c>
      <c r="AK22" s="128">
        <f t="shared" si="8"/>
        <v>5885.09326285205</v>
      </c>
      <c r="AL22" s="120">
        <f aca="true" t="shared" si="9" ref="AL22:AQ22">+AL21*AL17</f>
        <v>5899.922459973361</v>
      </c>
      <c r="AM22" s="120">
        <f t="shared" si="9"/>
        <v>5877.462243654661</v>
      </c>
      <c r="AN22" s="120">
        <f t="shared" si="9"/>
        <v>5923.184256809919</v>
      </c>
      <c r="AO22" s="120">
        <f>+AO21*AO17</f>
        <v>5892.398554525999</v>
      </c>
      <c r="AP22" s="120">
        <f t="shared" si="9"/>
        <v>5878.1149745253615</v>
      </c>
      <c r="AQ22" s="120">
        <f t="shared" si="9"/>
        <v>5836.168952509351</v>
      </c>
      <c r="AR22" s="120">
        <f aca="true" t="shared" si="10" ref="AR22:AW22">+AR21*AR17</f>
        <v>5817.29152794482</v>
      </c>
      <c r="AS22" s="120">
        <f t="shared" si="10"/>
        <v>5773.30742963931</v>
      </c>
      <c r="AT22" s="120">
        <f t="shared" si="10"/>
        <v>5745.1040630100815</v>
      </c>
      <c r="AU22" s="120">
        <f t="shared" si="10"/>
        <v>5692.43925360824</v>
      </c>
      <c r="AV22" s="146">
        <f t="shared" si="10"/>
        <v>5688.668868148891</v>
      </c>
      <c r="AW22" s="146">
        <f t="shared" si="10"/>
        <v>5690.73542307285</v>
      </c>
      <c r="AX22" s="146">
        <f>+AX21*AX17</f>
        <v>5715.416187320319</v>
      </c>
      <c r="AY22" s="119"/>
      <c r="AZ22" s="83"/>
      <c r="BA22" s="83"/>
    </row>
    <row r="23" spans="2:53" ht="18">
      <c r="B23" s="11" t="s">
        <v>52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8"/>
      <c r="M23" s="108"/>
      <c r="N23" s="121">
        <f aca="true" t="shared" si="11" ref="N23:Y23">+N22-N35</f>
        <v>0</v>
      </c>
      <c r="O23" s="121">
        <f t="shared" si="11"/>
        <v>-5461.946732332319</v>
      </c>
      <c r="P23" s="121">
        <f t="shared" si="11"/>
        <v>0</v>
      </c>
      <c r="Q23" s="121">
        <f t="shared" si="11"/>
        <v>0</v>
      </c>
      <c r="R23" s="121">
        <f t="shared" si="11"/>
        <v>0</v>
      </c>
      <c r="S23" s="121">
        <f t="shared" si="11"/>
        <v>0</v>
      </c>
      <c r="T23" s="121">
        <f t="shared" si="11"/>
        <v>0</v>
      </c>
      <c r="U23" s="121">
        <f t="shared" si="11"/>
        <v>0</v>
      </c>
      <c r="V23" s="121">
        <f t="shared" si="11"/>
        <v>0</v>
      </c>
      <c r="W23" s="121">
        <f t="shared" si="11"/>
        <v>0</v>
      </c>
      <c r="X23" s="121">
        <f t="shared" si="11"/>
        <v>0</v>
      </c>
      <c r="Y23" s="121">
        <f t="shared" si="11"/>
        <v>0</v>
      </c>
      <c r="Z23" s="121">
        <f aca="true" t="shared" si="12" ref="Z23:AE23">+Z22-Z35</f>
        <v>0</v>
      </c>
      <c r="AA23" s="121">
        <f t="shared" si="12"/>
        <v>0</v>
      </c>
      <c r="AB23" s="121">
        <f t="shared" si="12"/>
        <v>0</v>
      </c>
      <c r="AC23" s="121">
        <f t="shared" si="12"/>
        <v>0</v>
      </c>
      <c r="AD23" s="121">
        <f t="shared" si="12"/>
        <v>0</v>
      </c>
      <c r="AE23" s="121">
        <f t="shared" si="12"/>
        <v>0</v>
      </c>
      <c r="AF23" s="121">
        <f aca="true" t="shared" si="13" ref="AF23:AK23">+AF22-AF35</f>
        <v>0</v>
      </c>
      <c r="AG23" s="121">
        <f t="shared" si="13"/>
        <v>0</v>
      </c>
      <c r="AH23" s="121">
        <f t="shared" si="13"/>
        <v>0</v>
      </c>
      <c r="AI23" s="121">
        <f t="shared" si="13"/>
        <v>0</v>
      </c>
      <c r="AJ23" s="129">
        <f t="shared" si="13"/>
        <v>0</v>
      </c>
      <c r="AK23" s="129">
        <f t="shared" si="13"/>
        <v>0</v>
      </c>
      <c r="AL23" s="121">
        <f aca="true" t="shared" si="14" ref="AL23:AR23">+AL22-AL35</f>
        <v>0</v>
      </c>
      <c r="AM23" s="121">
        <f t="shared" si="14"/>
        <v>0</v>
      </c>
      <c r="AN23" s="144">
        <f t="shared" si="14"/>
        <v>0</v>
      </c>
      <c r="AO23" s="144">
        <f t="shared" si="14"/>
        <v>0</v>
      </c>
      <c r="AP23" s="144">
        <f t="shared" si="14"/>
        <v>0</v>
      </c>
      <c r="AQ23" s="144">
        <f t="shared" si="14"/>
        <v>0</v>
      </c>
      <c r="AR23" s="144">
        <f t="shared" si="14"/>
        <v>0</v>
      </c>
      <c r="AS23" s="144">
        <f aca="true" t="shared" si="15" ref="AS23:AX23">+AS22-AS35</f>
        <v>0</v>
      </c>
      <c r="AT23" s="144">
        <f t="shared" si="15"/>
        <v>0</v>
      </c>
      <c r="AU23" s="144">
        <f t="shared" si="15"/>
        <v>0</v>
      </c>
      <c r="AV23" s="144">
        <f t="shared" si="15"/>
        <v>0</v>
      </c>
      <c r="AW23" s="144">
        <f t="shared" si="15"/>
        <v>0</v>
      </c>
      <c r="AX23" s="144">
        <f t="shared" si="15"/>
        <v>0</v>
      </c>
      <c r="AY23" s="119"/>
      <c r="AZ23" s="83"/>
      <c r="BA23" s="83"/>
    </row>
    <row r="24" spans="2:53" ht="15.75">
      <c r="B24" s="45" t="s">
        <v>53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85"/>
      <c r="M24" s="85"/>
      <c r="N24" s="85"/>
      <c r="O24" s="83"/>
      <c r="P24" s="84"/>
      <c r="Q24" s="83"/>
      <c r="R24" s="105"/>
      <c r="S24" s="105"/>
      <c r="T24" s="105"/>
      <c r="U24" s="105"/>
      <c r="V24" s="105"/>
      <c r="W24" s="105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</row>
    <row r="25" spans="2:53" ht="15.75">
      <c r="B25" s="50" t="str">
        <f>+B7</f>
        <v>Período: De 2011 al 31 de marzo de 2016</v>
      </c>
      <c r="C25" s="103"/>
      <c r="D25" s="103"/>
      <c r="E25" s="103"/>
      <c r="F25" s="103"/>
      <c r="G25" s="103"/>
      <c r="H25" s="103"/>
      <c r="I25" s="103"/>
      <c r="J25" s="103"/>
      <c r="K25" s="103"/>
      <c r="L25" s="85"/>
      <c r="M25" s="85"/>
      <c r="N25" s="85"/>
      <c r="O25" s="83"/>
      <c r="P25" s="84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</row>
    <row r="26" spans="2:53" ht="15">
      <c r="B26" s="49" t="s">
        <v>34</v>
      </c>
      <c r="C26" s="49"/>
      <c r="D26" s="49"/>
      <c r="E26" s="49"/>
      <c r="F26" s="49"/>
      <c r="G26" s="49"/>
      <c r="H26" s="49"/>
      <c r="I26" s="49"/>
      <c r="J26" s="49"/>
      <c r="K26" s="49"/>
      <c r="L26" s="85"/>
      <c r="M26" s="85"/>
      <c r="N26" s="85"/>
      <c r="O26" s="83"/>
      <c r="P26" s="84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</row>
    <row r="27" spans="2:53" ht="6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3"/>
      <c r="P27" s="84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</row>
    <row r="28" spans="2:53" s="4" customFormat="1" ht="19.5" customHeight="1">
      <c r="B28" s="199" t="s">
        <v>54</v>
      </c>
      <c r="C28" s="62">
        <v>2011</v>
      </c>
      <c r="D28" s="196">
        <v>2012</v>
      </c>
      <c r="E28" s="197"/>
      <c r="F28" s="197"/>
      <c r="G28" s="197"/>
      <c r="H28" s="197"/>
      <c r="I28" s="197"/>
      <c r="J28" s="197"/>
      <c r="K28" s="198"/>
      <c r="L28" s="171">
        <v>2013</v>
      </c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2"/>
      <c r="X28" s="111">
        <v>2014</v>
      </c>
      <c r="Y28" s="112"/>
      <c r="Z28" s="170">
        <v>2014</v>
      </c>
      <c r="AA28" s="171"/>
      <c r="AB28" s="171"/>
      <c r="AC28" s="171"/>
      <c r="AD28" s="171"/>
      <c r="AE28" s="171"/>
      <c r="AF28" s="171"/>
      <c r="AG28" s="171"/>
      <c r="AH28" s="171"/>
      <c r="AI28" s="172"/>
      <c r="AJ28" s="170">
        <v>2015</v>
      </c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2"/>
      <c r="AV28" s="170">
        <v>2016</v>
      </c>
      <c r="AW28" s="171"/>
      <c r="AX28" s="172"/>
      <c r="AY28" s="145"/>
      <c r="AZ28" s="145"/>
      <c r="BA28" s="145"/>
    </row>
    <row r="29" spans="2:53" s="4" customFormat="1" ht="13.5" customHeight="1">
      <c r="B29" s="200"/>
      <c r="C29" s="202" t="s">
        <v>44</v>
      </c>
      <c r="D29" s="207" t="s">
        <v>38</v>
      </c>
      <c r="E29" s="192" t="s">
        <v>50</v>
      </c>
      <c r="F29" s="207" t="s">
        <v>45</v>
      </c>
      <c r="G29" s="192" t="s">
        <v>46</v>
      </c>
      <c r="H29" s="194" t="s">
        <v>47</v>
      </c>
      <c r="I29" s="194" t="s">
        <v>48</v>
      </c>
      <c r="J29" s="194" t="s">
        <v>49</v>
      </c>
      <c r="K29" s="185" t="s">
        <v>44</v>
      </c>
      <c r="L29" s="217" t="s">
        <v>36</v>
      </c>
      <c r="M29" s="217" t="s">
        <v>37</v>
      </c>
      <c r="N29" s="217" t="s">
        <v>38</v>
      </c>
      <c r="O29" s="217" t="s">
        <v>39</v>
      </c>
      <c r="P29" s="217" t="s">
        <v>40</v>
      </c>
      <c r="Q29" s="156" t="s">
        <v>50</v>
      </c>
      <c r="R29" s="156" t="s">
        <v>45</v>
      </c>
      <c r="S29" s="156" t="s">
        <v>46</v>
      </c>
      <c r="T29" s="156" t="s">
        <v>47</v>
      </c>
      <c r="U29" s="156" t="s">
        <v>48</v>
      </c>
      <c r="V29" s="156" t="s">
        <v>49</v>
      </c>
      <c r="W29" s="185" t="s">
        <v>44</v>
      </c>
      <c r="X29" s="156" t="s">
        <v>36</v>
      </c>
      <c r="Y29" s="156" t="s">
        <v>37</v>
      </c>
      <c r="Z29" s="156" t="s">
        <v>38</v>
      </c>
      <c r="AA29" s="156" t="s">
        <v>39</v>
      </c>
      <c r="AB29" s="156" t="s">
        <v>40</v>
      </c>
      <c r="AC29" s="156" t="s">
        <v>50</v>
      </c>
      <c r="AD29" s="156" t="s">
        <v>45</v>
      </c>
      <c r="AE29" s="156" t="s">
        <v>46</v>
      </c>
      <c r="AF29" s="156" t="s">
        <v>47</v>
      </c>
      <c r="AG29" s="156" t="s">
        <v>48</v>
      </c>
      <c r="AH29" s="156" t="s">
        <v>49</v>
      </c>
      <c r="AI29" s="164" t="s">
        <v>44</v>
      </c>
      <c r="AJ29" s="156" t="s">
        <v>36</v>
      </c>
      <c r="AK29" s="156" t="s">
        <v>37</v>
      </c>
      <c r="AL29" s="156" t="s">
        <v>38</v>
      </c>
      <c r="AM29" s="156" t="s">
        <v>39</v>
      </c>
      <c r="AN29" s="156" t="s">
        <v>40</v>
      </c>
      <c r="AO29" s="156" t="s">
        <v>50</v>
      </c>
      <c r="AP29" s="156" t="s">
        <v>45</v>
      </c>
      <c r="AQ29" s="156" t="s">
        <v>46</v>
      </c>
      <c r="AR29" s="156" t="s">
        <v>47</v>
      </c>
      <c r="AS29" s="156" t="s">
        <v>48</v>
      </c>
      <c r="AT29" s="156" t="s">
        <v>49</v>
      </c>
      <c r="AU29" s="164" t="s">
        <v>44</v>
      </c>
      <c r="AV29" s="156" t="s">
        <v>36</v>
      </c>
      <c r="AW29" s="156" t="s">
        <v>37</v>
      </c>
      <c r="AX29" s="164" t="s">
        <v>38</v>
      </c>
      <c r="AY29" s="145"/>
      <c r="AZ29" s="145"/>
      <c r="BA29" s="145"/>
    </row>
    <row r="30" spans="2:53" s="4" customFormat="1" ht="11.25" customHeight="1">
      <c r="B30" s="201"/>
      <c r="C30" s="203"/>
      <c r="D30" s="208"/>
      <c r="E30" s="193"/>
      <c r="F30" s="208"/>
      <c r="G30" s="193"/>
      <c r="H30" s="195"/>
      <c r="I30" s="195"/>
      <c r="J30" s="195"/>
      <c r="K30" s="161"/>
      <c r="L30" s="195"/>
      <c r="M30" s="195"/>
      <c r="N30" s="195"/>
      <c r="O30" s="195"/>
      <c r="P30" s="195"/>
      <c r="Q30" s="157"/>
      <c r="R30" s="157"/>
      <c r="S30" s="157"/>
      <c r="T30" s="157"/>
      <c r="U30" s="157"/>
      <c r="V30" s="157"/>
      <c r="W30" s="161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218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61"/>
      <c r="AV30" s="157"/>
      <c r="AW30" s="157"/>
      <c r="AX30" s="161"/>
      <c r="AY30" s="145"/>
      <c r="AZ30" s="145"/>
      <c r="BA30" s="145"/>
    </row>
    <row r="31" spans="2:50" ht="8.25" customHeight="1">
      <c r="B31" s="52"/>
      <c r="C31" s="52"/>
      <c r="D31" s="136"/>
      <c r="E31" s="68"/>
      <c r="F31" s="65"/>
      <c r="G31" s="46"/>
      <c r="H31" s="46"/>
      <c r="I31" s="46"/>
      <c r="J31" s="46"/>
      <c r="K31" s="66"/>
      <c r="L31" s="46"/>
      <c r="M31" s="46"/>
      <c r="N31" s="46"/>
      <c r="O31" s="51"/>
      <c r="P31" s="75"/>
      <c r="Q31" s="51"/>
      <c r="R31" s="51"/>
      <c r="S31" s="51"/>
      <c r="T31" s="51"/>
      <c r="U31" s="51"/>
      <c r="V31" s="51"/>
      <c r="W31" s="86"/>
      <c r="X31" s="51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122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41"/>
      <c r="AV31" s="123"/>
      <c r="AW31" s="123"/>
      <c r="AX31" s="141"/>
    </row>
    <row r="32" spans="2:50" ht="16.5">
      <c r="B32" s="47" t="s">
        <v>35</v>
      </c>
      <c r="C32" s="132"/>
      <c r="D32" s="134"/>
      <c r="E32" s="69"/>
      <c r="F32" s="53"/>
      <c r="G32" s="53"/>
      <c r="H32" s="53"/>
      <c r="I32" s="53"/>
      <c r="J32" s="53"/>
      <c r="K32" s="60"/>
      <c r="L32" s="53"/>
      <c r="M32" s="53"/>
      <c r="N32" s="53"/>
      <c r="O32" s="53"/>
      <c r="P32" s="69"/>
      <c r="Q32" s="55"/>
      <c r="R32" s="55"/>
      <c r="S32" s="55"/>
      <c r="T32" s="55"/>
      <c r="U32" s="55"/>
      <c r="V32" s="55"/>
      <c r="W32" s="91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91"/>
      <c r="AJ32" s="124"/>
      <c r="AK32" s="125"/>
      <c r="AL32" s="126"/>
      <c r="AM32" s="126"/>
      <c r="AN32" s="126"/>
      <c r="AO32" s="126"/>
      <c r="AP32" s="126"/>
      <c r="AQ32" s="126"/>
      <c r="AR32" s="126"/>
      <c r="AS32" s="126"/>
      <c r="AT32" s="126"/>
      <c r="AU32" s="142"/>
      <c r="AV32" s="126"/>
      <c r="AW32" s="126"/>
      <c r="AX32" s="142"/>
    </row>
    <row r="33" spans="2:50" s="63" customFormat="1" ht="15.75">
      <c r="B33" s="64" t="s">
        <v>55</v>
      </c>
      <c r="C33" s="95">
        <f aca="true" t="shared" si="16" ref="C33:K33">+C15*C21</f>
        <v>6769.0818272897695</v>
      </c>
      <c r="D33" s="135">
        <f t="shared" si="16"/>
        <v>6671.11899577828</v>
      </c>
      <c r="E33" s="70">
        <f t="shared" si="16"/>
        <v>6603.84025435887</v>
      </c>
      <c r="F33" s="54">
        <f t="shared" si="16"/>
        <v>6587.58452413864</v>
      </c>
      <c r="G33" s="54">
        <f t="shared" si="16"/>
        <v>6572.1030862428</v>
      </c>
      <c r="H33" s="54">
        <f t="shared" si="16"/>
        <v>6591.87672148338</v>
      </c>
      <c r="I33" s="54">
        <f t="shared" si="16"/>
        <v>6531.75503447328</v>
      </c>
      <c r="J33" s="54">
        <f t="shared" si="16"/>
        <v>6505.70729660977</v>
      </c>
      <c r="K33" s="61">
        <f t="shared" si="16"/>
        <v>6457.02968801761</v>
      </c>
      <c r="L33" s="54">
        <v>6439.86707271182</v>
      </c>
      <c r="M33" s="54">
        <v>6385.856804361999</v>
      </c>
      <c r="N33" s="54">
        <v>6406.419596676396</v>
      </c>
      <c r="O33" s="54">
        <v>6372.0715670073</v>
      </c>
      <c r="P33" s="70">
        <v>6403.004251218361</v>
      </c>
      <c r="Q33" s="56">
        <f>+Q15*$Q$21</f>
        <v>6385.45957363534</v>
      </c>
      <c r="R33" s="56">
        <f>+R15*$R$21</f>
        <v>6403.235743431779</v>
      </c>
      <c r="S33" s="56">
        <f>+S15*$S$21</f>
        <v>6383.1552839496</v>
      </c>
      <c r="T33" s="56">
        <f>+T15*$T$21</f>
        <v>6364.073958425821</v>
      </c>
      <c r="U33" s="56">
        <f>+U15*$U$21</f>
        <v>6343.6763997049</v>
      </c>
      <c r="V33" s="56">
        <f>+V15*$V$21</f>
        <v>6308.1706988202595</v>
      </c>
      <c r="W33" s="92">
        <f>+W15*$W$21</f>
        <v>6304.568378248319</v>
      </c>
      <c r="X33" s="56">
        <f aca="true" t="shared" si="17" ref="X33:AC33">+X15*X21</f>
        <v>6282.5556021517405</v>
      </c>
      <c r="Y33" s="56">
        <f t="shared" si="17"/>
        <v>6260.903229164071</v>
      </c>
      <c r="Z33" s="56">
        <f t="shared" si="17"/>
        <v>6243.656150957291</v>
      </c>
      <c r="AA33" s="56">
        <f t="shared" si="17"/>
        <v>5454.46827070716</v>
      </c>
      <c r="AB33" s="56">
        <f t="shared" si="17"/>
        <v>6240.07471497703</v>
      </c>
      <c r="AC33" s="56">
        <f t="shared" si="17"/>
        <v>6196.751971750439</v>
      </c>
      <c r="AD33" s="56">
        <f aca="true" t="shared" si="18" ref="AD33:AJ33">+AD15*AD21</f>
        <v>6197.7017010686195</v>
      </c>
      <c r="AE33" s="56">
        <f t="shared" si="18"/>
        <v>6180.776625681052</v>
      </c>
      <c r="AF33" s="56">
        <f t="shared" si="18"/>
        <v>6154.715785119481</v>
      </c>
      <c r="AG33" s="56">
        <f t="shared" si="18"/>
        <v>6054.427589586779</v>
      </c>
      <c r="AH33" s="56">
        <f t="shared" si="18"/>
        <v>6031.879789856</v>
      </c>
      <c r="AI33" s="92">
        <f t="shared" si="18"/>
        <v>5965.19329482167</v>
      </c>
      <c r="AJ33" s="56">
        <f t="shared" si="18"/>
        <v>5942.637580975259</v>
      </c>
      <c r="AK33" s="56">
        <f aca="true" t="shared" si="19" ref="AK33:AP33">+AK15*AK21</f>
        <v>5885.09326285205</v>
      </c>
      <c r="AL33" s="56">
        <f t="shared" si="19"/>
        <v>5899.922459973361</v>
      </c>
      <c r="AM33" s="56">
        <f t="shared" si="19"/>
        <v>5877.462243654661</v>
      </c>
      <c r="AN33" s="56">
        <f t="shared" si="19"/>
        <v>5923.184256809919</v>
      </c>
      <c r="AO33" s="56">
        <f t="shared" si="19"/>
        <v>5892.398554525999</v>
      </c>
      <c r="AP33" s="56">
        <f t="shared" si="19"/>
        <v>5878.1149745253615</v>
      </c>
      <c r="AQ33" s="56">
        <f aca="true" t="shared" si="20" ref="AQ33:AV33">+AQ15*AQ21</f>
        <v>5836.168952509351</v>
      </c>
      <c r="AR33" s="56">
        <f t="shared" si="20"/>
        <v>5817.29152794482</v>
      </c>
      <c r="AS33" s="56">
        <f t="shared" si="20"/>
        <v>5773.30742963931</v>
      </c>
      <c r="AT33" s="56">
        <f t="shared" si="20"/>
        <v>5745.1040630100815</v>
      </c>
      <c r="AU33" s="92">
        <f t="shared" si="20"/>
        <v>5692.43925360824</v>
      </c>
      <c r="AV33" s="56">
        <f t="shared" si="20"/>
        <v>5688.668868148891</v>
      </c>
      <c r="AW33" s="56">
        <f>+AW15*AW21</f>
        <v>5690.73542307285</v>
      </c>
      <c r="AX33" s="92">
        <f>+AX15*AX21</f>
        <v>5715.416187320319</v>
      </c>
    </row>
    <row r="34" spans="2:50" ht="9" customHeight="1">
      <c r="B34" s="52"/>
      <c r="C34" s="67"/>
      <c r="D34" s="133"/>
      <c r="E34" s="68"/>
      <c r="F34" s="65"/>
      <c r="G34" s="46"/>
      <c r="H34" s="46"/>
      <c r="I34" s="46"/>
      <c r="J34" s="46"/>
      <c r="K34" s="66"/>
      <c r="L34" s="46"/>
      <c r="M34" s="46"/>
      <c r="N34" s="46"/>
      <c r="O34" s="51"/>
      <c r="P34" s="75"/>
      <c r="Q34" s="51"/>
      <c r="R34" s="51"/>
      <c r="S34" s="51"/>
      <c r="T34" s="51"/>
      <c r="U34" s="51"/>
      <c r="V34" s="51"/>
      <c r="W34" s="86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94"/>
      <c r="AJ34" s="51"/>
      <c r="AK34" s="51"/>
      <c r="AL34" s="89"/>
      <c r="AM34" s="89"/>
      <c r="AN34" s="89"/>
      <c r="AO34" s="89"/>
      <c r="AP34" s="89"/>
      <c r="AQ34" s="89"/>
      <c r="AR34" s="89"/>
      <c r="AS34" s="89"/>
      <c r="AT34" s="89"/>
      <c r="AU34" s="143"/>
      <c r="AV34" s="89"/>
      <c r="AW34" s="89"/>
      <c r="AX34" s="143"/>
    </row>
    <row r="35" spans="2:50" ht="15" customHeight="1">
      <c r="B35" s="215" t="s">
        <v>41</v>
      </c>
      <c r="C35" s="211">
        <f aca="true" t="shared" si="21" ref="C35:H35">+C33</f>
        <v>6769.0818272897695</v>
      </c>
      <c r="D35" s="209">
        <f t="shared" si="21"/>
        <v>6671.11899577828</v>
      </c>
      <c r="E35" s="178">
        <f t="shared" si="21"/>
        <v>6603.84025435887</v>
      </c>
      <c r="F35" s="178">
        <f t="shared" si="21"/>
        <v>6587.58452413864</v>
      </c>
      <c r="G35" s="213">
        <f t="shared" si="21"/>
        <v>6572.1030862428</v>
      </c>
      <c r="H35" s="178">
        <f t="shared" si="21"/>
        <v>6591.87672148338</v>
      </c>
      <c r="I35" s="178">
        <f>+I32</f>
        <v>0</v>
      </c>
      <c r="J35" s="178">
        <f>+J32</f>
        <v>0</v>
      </c>
      <c r="K35" s="180">
        <f aca="true" t="shared" si="22" ref="K35:Q35">+K33</f>
        <v>6457.02968801761</v>
      </c>
      <c r="L35" s="178">
        <f t="shared" si="22"/>
        <v>6439.86707271182</v>
      </c>
      <c r="M35" s="178">
        <f t="shared" si="22"/>
        <v>6385.856804361999</v>
      </c>
      <c r="N35" s="178">
        <f t="shared" si="22"/>
        <v>6406.419596676396</v>
      </c>
      <c r="O35" s="178">
        <f t="shared" si="22"/>
        <v>6372.0715670073</v>
      </c>
      <c r="P35" s="178">
        <f t="shared" si="22"/>
        <v>6403.004251218361</v>
      </c>
      <c r="Q35" s="182">
        <f t="shared" si="22"/>
        <v>6385.45957363534</v>
      </c>
      <c r="R35" s="182">
        <f aca="true" t="shared" si="23" ref="R35:W35">+R33</f>
        <v>6403.235743431779</v>
      </c>
      <c r="S35" s="182">
        <f t="shared" si="23"/>
        <v>6383.1552839496</v>
      </c>
      <c r="T35" s="182">
        <f t="shared" si="23"/>
        <v>6364.073958425821</v>
      </c>
      <c r="U35" s="182">
        <f t="shared" si="23"/>
        <v>6343.6763997049</v>
      </c>
      <c r="V35" s="182">
        <f t="shared" si="23"/>
        <v>6308.1706988202595</v>
      </c>
      <c r="W35" s="180">
        <f t="shared" si="23"/>
        <v>6304.568378248319</v>
      </c>
      <c r="X35" s="182">
        <f aca="true" t="shared" si="24" ref="X35:AC35">+X33</f>
        <v>6282.5556021517405</v>
      </c>
      <c r="Y35" s="158">
        <f t="shared" si="24"/>
        <v>6260.903229164071</v>
      </c>
      <c r="Z35" s="158">
        <f t="shared" si="24"/>
        <v>6243.656150957291</v>
      </c>
      <c r="AA35" s="158">
        <f t="shared" si="24"/>
        <v>5454.46827070716</v>
      </c>
      <c r="AB35" s="158">
        <f t="shared" si="24"/>
        <v>6240.07471497703</v>
      </c>
      <c r="AC35" s="158">
        <f t="shared" si="24"/>
        <v>6196.751971750439</v>
      </c>
      <c r="AD35" s="158">
        <f aca="true" t="shared" si="25" ref="AD35:AI35">+AD33</f>
        <v>6197.7017010686195</v>
      </c>
      <c r="AE35" s="158">
        <f t="shared" si="25"/>
        <v>6180.776625681052</v>
      </c>
      <c r="AF35" s="158">
        <f t="shared" si="25"/>
        <v>6154.715785119481</v>
      </c>
      <c r="AG35" s="158">
        <f t="shared" si="25"/>
        <v>6054.427589586779</v>
      </c>
      <c r="AH35" s="158">
        <f t="shared" si="25"/>
        <v>6031.879789856</v>
      </c>
      <c r="AI35" s="165">
        <f t="shared" si="25"/>
        <v>5965.19329482167</v>
      </c>
      <c r="AJ35" s="158">
        <f aca="true" t="shared" si="26" ref="AJ35:AO35">+AJ33</f>
        <v>5942.637580975259</v>
      </c>
      <c r="AK35" s="158">
        <f t="shared" si="26"/>
        <v>5885.09326285205</v>
      </c>
      <c r="AL35" s="158">
        <f t="shared" si="26"/>
        <v>5899.922459973361</v>
      </c>
      <c r="AM35" s="158">
        <f t="shared" si="26"/>
        <v>5877.462243654661</v>
      </c>
      <c r="AN35" s="158">
        <f t="shared" si="26"/>
        <v>5923.184256809919</v>
      </c>
      <c r="AO35" s="158">
        <f t="shared" si="26"/>
        <v>5892.398554525999</v>
      </c>
      <c r="AP35" s="158">
        <f aca="true" t="shared" si="27" ref="AP35:AU35">+AP33</f>
        <v>5878.1149745253615</v>
      </c>
      <c r="AQ35" s="158">
        <f t="shared" si="27"/>
        <v>5836.168952509351</v>
      </c>
      <c r="AR35" s="158">
        <f t="shared" si="27"/>
        <v>5817.29152794482</v>
      </c>
      <c r="AS35" s="158">
        <f t="shared" si="27"/>
        <v>5773.30742963931</v>
      </c>
      <c r="AT35" s="158">
        <f t="shared" si="27"/>
        <v>5745.1040630100815</v>
      </c>
      <c r="AU35" s="165">
        <f t="shared" si="27"/>
        <v>5692.43925360824</v>
      </c>
      <c r="AV35" s="158">
        <f>+AV33</f>
        <v>5688.668868148891</v>
      </c>
      <c r="AW35" s="158">
        <f>+AW33</f>
        <v>5690.73542307285</v>
      </c>
      <c r="AX35" s="165">
        <f>+AX33</f>
        <v>5715.416187320319</v>
      </c>
    </row>
    <row r="36" spans="2:50" ht="15" customHeight="1">
      <c r="B36" s="216"/>
      <c r="C36" s="212"/>
      <c r="D36" s="210"/>
      <c r="E36" s="179"/>
      <c r="F36" s="179"/>
      <c r="G36" s="214"/>
      <c r="H36" s="179"/>
      <c r="I36" s="179"/>
      <c r="J36" s="179"/>
      <c r="K36" s="181"/>
      <c r="L36" s="179"/>
      <c r="M36" s="179"/>
      <c r="N36" s="179"/>
      <c r="O36" s="179"/>
      <c r="P36" s="179"/>
      <c r="Q36" s="183"/>
      <c r="R36" s="183"/>
      <c r="S36" s="183"/>
      <c r="T36" s="183"/>
      <c r="U36" s="183"/>
      <c r="V36" s="183"/>
      <c r="W36" s="181"/>
      <c r="X36" s="183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66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66"/>
      <c r="AV36" s="159"/>
      <c r="AW36" s="159"/>
      <c r="AX36" s="166"/>
    </row>
    <row r="37" ht="6.75" customHeight="1"/>
    <row r="38" spans="2:11" ht="15">
      <c r="B38" s="59" t="s">
        <v>42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2:11" ht="15">
      <c r="B39" s="59" t="s">
        <v>43</v>
      </c>
      <c r="C39" s="59"/>
      <c r="D39" s="59"/>
      <c r="E39" s="59"/>
      <c r="F39" s="59"/>
      <c r="G39" s="59"/>
      <c r="H39" s="59"/>
      <c r="I39" s="59"/>
      <c r="J39" s="59"/>
      <c r="K39" s="59"/>
    </row>
    <row r="44" spans="3:36" ht="15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8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</row>
  </sheetData>
  <sheetProtection/>
  <mergeCells count="206">
    <mergeCell ref="AX11:AX12"/>
    <mergeCell ref="AX17:AX18"/>
    <mergeCell ref="AX29:AX30"/>
    <mergeCell ref="AX35:AX36"/>
    <mergeCell ref="AV10:AX10"/>
    <mergeCell ref="AV28:AX28"/>
    <mergeCell ref="AW11:AW12"/>
    <mergeCell ref="AW17:AW18"/>
    <mergeCell ref="AW29:AW30"/>
    <mergeCell ref="AW35:AW36"/>
    <mergeCell ref="AP11:AP12"/>
    <mergeCell ref="AP17:AP18"/>
    <mergeCell ref="AP29:AP30"/>
    <mergeCell ref="AP35:AP36"/>
    <mergeCell ref="AL11:AL12"/>
    <mergeCell ref="AL17:AL18"/>
    <mergeCell ref="AL29:AL30"/>
    <mergeCell ref="AL35:AL36"/>
    <mergeCell ref="AM11:AM12"/>
    <mergeCell ref="AM17:AM18"/>
    <mergeCell ref="AM29:AM30"/>
    <mergeCell ref="AM35:AM36"/>
    <mergeCell ref="AH29:AH30"/>
    <mergeCell ref="AH35:AH36"/>
    <mergeCell ref="AI11:AI12"/>
    <mergeCell ref="AI17:AI18"/>
    <mergeCell ref="AI29:AI30"/>
    <mergeCell ref="AI35:AI36"/>
    <mergeCell ref="AH11:AH12"/>
    <mergeCell ref="AH17:AH18"/>
    <mergeCell ref="AF11:AF12"/>
    <mergeCell ref="AF17:AF18"/>
    <mergeCell ref="AF29:AF30"/>
    <mergeCell ref="AF35:AF36"/>
    <mergeCell ref="AG29:AG30"/>
    <mergeCell ref="AG35:AG36"/>
    <mergeCell ref="AB11:AB12"/>
    <mergeCell ref="AB17:AB18"/>
    <mergeCell ref="AB29:AB30"/>
    <mergeCell ref="Z11:Z12"/>
    <mergeCell ref="Z17:Z18"/>
    <mergeCell ref="Z29:Z30"/>
    <mergeCell ref="AD17:AD18"/>
    <mergeCell ref="AD29:AD30"/>
    <mergeCell ref="R11:R12"/>
    <mergeCell ref="V35:V36"/>
    <mergeCell ref="U11:U12"/>
    <mergeCell ref="R17:R18"/>
    <mergeCell ref="U29:U30"/>
    <mergeCell ref="S11:S12"/>
    <mergeCell ref="V11:V12"/>
    <mergeCell ref="AA11:AA12"/>
    <mergeCell ref="N11:N12"/>
    <mergeCell ref="S29:S30"/>
    <mergeCell ref="K11:K12"/>
    <mergeCell ref="N17:N18"/>
    <mergeCell ref="L17:L18"/>
    <mergeCell ref="P17:P18"/>
    <mergeCell ref="K17:K18"/>
    <mergeCell ref="M17:M18"/>
    <mergeCell ref="R29:R30"/>
    <mergeCell ref="P11:P12"/>
    <mergeCell ref="L10:W10"/>
    <mergeCell ref="Q35:Q36"/>
    <mergeCell ref="L11:L12"/>
    <mergeCell ref="T11:T12"/>
    <mergeCell ref="T17:T18"/>
    <mergeCell ref="T29:T30"/>
    <mergeCell ref="Q17:Q18"/>
    <mergeCell ref="O11:O12"/>
    <mergeCell ref="M11:M12"/>
    <mergeCell ref="T35:T36"/>
    <mergeCell ref="B35:B36"/>
    <mergeCell ref="K35:K36"/>
    <mergeCell ref="P35:P36"/>
    <mergeCell ref="L29:L30"/>
    <mergeCell ref="M29:M30"/>
    <mergeCell ref="P29:P30"/>
    <mergeCell ref="N35:N36"/>
    <mergeCell ref="N29:N30"/>
    <mergeCell ref="O29:O30"/>
    <mergeCell ref="B28:B30"/>
    <mergeCell ref="C17:C18"/>
    <mergeCell ref="F17:F18"/>
    <mergeCell ref="D17:D18"/>
    <mergeCell ref="K29:K30"/>
    <mergeCell ref="I29:I30"/>
    <mergeCell ref="H17:H18"/>
    <mergeCell ref="G17:G18"/>
    <mergeCell ref="I17:I18"/>
    <mergeCell ref="J29:J30"/>
    <mergeCell ref="H29:H30"/>
    <mergeCell ref="D35:D36"/>
    <mergeCell ref="E35:E36"/>
    <mergeCell ref="C29:C30"/>
    <mergeCell ref="F29:F30"/>
    <mergeCell ref="G29:G30"/>
    <mergeCell ref="C35:C36"/>
    <mergeCell ref="F35:F36"/>
    <mergeCell ref="D29:D30"/>
    <mergeCell ref="G35:G36"/>
    <mergeCell ref="B10:B12"/>
    <mergeCell ref="C11:C12"/>
    <mergeCell ref="F11:F12"/>
    <mergeCell ref="D10:K10"/>
    <mergeCell ref="D11:D12"/>
    <mergeCell ref="E11:E12"/>
    <mergeCell ref="H11:H12"/>
    <mergeCell ref="J11:J12"/>
    <mergeCell ref="B17:B18"/>
    <mergeCell ref="Q11:Q12"/>
    <mergeCell ref="E29:E30"/>
    <mergeCell ref="E17:E18"/>
    <mergeCell ref="H35:H36"/>
    <mergeCell ref="I35:I36"/>
    <mergeCell ref="J35:J36"/>
    <mergeCell ref="G11:G12"/>
    <mergeCell ref="I11:I12"/>
    <mergeCell ref="D28:K28"/>
    <mergeCell ref="O17:O18"/>
    <mergeCell ref="J17:J18"/>
    <mergeCell ref="S17:S18"/>
    <mergeCell ref="U35:U36"/>
    <mergeCell ref="L35:L36"/>
    <mergeCell ref="Q29:Q30"/>
    <mergeCell ref="S35:S36"/>
    <mergeCell ref="M35:M36"/>
    <mergeCell ref="L28:W28"/>
    <mergeCell ref="U17:U18"/>
    <mergeCell ref="V29:V30"/>
    <mergeCell ref="V17:V18"/>
    <mergeCell ref="W11:W12"/>
    <mergeCell ref="W17:W18"/>
    <mergeCell ref="AC11:AC12"/>
    <mergeCell ref="W29:W30"/>
    <mergeCell ref="X11:X12"/>
    <mergeCell ref="X17:X18"/>
    <mergeCell ref="X29:X30"/>
    <mergeCell ref="Y11:Y12"/>
    <mergeCell ref="AE35:AE36"/>
    <mergeCell ref="AB35:AB36"/>
    <mergeCell ref="O35:O36"/>
    <mergeCell ref="AC35:AC36"/>
    <mergeCell ref="W35:W36"/>
    <mergeCell ref="R35:R36"/>
    <mergeCell ref="AD35:AD36"/>
    <mergeCell ref="X35:X36"/>
    <mergeCell ref="Z35:Z36"/>
    <mergeCell ref="Y29:Y30"/>
    <mergeCell ref="AA17:AA18"/>
    <mergeCell ref="AA29:AA30"/>
    <mergeCell ref="AA35:AA36"/>
    <mergeCell ref="Y35:Y36"/>
    <mergeCell ref="Y17:Y18"/>
    <mergeCell ref="X10:AI10"/>
    <mergeCell ref="Z28:AI28"/>
    <mergeCell ref="AC17:AC18"/>
    <mergeCell ref="AC29:AC30"/>
    <mergeCell ref="AG11:AG12"/>
    <mergeCell ref="AG17:AG18"/>
    <mergeCell ref="AE11:AE12"/>
    <mergeCell ref="AE17:AE18"/>
    <mergeCell ref="AE29:AE30"/>
    <mergeCell ref="AD11:AD12"/>
    <mergeCell ref="AJ11:AJ12"/>
    <mergeCell ref="AJ17:AJ18"/>
    <mergeCell ref="AJ29:AJ30"/>
    <mergeCell ref="AJ35:AJ36"/>
    <mergeCell ref="AK11:AK12"/>
    <mergeCell ref="AK29:AK30"/>
    <mergeCell ref="AK17:AK18"/>
    <mergeCell ref="AK35:AK36"/>
    <mergeCell ref="AN11:AN12"/>
    <mergeCell ref="AN17:AN18"/>
    <mergeCell ref="AN29:AN30"/>
    <mergeCell ref="AN35:AN36"/>
    <mergeCell ref="AQ11:AQ12"/>
    <mergeCell ref="AQ17:AQ18"/>
    <mergeCell ref="AQ29:AQ30"/>
    <mergeCell ref="AQ35:AQ36"/>
    <mergeCell ref="AO11:AO12"/>
    <mergeCell ref="AO17:AO18"/>
    <mergeCell ref="AT29:AT30"/>
    <mergeCell ref="AT35:AT36"/>
    <mergeCell ref="AR11:AR12"/>
    <mergeCell ref="AR17:AR18"/>
    <mergeCell ref="AR29:AR30"/>
    <mergeCell ref="AR35:AR36"/>
    <mergeCell ref="AJ10:AU10"/>
    <mergeCell ref="AJ28:AU28"/>
    <mergeCell ref="AS11:AS12"/>
    <mergeCell ref="AS17:AS18"/>
    <mergeCell ref="AS29:AS30"/>
    <mergeCell ref="AS35:AS36"/>
    <mergeCell ref="AO29:AO30"/>
    <mergeCell ref="AO35:AO36"/>
    <mergeCell ref="AT11:AT12"/>
    <mergeCell ref="AT17:AT18"/>
    <mergeCell ref="AV11:AV12"/>
    <mergeCell ref="AV17:AV18"/>
    <mergeCell ref="AV29:AV30"/>
    <mergeCell ref="AV35:AV36"/>
    <mergeCell ref="AU11:AU12"/>
    <mergeCell ref="AU17:AU18"/>
    <mergeCell ref="AU29:AU30"/>
    <mergeCell ref="AU35:AU36"/>
  </mergeCells>
  <hyperlinks>
    <hyperlink ref="AX4" location="soles" display="En nuevos soles"/>
  </hyperlinks>
  <printOptions/>
  <pageMargins left="0.37" right="0.2" top="0.71" bottom="0.7480314960629921" header="0.31496062992125984" footer="0.31496062992125984"/>
  <pageSetup fitToHeight="1" fitToWidth="1" horizontalDpi="600" verticalDpi="600" orientation="landscape" paperSize="9" scale="49" r:id="rId2"/>
  <ignoredErrors>
    <ignoredError sqref="H17 K3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yaymara</dc:creator>
  <cp:keywords/>
  <dc:description/>
  <cp:lastModifiedBy>Maguiña Cacha, Christian</cp:lastModifiedBy>
  <cp:lastPrinted>2016-04-28T15:05:09Z</cp:lastPrinted>
  <dcterms:created xsi:type="dcterms:W3CDTF">2013-04-05T19:51:55Z</dcterms:created>
  <dcterms:modified xsi:type="dcterms:W3CDTF">2016-04-28T16:00:41Z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