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A_impresión_IM" localSheetId="11">#REF!</definedName>
    <definedName name="A_impresión_IM">#REF!</definedName>
    <definedName name="_xlnm.Print_Area" localSheetId="4">'DEP-C1'!$B$1:$V$46</definedName>
    <definedName name="_xlnm.Print_Area" localSheetId="5">'DEP-C2'!$B$1:$D$46</definedName>
    <definedName name="_xlnm.Print_Area" localSheetId="6">'DEP-C3'!$B$5:$D$65</definedName>
    <definedName name="_xlnm.Print_Area" localSheetId="7">'DEP-C4'!$B$1:$D$81</definedName>
    <definedName name="_xlnm.Print_Area" localSheetId="8">'DEP-C5'!$B$1:$D$50</definedName>
    <definedName name="_xlnm.Print_Area" localSheetId="9">'DEP-C6'!$B$1:$E$87</definedName>
    <definedName name="_xlnm.Print_Area" localSheetId="10">'DEP-C7'!$B$1:$E$85</definedName>
    <definedName name="_xlnm.Print_Area" localSheetId="11">'DEP-C8'!$B$1:$D$134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'[2]DESEMBOLSOS'!$A$3:$K$1653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'[3]DSG_HIST_ADEUDADO'!#REF!</definedName>
    <definedName name="ENTIDAD" localSheetId="5">'[3]DSG_HIST_ADEUDADO'!#REF!</definedName>
    <definedName name="ENTIDAD" localSheetId="6">'[3]DSG_HIST_ADEUDADO'!#REF!</definedName>
    <definedName name="ENTIDAD" localSheetId="7">'[3]DSG_HIST_ADEUDADO'!#REF!</definedName>
    <definedName name="ENTIDAD" localSheetId="8">'[3]DSG_HIST_ADEUDADO'!#REF!</definedName>
    <definedName name="ENTIDAD" localSheetId="9">'[3]DSG_HIST_ADEUDADO'!#REF!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'[5]SERV. ATENDIDO'!$F$2:$F$5010</definedName>
    <definedName name="M_OI">'[2]SERV. ATENDIDO'!$F$2:$F$5010</definedName>
    <definedName name="P_C" localSheetId="11">'[5]SERV. ATENDIDO'!$E$2:$E$5010</definedName>
    <definedName name="P_C">'[2]SERV. ATENDIDO'!$E$2:$E$5010</definedName>
    <definedName name="pepe" localSheetId="11">#REF!</definedName>
    <definedName name="pepe">#REF!</definedName>
    <definedName name="Principal" localSheetId="11">'[5]SERV. ATENDIDO'!$C$2:$C$5010</definedName>
    <definedName name="Principal">'[2]SERV. ATENDIDO'!$C$2:$C$5010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'[4]Dinam'!#REF!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<sst xmlns="http://schemas.openxmlformats.org/spreadsheetml/2006/main" count="636" uniqueCount="254">
  <si>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</si>
  <si>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</si>
  <si>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</si>
  <si>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</si>
  <si>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</si>
  <si>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</si>
  <si>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</si>
  <si>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</si>
  <si>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</si>
  <si>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</si>
  <si>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</si>
  <si>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</si>
  <si>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</si>
  <si>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</si>
  <si>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</si>
  <si>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</si>
  <si>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</si>
  <si>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</si>
  <si>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</si>
  <si>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</si>
  <si>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</si>
  <si>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</si>
  <si>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</si>
  <si>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</si>
  <si>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</si>
  <si>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</si>
  <si>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</si>
  <si>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</si>
  <si>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</si>
  <si>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</si>
  <si>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</si>
  <si>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</si>
  <si>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</si>
  <si>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</si>
  <si>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</si>
  <si>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</si>
  <si>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</si>
  <si>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</si>
  <si>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</si>
  <si>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</si>
  <si>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</si>
  <si>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</si>
  <si>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</si>
  <si>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Entidad Prestadora de Servicios de Ilo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</si>
  <si>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</si>
  <si>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</si>
  <si>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</si>
  <si>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</si>
  <si>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</si>
  <si>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</si>
  <si>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</si>
  <si>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</si>
  <si>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</si>
  <si>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</si>
  <si>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</si>
  <si>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</si>
  <si>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</si>
  <si>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</si>
  <si>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</si>
  <si>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</si>
  <si>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</si>
  <si>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</si>
  <si>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</si>
  <si>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</si>
  <si>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</si>
  <si>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</si>
  <si>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</si>
  <si>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 xml:space="preserve">  Empresas Financieras</t>
  </si>
  <si>
    <t>PORTADA</t>
  </si>
  <si>
    <t>GRUPO DEL ACREEDOR</t>
  </si>
  <si>
    <t>Empresa de Generación Eléctrica Machupicchu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</si>
  <si>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</si>
  <si>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</si>
  <si>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</si>
  <si>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</si>
  <si>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</si>
  <si>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</si>
  <si>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</si>
  <si>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</si>
  <si>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</si>
  <si>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</si>
  <si>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</si>
  <si>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</si>
  <si>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</si>
  <si>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</si>
  <si>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</si>
  <si>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</si>
  <si>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</si>
  <si>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</si>
  <si>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</si>
  <si>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</si>
  <si>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</si>
  <si>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</si>
  <si>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</si>
  <si>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</si>
  <si>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</si>
  <si>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</si>
  <si>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</si>
  <si>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</si>
  <si>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</si>
  <si>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</si>
  <si>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</si>
  <si>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</si>
  <si>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</si>
  <si>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</si>
  <si>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</si>
  <si>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</si>
  <si>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</si>
  <si>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</si>
  <si>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</si>
  <si>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</si>
  <si>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</si>
  <si>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</si>
  <si>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</si>
  <si>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</si>
  <si>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</si>
  <si>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</si>
  <si>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</si>
  <si>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</si>
  <si>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</si>
  <si>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</si>
  <si>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</si>
  <si>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</si>
  <si>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</si>
  <si>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</si>
  <si>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</si>
  <si>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</si>
  <si>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</si>
  <si>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</si>
  <si>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</si>
  <si>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</si>
  <si>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</si>
  <si>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</si>
  <si>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</si>
  <si>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</si>
  <si>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</si>
  <si>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</si>
  <si>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</si>
  <si>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</si>
  <si>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</si>
  <si>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</si>
  <si>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</si>
  <si>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</si>
  <si>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</si>
  <si>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</si>
  <si>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</si>
  <si>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</si>
  <si>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</si>
  <si>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</si>
  <si>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</si>
  <si>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</si>
  <si>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</si>
  <si>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</si>
  <si>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</si>
  <si>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</si>
  <si>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Franco Suizo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</si>
  <si>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</si>
  <si>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</si>
  <si>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</si>
  <si>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</si>
  <si>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</si>
  <si>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</si>
  <si>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ICBC Perú Bank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</si>
  <si>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</si>
  <si>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</si>
  <si>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</si>
  <si>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</si>
  <si>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</si>
  <si>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</si>
  <si>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Abril</t>
  </si>
  <si>
    <t>DE CORTO, MEDIANO Y LARGO PLAZO</t>
  </si>
  <si>
    <t>Agencia Francesa De Desarrollo</t>
  </si>
  <si>
    <t>Corporacion Andina De Fomento</t>
  </si>
  <si>
    <t>Citibank, N.A.</t>
  </si>
  <si>
    <t>Banco Wiese Sudameris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</si>
  <si>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</si>
  <si>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</si>
  <si>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</si>
  <si>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</si>
  <si>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Mayo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</si>
  <si>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</si>
  <si>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</si>
  <si>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</si>
  <si>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</si>
  <si>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</si>
  <si>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</si>
  <si>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Franco Suizo (SZL)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</si>
  <si>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</si>
  <si>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</si>
  <si>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</si>
  <si>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</si>
  <si>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</si>
  <si>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</si>
  <si>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</si>
  <si>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</si>
  <si>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Banco Latinoamericano de Comercio Exterior</t>
  </si>
  <si>
    <t>American Family Life Assurance Company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</si>
  <si>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</si>
  <si>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</si>
  <si>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</si>
  <si>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</si>
  <si>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</si>
  <si>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</si>
  <si>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</si>
  <si>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</si>
  <si>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</si>
  <si>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Servicios Industriales de la Marina</t>
  </si>
  <si>
    <t>Empresa Municipal de Agua Potable y Alcantarillado de Chincha</t>
  </si>
  <si>
    <t>Empresa Municipal de Agua Potable y Alcantarillado Virgen de Guadalupe del Sur</t>
  </si>
  <si>
    <t>Empresa Municipal de Servicio Eléctrico de Tocache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</si>
  <si>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</si>
  <si>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</si>
  <si>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</si>
  <si>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Empresa Regional de Servicios Público de Electricidad del Centro</t>
  </si>
  <si>
    <t>Empresa Regional de Servicio Público de Electricidad del Oriente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</si>
  <si>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</si>
  <si>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</si>
  <si>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</si>
  <si>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</si>
  <si>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</si>
  <si>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</si>
  <si>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Prestadora de Servicios de Saneamiento de Cajamarca</t>
  </si>
  <si>
    <t>Entidad Prestadora de Servicios de Saneamiento de Ayacucho</t>
  </si>
  <si>
    <t>Empresa Municipal Prestadora de Servicios de Saneamiento de las Provincias Alto Andinas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</si>
  <si>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</si>
  <si>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</si>
  <si>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</si>
  <si>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</si>
  <si>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</si>
  <si>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>Corporación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</si>
  <si>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</si>
  <si>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</si>
  <si>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</si>
  <si>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</si>
  <si>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</si>
  <si>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</si>
  <si>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 xml:space="preserve">Empresa Regional de Servicio Público de Electricidad Electronoroeste </t>
  </si>
  <si>
    <t>Empresa Regional de Servicio Público de Electricidad del Centro</t>
  </si>
  <si>
    <t>AL 30 DE JUNIO 2017</t>
  </si>
  <si>
    <t>Período: De 2009 al 30 de Junio de 2017</t>
  </si>
  <si>
    <t>Al 30 de junio de 2017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</si>
  <si>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</si>
  <si>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</si>
  <si>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</si>
  <si>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t xml:space="preserve"> 1/  Incluye: Bonos PETROPERU por US$ 2 000,0 millones.</t>
  </si>
  <si>
    <t xml:space="preserve"> 2/  Incluye deuda contratada por el Gobierno Nacional y trasladada a las Empresas Públicas con Convenio de Traspaso de Recursos.</t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</si>
  <si>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</si>
  <si>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3/  Incluye: Bonos COFIDE por US$ 1 900,0 millones y Bonos Fondo MIVIVIENDA por US$ 1 685,6 millones.</t>
  </si>
  <si>
    <t xml:space="preserve"> 4/  Incluye: Bonos COFIDE por US$ 313,8 millones y Bonos Fondo MIVIVIENDA por US$ 130,8 millones.</t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</si>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</sst>
</file>

<file path=xl/styles.xml><?xml version="1.0" encoding="utf-8"?>
<styleSheet xmlns="http://schemas.openxmlformats.org/spreadsheetml/2006/main">
  <numFmts count="6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&quot;S/.&quot;\ * #,##0_ ;_ &quot;S/.&quot;\ * \-#,##0_ ;_ &quot;S/.&quot;\ * &quot;-&quot;_ ;_ @_ "/>
    <numFmt numFmtId="165" formatCode="_ * #,##0_ ;_ * \-#,##0_ ;_ * &quot;-&quot;_ ;_ @_ "/>
    <numFmt numFmtId="166" formatCode="_ &quot;S/.&quot;\ * #,##0.00_ ;_ &quot;S/.&quot;\ * \-#,##0.00_ ;_ &quot;S/.&quot;\ * &quot;-&quot;??_ ;_ @_ "/>
    <numFmt numFmtId="167" formatCode="_ * #,##0.00_ ;_ * \-#,##0.00_ ;_ * &quot;-&quot;??_ ;_ @_ "/>
    <numFmt numFmtId="168" formatCode="_([$€]\ * #,##0.00_);_([$€]\ * \(#,##0.00\);_([$€]\ * &quot;-&quot;??_);_(@_)"/>
    <numFmt numFmtId="169" formatCode="#\ ###\ ###;[Red]\-#,\ ###,\ ###,000"/>
    <numFmt numFmtId="170" formatCode="_ * #,##0_ ;_ * \-#,##0_ ;_ * &quot;-&quot;??_ ;_ @_ "/>
    <numFmt numFmtId="171" formatCode="_ * #,##0_ ;_ * \-#,##0_ ;_ * &quot;0&quot;??_ ;_ @_ "/>
    <numFmt numFmtId="172" formatCode="###,###,###,###,###"/>
    <numFmt numFmtId="173" formatCode="0.0%"/>
    <numFmt numFmtId="174" formatCode="0.000"/>
    <numFmt numFmtId="175" formatCode="_ * #,##0.0_ ;_ * \-#,##0.0_ ;_ * &quot;-&quot;??_ ;_ @_ "/>
    <numFmt numFmtId="176" formatCode="0.0000"/>
    <numFmt numFmtId="177" formatCode="#,##0.00000000;[Red]\-#,##0.00000000"/>
    <numFmt numFmtId="178" formatCode="_ * #,##0.000_ ;_ * \-#,##0.000_ ;_ * &quot;-&quot;??_ ;_ @_ "/>
    <numFmt numFmtId="179" formatCode="#,##0.000000000;[Red]\-#,##0.000000000"/>
    <numFmt numFmtId="180" formatCode="#,##0.00000000000;[Red]\-#,##0.00000000000"/>
    <numFmt numFmtId="181" formatCode="#,##0.000000000000000;[Red]\-#,##0.000000000000000"/>
    <numFmt numFmtId="182" formatCode="0.00000"/>
    <numFmt numFmtId="183" formatCode="0.0000000"/>
    <numFmt numFmtId="184" formatCode="0.000000000"/>
    <numFmt numFmtId="185" formatCode="###,###,###,###,###.0"/>
    <numFmt numFmtId="186" formatCode="0.0000000000"/>
    <numFmt numFmtId="187" formatCode="0.00000000000"/>
    <numFmt numFmtId="188" formatCode="0.0000000000000"/>
    <numFmt numFmtId="189" formatCode="0.00000000000000"/>
    <numFmt numFmtId="190" formatCode="0.000000000000000"/>
    <numFmt numFmtId="191" formatCode="0.000000"/>
    <numFmt numFmtId="192" formatCode="0.00000000"/>
    <numFmt numFmtId="193" formatCode="0.000000000000"/>
    <numFmt numFmtId="194" formatCode="#,##0.0000000000;[Red]\-#,##0.0000000000"/>
    <numFmt numFmtId="195" formatCode="#,##0.0000000000000;[Red]\-#,##0.0000000000000"/>
    <numFmt numFmtId="196" formatCode="#.#;[Red]\-#.###0"/>
    <numFmt numFmtId="197" formatCode="#,##0.0;[Red]\-#,##0.0"/>
    <numFmt numFmtId="198" formatCode="#,##0.0"/>
    <numFmt numFmtId="199" formatCode="0.0_ ;[Red]\-0.0\ "/>
    <numFmt numFmtId="200" formatCode="#,##0.00000000000"/>
    <numFmt numFmtId="201" formatCode="#,##0.000000;[Red]\-#,##0.000000"/>
    <numFmt numFmtId="202" formatCode="#,##0.0000000;[Red]\-#,##0.0000000"/>
    <numFmt numFmtId="203" formatCode="###,###,###,###.0000"/>
    <numFmt numFmtId="204" formatCode="#,##0.00000;[Red]\-#,##0.00000"/>
    <numFmt numFmtId="205" formatCode="#,##0.000;[Red]\-#,##0.000"/>
    <numFmt numFmtId="206" formatCode="#,##0.00000000"/>
    <numFmt numFmtId="207" formatCode="#,##0.000000000000;[Red]\-#,##0.000000000000"/>
    <numFmt numFmtId="208" formatCode="#,##0.000000;\-#,##0.000000"/>
    <numFmt numFmtId="209" formatCode="#,##0.0000;[Red]\-#,##0.0000"/>
    <numFmt numFmtId="210" formatCode="#,##0.0000000000;\-#,##0.0000000000"/>
    <numFmt numFmtId="211" formatCode="#,##0.00000000;\-#,##0.00000000"/>
    <numFmt numFmtId="212" formatCode="#,##0.0_ ;[Red]\-#,##0.0\ "/>
    <numFmt numFmtId="213" formatCode="#,##0_ ;[Red]\-#,##0\ "/>
    <numFmt numFmtId="214" formatCode="#,##0.000"/>
    <numFmt numFmtId="215" formatCode="#,##0.00000"/>
    <numFmt numFmtId="216" formatCode="#,##0;[Red]#,##0"/>
    <numFmt numFmtId="217" formatCode="#,##0.00000_);[Red]\(#,##0.00000\)"/>
    <numFmt numFmtId="218" formatCode="#,##0.0000"/>
  </numFmts>
  <fonts count="9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7.15"/>
      <color indexed="8"/>
      <name val="Calibri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/>
      <right/>
      <top/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indexed="23"/>
      </left>
      <right style="thin">
        <color rgb="FF808080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/>
      <right style="thin">
        <color rgb="FF808080"/>
      </right>
      <top style="thin">
        <color indexed="23"/>
      </top>
      <bottom/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 style="thin">
        <color indexed="23"/>
      </left>
      <right/>
      <top style="thin">
        <color rgb="FF808080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6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6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7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4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1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5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0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596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70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8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167" fontId="0" fillId="47" borderId="0" xfId="305" applyFont="1" applyFill="1" applyAlignment="1">
      <alignment horizontal="center"/>
    </xf>
    <xf numFmtId="170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70" fontId="0" fillId="47" borderId="0" xfId="300" applyNumberFormat="1" applyFont="1" applyFill="1" applyBorder="1" applyAlignment="1">
      <alignment wrapText="1"/>
    </xf>
    <xf numFmtId="167" fontId="0" fillId="47" borderId="0" xfId="305" applyFont="1" applyFill="1" applyAlignment="1">
      <alignment horizontal="left" indent="2"/>
    </xf>
    <xf numFmtId="170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33" fillId="48" borderId="22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38" fontId="33" fillId="48" borderId="22" xfId="300" applyNumberFormat="1" applyFont="1" applyFill="1" applyBorder="1" applyAlignment="1">
      <alignment horizontal="right" vertical="center" indent="2"/>
    </xf>
    <xf numFmtId="0" fontId="8" fillId="48" borderId="0" xfId="323" applyFont="1" applyFill="1">
      <alignment/>
      <protection/>
    </xf>
    <xf numFmtId="38" fontId="0" fillId="48" borderId="22" xfId="300" applyNumberFormat="1" applyFont="1" applyFill="1" applyBorder="1" applyAlignment="1">
      <alignment horizontal="right" vertical="center" indent="2"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38" fontId="6" fillId="48" borderId="22" xfId="300" applyNumberFormat="1" applyFont="1" applyFill="1" applyBorder="1" applyAlignment="1">
      <alignment horizontal="right" vertical="center" indent="2"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2" xfId="0" applyFont="1" applyFill="1" applyBorder="1" applyAlignment="1">
      <alignment horizontal="center" vertical="center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9" fontId="3" fillId="48" borderId="0" xfId="300" applyNumberFormat="1" applyFont="1" applyFill="1" applyBorder="1" applyAlignment="1">
      <alignment horizontal="center" vertical="center"/>
    </xf>
    <xf numFmtId="193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7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72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70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173" fontId="0" fillId="48" borderId="31" xfId="350" applyNumberFormat="1" applyFont="1" applyFill="1" applyBorder="1" applyAlignment="1">
      <alignment horizontal="center" vertical="center"/>
    </xf>
    <xf numFmtId="0" fontId="3" fillId="48" borderId="32" xfId="331" applyFont="1" applyFill="1" applyBorder="1" applyAlignment="1">
      <alignment horizontal="center" vertical="center"/>
      <protection/>
    </xf>
    <xf numFmtId="173" fontId="3" fillId="48" borderId="33" xfId="350" applyNumberFormat="1" applyFont="1" applyFill="1" applyBorder="1" applyAlignment="1">
      <alignment horizontal="center" vertical="center"/>
    </xf>
    <xf numFmtId="170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9" fontId="0" fillId="48" borderId="0" xfId="0" applyNumberFormat="1" applyFont="1" applyFill="1" applyAlignment="1">
      <alignment/>
    </xf>
    <xf numFmtId="0" fontId="82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203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70" fontId="6" fillId="48" borderId="0" xfId="300" applyNumberFormat="1" applyFont="1" applyFill="1" applyBorder="1" applyAlignment="1">
      <alignment horizontal="center" vertical="center"/>
    </xf>
    <xf numFmtId="0" fontId="11" fillId="48" borderId="34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4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3" fillId="48" borderId="0" xfId="331" applyFill="1">
      <alignment/>
      <protection/>
    </xf>
    <xf numFmtId="182" fontId="35" fillId="48" borderId="0" xfId="331" applyNumberFormat="1" applyFont="1" applyFill="1">
      <alignment/>
      <protection/>
    </xf>
    <xf numFmtId="193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86" fontId="0" fillId="48" borderId="0" xfId="331" applyNumberFormat="1" applyFont="1" applyFill="1" applyBorder="1" applyAlignment="1">
      <alignment vertical="center"/>
      <protection/>
    </xf>
    <xf numFmtId="188" fontId="0" fillId="48" borderId="0" xfId="0" applyNumberFormat="1" applyFont="1" applyFill="1" applyAlignment="1">
      <alignment vertical="center"/>
    </xf>
    <xf numFmtId="186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5" xfId="331" applyFont="1" applyFill="1" applyBorder="1" applyAlignment="1">
      <alignment horizontal="left" vertical="center" indent="1"/>
      <protection/>
    </xf>
    <xf numFmtId="0" fontId="83" fillId="48" borderId="0" xfId="0" applyFont="1" applyFill="1" applyAlignment="1">
      <alignment/>
    </xf>
    <xf numFmtId="0" fontId="84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6" fontId="0" fillId="48" borderId="0" xfId="0" applyNumberFormat="1" applyFont="1" applyFill="1" applyAlignment="1">
      <alignment/>
    </xf>
    <xf numFmtId="167" fontId="8" fillId="48" borderId="0" xfId="300" applyFont="1" applyFill="1" applyAlignment="1">
      <alignment/>
    </xf>
    <xf numFmtId="192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6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37" fontId="33" fillId="48" borderId="22" xfId="300" applyNumberFormat="1" applyFont="1" applyFill="1" applyBorder="1" applyAlignment="1">
      <alignment horizontal="right" vertical="center" wrapText="1" indent="2"/>
    </xf>
    <xf numFmtId="37" fontId="33" fillId="48" borderId="0" xfId="300" applyNumberFormat="1" applyFont="1" applyFill="1" applyBorder="1" applyAlignment="1">
      <alignment horizontal="right" vertical="center" wrapText="1" indent="2"/>
    </xf>
    <xf numFmtId="0" fontId="33" fillId="48" borderId="24" xfId="323" applyFont="1" applyFill="1" applyBorder="1" applyAlignment="1">
      <alignment horizontal="left" vertical="center" wrapText="1" indent="1"/>
      <protection/>
    </xf>
    <xf numFmtId="37" fontId="8" fillId="48" borderId="23" xfId="300" applyNumberFormat="1" applyFont="1" applyFill="1" applyBorder="1" applyAlignment="1">
      <alignment horizontal="right" vertical="center" wrapText="1" indent="2"/>
    </xf>
    <xf numFmtId="37" fontId="8" fillId="48" borderId="37" xfId="300" applyNumberFormat="1" applyFont="1" applyFill="1" applyBorder="1" applyAlignment="1">
      <alignment horizontal="right" vertical="center" wrapText="1" indent="2"/>
    </xf>
    <xf numFmtId="183" fontId="0" fillId="47" borderId="0" xfId="300" applyNumberFormat="1" applyFont="1" applyFill="1" applyAlignment="1">
      <alignment/>
    </xf>
    <xf numFmtId="210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11" fontId="8" fillId="47" borderId="0" xfId="323" applyNumberFormat="1" applyFont="1" applyFill="1">
      <alignment/>
      <protection/>
    </xf>
    <xf numFmtId="0" fontId="82" fillId="47" borderId="0" xfId="0" applyFont="1" applyFill="1" applyAlignment="1">
      <alignment/>
    </xf>
    <xf numFmtId="0" fontId="85" fillId="48" borderId="0" xfId="0" applyFont="1" applyFill="1" applyAlignment="1">
      <alignment/>
    </xf>
    <xf numFmtId="0" fontId="6" fillId="48" borderId="20" xfId="0" applyFont="1" applyFill="1" applyBorder="1" applyAlignment="1">
      <alignment horizontal="center" vertical="center" wrapText="1"/>
    </xf>
    <xf numFmtId="202" fontId="0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188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6" fillId="48" borderId="0" xfId="323" applyFont="1" applyFill="1">
      <alignment/>
      <protection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178" fontId="3" fillId="48" borderId="0" xfId="307" applyNumberFormat="1" applyFont="1" applyFill="1" applyBorder="1" applyAlignment="1">
      <alignment vertical="center"/>
    </xf>
    <xf numFmtId="167" fontId="0" fillId="48" borderId="0" xfId="331" applyNumberFormat="1" applyFont="1" applyFill="1" applyBorder="1" applyAlignment="1">
      <alignment vertical="center"/>
      <protection/>
    </xf>
    <xf numFmtId="187" fontId="0" fillId="48" borderId="0" xfId="331" applyNumberFormat="1" applyFont="1" applyFill="1" applyBorder="1" applyAlignment="1">
      <alignment vertical="center"/>
      <protection/>
    </xf>
    <xf numFmtId="177" fontId="0" fillId="48" borderId="0" xfId="331" applyNumberFormat="1" applyFont="1" applyFill="1" applyBorder="1" applyAlignment="1">
      <alignment vertical="center"/>
      <protection/>
    </xf>
    <xf numFmtId="208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5" fontId="8" fillId="48" borderId="0" xfId="0" applyNumberFormat="1" applyFont="1" applyFill="1" applyAlignment="1">
      <alignment/>
    </xf>
    <xf numFmtId="167" fontId="8" fillId="48" borderId="0" xfId="0" applyNumberFormat="1" applyFont="1" applyFill="1" applyAlignment="1">
      <alignment/>
    </xf>
    <xf numFmtId="202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93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93" fontId="0" fillId="48" borderId="0" xfId="300" applyNumberFormat="1" applyFont="1" applyFill="1" applyBorder="1" applyAlignment="1">
      <alignment horizontal="right" vertical="center" indent="2"/>
    </xf>
    <xf numFmtId="183" fontId="8" fillId="48" borderId="0" xfId="0" applyNumberFormat="1" applyFont="1" applyFill="1" applyAlignment="1">
      <alignment/>
    </xf>
    <xf numFmtId="186" fontId="7" fillId="48" borderId="0" xfId="0" applyNumberFormat="1" applyFont="1" applyFill="1" applyAlignment="1">
      <alignment/>
    </xf>
    <xf numFmtId="174" fontId="8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4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89" fillId="47" borderId="0" xfId="0" applyFont="1" applyFill="1" applyAlignment="1">
      <alignment/>
    </xf>
    <xf numFmtId="0" fontId="85" fillId="47" borderId="0" xfId="0" applyFont="1" applyFill="1" applyAlignment="1">
      <alignment/>
    </xf>
    <xf numFmtId="0" fontId="83" fillId="47" borderId="0" xfId="0" applyFont="1" applyFill="1" applyAlignment="1">
      <alignment/>
    </xf>
    <xf numFmtId="186" fontId="89" fillId="47" borderId="0" xfId="0" applyNumberFormat="1" applyFont="1" applyFill="1" applyAlignment="1">
      <alignment/>
    </xf>
    <xf numFmtId="0" fontId="82" fillId="47" borderId="0" xfId="0" applyFont="1" applyFill="1" applyBorder="1" applyAlignment="1">
      <alignment/>
    </xf>
    <xf numFmtId="0" fontId="84" fillId="47" borderId="0" xfId="0" applyFont="1" applyFill="1" applyAlignment="1">
      <alignment/>
    </xf>
    <xf numFmtId="38" fontId="89" fillId="47" borderId="0" xfId="0" applyNumberFormat="1" applyFont="1" applyFill="1" applyAlignment="1">
      <alignment/>
    </xf>
    <xf numFmtId="197" fontId="89" fillId="47" borderId="0" xfId="0" applyNumberFormat="1" applyFont="1" applyFill="1" applyAlignment="1">
      <alignment/>
    </xf>
    <xf numFmtId="1" fontId="89" fillId="48" borderId="0" xfId="0" applyNumberFormat="1" applyFont="1" applyFill="1" applyAlignment="1">
      <alignment/>
    </xf>
    <xf numFmtId="198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71" fontId="0" fillId="48" borderId="0" xfId="307" applyNumberFormat="1" applyFont="1" applyFill="1" applyBorder="1" applyAlignment="1">
      <alignment horizontal="right" vertical="center"/>
    </xf>
    <xf numFmtId="184" fontId="3" fillId="48" borderId="0" xfId="0" applyNumberFormat="1" applyFont="1" applyFill="1" applyAlignment="1">
      <alignment horizontal="justify" vertical="center" wrapText="1"/>
    </xf>
    <xf numFmtId="184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92" fontId="0" fillId="48" borderId="0" xfId="0" applyNumberFormat="1" applyFont="1" applyFill="1" applyAlignment="1">
      <alignment vertical="center"/>
    </xf>
    <xf numFmtId="184" fontId="0" fillId="48" borderId="0" xfId="0" applyNumberFormat="1" applyFont="1" applyFill="1" applyAlignment="1">
      <alignment vertical="center"/>
    </xf>
    <xf numFmtId="176" fontId="0" fillId="48" borderId="0" xfId="0" applyNumberFormat="1" applyFont="1" applyFill="1" applyAlignment="1">
      <alignment vertical="center"/>
    </xf>
    <xf numFmtId="187" fontId="0" fillId="48" borderId="0" xfId="0" applyNumberFormat="1" applyFont="1" applyFill="1" applyAlignment="1">
      <alignment/>
    </xf>
    <xf numFmtId="191" fontId="0" fillId="48" borderId="0" xfId="0" applyNumberFormat="1" applyFont="1" applyFill="1" applyAlignment="1">
      <alignment/>
    </xf>
    <xf numFmtId="191" fontId="0" fillId="48" borderId="0" xfId="308" applyNumberFormat="1" applyFont="1" applyFill="1" applyAlignment="1">
      <alignment/>
    </xf>
    <xf numFmtId="186" fontId="0" fillId="48" borderId="0" xfId="0" applyNumberFormat="1" applyFont="1" applyFill="1" applyAlignment="1">
      <alignment/>
    </xf>
    <xf numFmtId="179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82" fontId="8" fillId="48" borderId="0" xfId="30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4" fontId="3" fillId="48" borderId="0" xfId="300" applyNumberFormat="1" applyFont="1" applyFill="1" applyBorder="1" applyAlignment="1">
      <alignment vertical="center"/>
    </xf>
    <xf numFmtId="184" fontId="3" fillId="48" borderId="0" xfId="307" applyNumberFormat="1" applyFont="1" applyFill="1" applyBorder="1" applyAlignment="1">
      <alignment vertical="center"/>
    </xf>
    <xf numFmtId="175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183" fontId="3" fillId="48" borderId="0" xfId="307" applyNumberFormat="1" applyFont="1" applyFill="1" applyBorder="1" applyAlignment="1">
      <alignment vertical="center"/>
    </xf>
    <xf numFmtId="184" fontId="0" fillId="48" borderId="0" xfId="323" applyNumberFormat="1" applyFont="1" applyFill="1" applyBorder="1" applyAlignment="1">
      <alignment vertical="center" wrapText="1"/>
      <protection/>
    </xf>
    <xf numFmtId="187" fontId="0" fillId="48" borderId="0" xfId="323" applyNumberFormat="1" applyFont="1" applyFill="1" applyBorder="1" applyAlignment="1">
      <alignment vertical="center" wrapText="1"/>
      <protection/>
    </xf>
    <xf numFmtId="174" fontId="8" fillId="48" borderId="0" xfId="0" applyNumberFormat="1" applyFont="1" applyFill="1" applyAlignment="1">
      <alignment horizontal="right"/>
    </xf>
    <xf numFmtId="192" fontId="12" fillId="47" borderId="0" xfId="0" applyNumberFormat="1" applyFont="1" applyFill="1" applyAlignment="1">
      <alignment/>
    </xf>
    <xf numFmtId="186" fontId="12" fillId="47" borderId="0" xfId="0" applyNumberFormat="1" applyFont="1" applyFill="1" applyAlignment="1">
      <alignment/>
    </xf>
    <xf numFmtId="183" fontId="12" fillId="47" borderId="0" xfId="0" applyNumberFormat="1" applyFont="1" applyFill="1" applyBorder="1" applyAlignment="1">
      <alignment/>
    </xf>
    <xf numFmtId="189" fontId="12" fillId="47" borderId="0" xfId="0" applyNumberFormat="1" applyFont="1" applyFill="1" applyBorder="1" applyAlignment="1">
      <alignment/>
    </xf>
    <xf numFmtId="176" fontId="8" fillId="48" borderId="0" xfId="0" applyNumberFormat="1" applyFont="1" applyFill="1" applyAlignment="1">
      <alignment/>
    </xf>
    <xf numFmtId="197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12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83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196" fontId="8" fillId="48" borderId="0" xfId="0" applyNumberFormat="1" applyFont="1" applyFill="1" applyAlignment="1">
      <alignment/>
    </xf>
    <xf numFmtId="199" fontId="8" fillId="48" borderId="0" xfId="0" applyNumberFormat="1" applyFont="1" applyFill="1" applyAlignment="1">
      <alignment/>
    </xf>
    <xf numFmtId="184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174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83" fontId="8" fillId="48" borderId="0" xfId="345" applyNumberFormat="1" applyFont="1" applyFill="1" applyAlignment="1">
      <alignment/>
    </xf>
    <xf numFmtId="0" fontId="0" fillId="48" borderId="22" xfId="323" applyFont="1" applyFill="1" applyBorder="1" applyAlignment="1">
      <alignment horizontal="left" vertical="center" indent="3"/>
      <protection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80" fontId="35" fillId="48" borderId="0" xfId="323" applyNumberFormat="1" applyFont="1" applyFill="1" applyAlignment="1">
      <alignment vertical="top"/>
      <protection/>
    </xf>
    <xf numFmtId="207" fontId="0" fillId="48" borderId="0" xfId="323" applyNumberFormat="1" applyFont="1" applyFill="1" applyAlignment="1">
      <alignment/>
      <protection/>
    </xf>
    <xf numFmtId="194" fontId="0" fillId="48" borderId="0" xfId="323" applyNumberFormat="1" applyFont="1" applyFill="1">
      <alignment/>
      <protection/>
    </xf>
    <xf numFmtId="205" fontId="0" fillId="48" borderId="0" xfId="323" applyNumberFormat="1" applyFont="1" applyFill="1">
      <alignment/>
      <protection/>
    </xf>
    <xf numFmtId="169" fontId="0" fillId="48" borderId="0" xfId="323" applyNumberFormat="1" applyFont="1" applyFill="1">
      <alignment/>
      <protection/>
    </xf>
    <xf numFmtId="179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5" fontId="0" fillId="48" borderId="0" xfId="323" applyNumberFormat="1" applyFont="1" applyFill="1">
      <alignment/>
      <protection/>
    </xf>
    <xf numFmtId="177" fontId="0" fillId="48" borderId="0" xfId="323" applyNumberFormat="1" applyFont="1" applyFill="1">
      <alignment/>
      <protection/>
    </xf>
    <xf numFmtId="194" fontId="35" fillId="48" borderId="0" xfId="323" applyNumberFormat="1" applyFont="1" applyFill="1" applyAlignment="1">
      <alignment vertical="top"/>
      <protection/>
    </xf>
    <xf numFmtId="180" fontId="0" fillId="48" borderId="0" xfId="323" applyNumberFormat="1" applyFont="1" applyFill="1">
      <alignment/>
      <protection/>
    </xf>
    <xf numFmtId="202" fontId="0" fillId="48" borderId="0" xfId="323" applyNumberFormat="1" applyFont="1" applyFill="1">
      <alignment/>
      <protection/>
    </xf>
    <xf numFmtId="188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3" fontId="33" fillId="48" borderId="0" xfId="300" applyNumberFormat="1" applyFont="1" applyFill="1" applyBorder="1" applyAlignment="1">
      <alignment horizontal="right" vertical="center" indent="2"/>
    </xf>
    <xf numFmtId="3" fontId="33" fillId="48" borderId="22" xfId="300" applyNumberFormat="1" applyFont="1" applyFill="1" applyBorder="1" applyAlignment="1">
      <alignment horizontal="right" vertical="center" indent="2"/>
    </xf>
    <xf numFmtId="0" fontId="43" fillId="48" borderId="0" xfId="289" applyFont="1" applyFill="1" applyAlignment="1" applyProtection="1">
      <alignment vertical="center"/>
      <protection/>
    </xf>
    <xf numFmtId="174" fontId="90" fillId="48" borderId="0" xfId="0" applyNumberFormat="1" applyFont="1" applyFill="1" applyAlignment="1">
      <alignment horizontal="center" vertical="center"/>
    </xf>
    <xf numFmtId="38" fontId="6" fillId="48" borderId="19" xfId="300" applyNumberFormat="1" applyFont="1" applyFill="1" applyBorder="1" applyAlignment="1">
      <alignment horizontal="right" vertical="center" indent="2"/>
    </xf>
    <xf numFmtId="38" fontId="33" fillId="48" borderId="19" xfId="300" applyNumberFormat="1" applyFont="1" applyFill="1" applyBorder="1" applyAlignment="1">
      <alignment horizontal="right" vertical="center" indent="2"/>
    </xf>
    <xf numFmtId="0" fontId="4" fillId="48" borderId="0" xfId="0" applyFont="1" applyFill="1" applyAlignment="1">
      <alignment vertical="center"/>
    </xf>
    <xf numFmtId="0" fontId="91" fillId="47" borderId="0" xfId="0" applyFont="1" applyFill="1" applyAlignment="1">
      <alignment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38" fontId="91" fillId="47" borderId="0" xfId="0" applyNumberFormat="1" applyFont="1" applyFill="1" applyAlignment="1">
      <alignment/>
    </xf>
    <xf numFmtId="197" fontId="91" fillId="47" borderId="0" xfId="0" applyNumberFormat="1" applyFont="1" applyFill="1" applyAlignment="1">
      <alignment/>
    </xf>
    <xf numFmtId="1" fontId="91" fillId="48" borderId="0" xfId="0" applyNumberFormat="1" applyFont="1" applyFill="1" applyAlignment="1">
      <alignment/>
    </xf>
    <xf numFmtId="182" fontId="91" fillId="47" borderId="0" xfId="0" applyNumberFormat="1" applyFont="1" applyFill="1" applyAlignment="1">
      <alignment/>
    </xf>
    <xf numFmtId="0" fontId="91" fillId="48" borderId="0" xfId="0" applyFont="1" applyFill="1" applyAlignment="1">
      <alignment/>
    </xf>
    <xf numFmtId="208" fontId="91" fillId="47" borderId="0" xfId="0" applyNumberFormat="1" applyFont="1" applyFill="1" applyAlignment="1">
      <alignment/>
    </xf>
    <xf numFmtId="186" fontId="91" fillId="47" borderId="0" xfId="0" applyNumberFormat="1" applyFont="1" applyFill="1" applyAlignment="1">
      <alignment/>
    </xf>
    <xf numFmtId="0" fontId="95" fillId="47" borderId="0" xfId="0" applyFont="1" applyFill="1" applyAlignment="1">
      <alignment/>
    </xf>
    <xf numFmtId="0" fontId="91" fillId="47" borderId="0" xfId="0" applyFont="1" applyFill="1" applyBorder="1" applyAlignment="1">
      <alignment/>
    </xf>
    <xf numFmtId="181" fontId="91" fillId="47" borderId="0" xfId="0" applyNumberFormat="1" applyFont="1" applyFill="1" applyBorder="1" applyAlignment="1">
      <alignment/>
    </xf>
    <xf numFmtId="0" fontId="92" fillId="47" borderId="0" xfId="0" applyFont="1" applyFill="1" applyBorder="1" applyAlignment="1">
      <alignment/>
    </xf>
    <xf numFmtId="0" fontId="92" fillId="47" borderId="0" xfId="0" applyFont="1" applyFill="1" applyAlignment="1" applyProtection="1">
      <alignment/>
      <protection/>
    </xf>
    <xf numFmtId="38" fontId="92" fillId="48" borderId="0" xfId="0" applyNumberFormat="1" applyFont="1" applyFill="1" applyAlignment="1">
      <alignment/>
    </xf>
    <xf numFmtId="0" fontId="92" fillId="48" borderId="0" xfId="0" applyFont="1" applyFill="1" applyAlignment="1" applyProtection="1">
      <alignment/>
      <protection/>
    </xf>
    <xf numFmtId="179" fontId="92" fillId="48" borderId="0" xfId="0" applyNumberFormat="1" applyFont="1" applyFill="1" applyAlignment="1">
      <alignment/>
    </xf>
    <xf numFmtId="201" fontId="92" fillId="48" borderId="0" xfId="0" applyNumberFormat="1" applyFont="1" applyFill="1" applyAlignment="1">
      <alignment/>
    </xf>
    <xf numFmtId="209" fontId="92" fillId="47" borderId="0" xfId="0" applyNumberFormat="1" applyFont="1" applyFill="1" applyAlignment="1">
      <alignment/>
    </xf>
    <xf numFmtId="180" fontId="92" fillId="48" borderId="0" xfId="0" applyNumberFormat="1" applyFont="1" applyFill="1" applyAlignment="1">
      <alignment/>
    </xf>
    <xf numFmtId="204" fontId="92" fillId="48" borderId="0" xfId="0" applyNumberFormat="1" applyFont="1" applyFill="1" applyAlignment="1">
      <alignment/>
    </xf>
    <xf numFmtId="194" fontId="92" fillId="48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3" fontId="6" fillId="48" borderId="27" xfId="300" applyNumberFormat="1" applyFont="1" applyFill="1" applyBorder="1" applyAlignment="1">
      <alignment horizontal="right" vertical="center" indent="2"/>
    </xf>
    <xf numFmtId="3" fontId="6" fillId="48" borderId="22" xfId="300" applyNumberFormat="1" applyFont="1" applyFill="1" applyBorder="1" applyAlignment="1">
      <alignment horizontal="right" vertical="center" indent="2"/>
    </xf>
    <xf numFmtId="3" fontId="33" fillId="48" borderId="27" xfId="300" applyNumberFormat="1" applyFont="1" applyFill="1" applyBorder="1" applyAlignment="1">
      <alignment horizontal="right" vertical="center" indent="2"/>
    </xf>
    <xf numFmtId="3" fontId="8" fillId="48" borderId="27" xfId="300" applyNumberFormat="1" applyFont="1" applyFill="1" applyBorder="1" applyAlignment="1">
      <alignment horizontal="right" vertical="center" indent="2"/>
    </xf>
    <xf numFmtId="3" fontId="8" fillId="48" borderId="22" xfId="300" applyNumberFormat="1" applyFont="1" applyFill="1" applyBorder="1" applyAlignment="1">
      <alignment horizontal="right" vertical="center" indent="2"/>
    </xf>
    <xf numFmtId="3" fontId="11" fillId="48" borderId="27" xfId="300" applyNumberFormat="1" applyFont="1" applyFill="1" applyBorder="1" applyAlignment="1">
      <alignment horizontal="right" vertical="center" indent="2"/>
    </xf>
    <xf numFmtId="3" fontId="11" fillId="48" borderId="22" xfId="300" applyNumberFormat="1" applyFont="1" applyFill="1" applyBorder="1" applyAlignment="1">
      <alignment horizontal="right" vertical="center" indent="2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2" fillId="47" borderId="0" xfId="0" applyNumberFormat="1" applyFont="1" applyFill="1" applyAlignment="1">
      <alignment/>
    </xf>
    <xf numFmtId="4" fontId="96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3" fontId="5" fillId="48" borderId="22" xfId="300" applyNumberFormat="1" applyFont="1" applyFill="1" applyBorder="1" applyAlignment="1">
      <alignment horizontal="right" vertical="center" indent="2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3" fillId="48" borderId="0" xfId="0" applyFont="1" applyFill="1" applyAlignment="1">
      <alignment/>
    </xf>
    <xf numFmtId="4" fontId="96" fillId="48" borderId="0" xfId="0" applyNumberFormat="1" applyFont="1" applyFill="1" applyAlignment="1">
      <alignment/>
    </xf>
    <xf numFmtId="206" fontId="77" fillId="48" borderId="0" xfId="0" applyNumberFormat="1" applyFont="1" applyFill="1" applyAlignment="1">
      <alignment/>
    </xf>
    <xf numFmtId="206" fontId="0" fillId="48" borderId="0" xfId="0" applyNumberFormat="1" applyFill="1" applyAlignment="1">
      <alignment/>
    </xf>
    <xf numFmtId="4" fontId="92" fillId="48" borderId="0" xfId="0" applyNumberFormat="1" applyFont="1" applyFill="1" applyAlignment="1">
      <alignment/>
    </xf>
    <xf numFmtId="0" fontId="94" fillId="48" borderId="0" xfId="0" applyFont="1" applyFill="1" applyAlignment="1">
      <alignment/>
    </xf>
    <xf numFmtId="206" fontId="94" fillId="48" borderId="0" xfId="0" applyNumberFormat="1" applyFont="1" applyFill="1" applyAlignment="1">
      <alignment/>
    </xf>
    <xf numFmtId="0" fontId="81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0" fontId="11" fillId="48" borderId="22" xfId="0" applyFont="1" applyFill="1" applyBorder="1" applyAlignment="1">
      <alignment horizontal="left" vertical="center"/>
    </xf>
    <xf numFmtId="3" fontId="8" fillId="48" borderId="0" xfId="300" applyNumberFormat="1" applyFont="1" applyFill="1" applyBorder="1" applyAlignment="1">
      <alignment horizontal="right" vertical="center" indent="2"/>
    </xf>
    <xf numFmtId="3" fontId="11" fillId="48" borderId="0" xfId="300" applyNumberFormat="1" applyFont="1" applyFill="1" applyBorder="1" applyAlignment="1">
      <alignment horizontal="right" vertical="center" indent="2"/>
    </xf>
    <xf numFmtId="3" fontId="11" fillId="48" borderId="38" xfId="300" applyNumberFormat="1" applyFont="1" applyFill="1" applyBorder="1" applyAlignment="1">
      <alignment horizontal="right" vertical="center" indent="2"/>
    </xf>
    <xf numFmtId="3" fontId="8" fillId="48" borderId="37" xfId="300" applyNumberFormat="1" applyFont="1" applyFill="1" applyBorder="1" applyAlignment="1">
      <alignment horizontal="right" vertical="center" indent="2"/>
    </xf>
    <xf numFmtId="3" fontId="8" fillId="48" borderId="23" xfId="300" applyNumberFormat="1" applyFont="1" applyFill="1" applyBorder="1" applyAlignment="1">
      <alignment horizontal="right" vertical="center" indent="2"/>
    </xf>
    <xf numFmtId="206" fontId="92" fillId="48" borderId="0" xfId="0" applyNumberFormat="1" applyFont="1" applyFill="1" applyAlignment="1">
      <alignment/>
    </xf>
    <xf numFmtId="174" fontId="97" fillId="48" borderId="0" xfId="0" applyNumberFormat="1" applyFont="1" applyFill="1" applyAlignment="1">
      <alignment horizontal="center" vertical="center"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4" fontId="97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1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4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213" fontId="6" fillId="48" borderId="22" xfId="300" applyNumberFormat="1" applyFont="1" applyFill="1" applyBorder="1" applyAlignment="1">
      <alignment horizontal="right" vertical="center" indent="1"/>
    </xf>
    <xf numFmtId="213" fontId="11" fillId="48" borderId="22" xfId="300" applyNumberFormat="1" applyFont="1" applyFill="1" applyBorder="1" applyAlignment="1">
      <alignment horizontal="right" vertical="center" indent="1"/>
    </xf>
    <xf numFmtId="213" fontId="8" fillId="48" borderId="22" xfId="300" applyNumberFormat="1" applyFont="1" applyFill="1" applyBorder="1" applyAlignment="1">
      <alignment horizontal="right" vertical="center" indent="1"/>
    </xf>
    <xf numFmtId="213" fontId="0" fillId="48" borderId="22" xfId="300" applyNumberFormat="1" applyFont="1" applyFill="1" applyBorder="1" applyAlignment="1">
      <alignment horizontal="right" vertical="center" indent="1"/>
    </xf>
    <xf numFmtId="213" fontId="33" fillId="48" borderId="22" xfId="300" applyNumberFormat="1" applyFont="1" applyFill="1" applyBorder="1" applyAlignment="1">
      <alignment horizontal="right" vertical="center" indent="1"/>
    </xf>
    <xf numFmtId="3" fontId="33" fillId="48" borderId="22" xfId="300" applyNumberFormat="1" applyFont="1" applyFill="1" applyBorder="1" applyAlignment="1">
      <alignment horizontal="right" vertical="center" indent="1"/>
    </xf>
    <xf numFmtId="204" fontId="35" fillId="48" borderId="0" xfId="323" applyNumberFormat="1" applyFont="1" applyFill="1" applyAlignment="1">
      <alignment vertical="top"/>
      <protection/>
    </xf>
    <xf numFmtId="213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6" fillId="48" borderId="23" xfId="323" applyFont="1" applyFill="1" applyBorder="1" applyAlignment="1">
      <alignment horizontal="center" vertical="center"/>
      <protection/>
    </xf>
    <xf numFmtId="0" fontId="0" fillId="48" borderId="22" xfId="0" applyFont="1" applyFill="1" applyBorder="1" applyAlignment="1">
      <alignment horizontal="left" vertical="center" indent="3"/>
    </xf>
    <xf numFmtId="0" fontId="6" fillId="48" borderId="39" xfId="0" applyFont="1" applyFill="1" applyBorder="1" applyAlignment="1">
      <alignment horizontal="left" vertical="center" indent="10"/>
    </xf>
    <xf numFmtId="0" fontId="6" fillId="48" borderId="40" xfId="0" applyFont="1" applyFill="1" applyBorder="1" applyAlignment="1">
      <alignment horizontal="left" vertical="center" indent="5"/>
    </xf>
    <xf numFmtId="216" fontId="11" fillId="48" borderId="22" xfId="300" applyNumberFormat="1" applyFont="1" applyFill="1" applyBorder="1" applyAlignment="1">
      <alignment horizontal="right" vertical="center" indent="2"/>
    </xf>
    <xf numFmtId="216" fontId="5" fillId="48" borderId="22" xfId="300" applyNumberFormat="1" applyFont="1" applyFill="1" applyBorder="1" applyAlignment="1">
      <alignment horizontal="right" vertical="center" indent="2"/>
    </xf>
    <xf numFmtId="216" fontId="8" fillId="48" borderId="23" xfId="300" applyNumberFormat="1" applyFont="1" applyFill="1" applyBorder="1" applyAlignment="1">
      <alignment horizontal="right" vertical="center" indent="2"/>
    </xf>
    <xf numFmtId="0" fontId="7" fillId="47" borderId="34" xfId="323" applyFont="1" applyFill="1" applyBorder="1">
      <alignment/>
      <protection/>
    </xf>
    <xf numFmtId="37" fontId="33" fillId="47" borderId="27" xfId="300" applyNumberFormat="1" applyFont="1" applyFill="1" applyBorder="1" applyAlignment="1">
      <alignment horizontal="right" vertical="center" wrapText="1" indent="1"/>
    </xf>
    <xf numFmtId="37" fontId="8" fillId="47" borderId="26" xfId="300" applyNumberFormat="1" applyFont="1" applyFill="1" applyBorder="1" applyAlignment="1">
      <alignment horizontal="right" vertical="center" wrapText="1" indent="1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6" fillId="47" borderId="41" xfId="323" applyFont="1" applyFill="1" applyBorder="1" applyAlignment="1">
      <alignment horizontal="center" vertical="center"/>
      <protection/>
    </xf>
    <xf numFmtId="0" fontId="7" fillId="47" borderId="42" xfId="323" applyFont="1" applyFill="1" applyBorder="1">
      <alignment/>
      <protection/>
    </xf>
    <xf numFmtId="0" fontId="7" fillId="47" borderId="43" xfId="323" applyFont="1" applyFill="1" applyBorder="1">
      <alignment/>
      <protection/>
    </xf>
    <xf numFmtId="37" fontId="33" fillId="47" borderId="44" xfId="300" applyNumberFormat="1" applyFont="1" applyFill="1" applyBorder="1" applyAlignment="1">
      <alignment horizontal="right" vertical="center" wrapText="1" indent="1"/>
    </xf>
    <xf numFmtId="37" fontId="33" fillId="47" borderId="45" xfId="300" applyNumberFormat="1" applyFont="1" applyFill="1" applyBorder="1" applyAlignment="1">
      <alignment horizontal="right" vertical="center" wrapText="1" indent="1"/>
    </xf>
    <xf numFmtId="37" fontId="8" fillId="47" borderId="46" xfId="300" applyNumberFormat="1" applyFont="1" applyFill="1" applyBorder="1" applyAlignment="1">
      <alignment horizontal="right" vertical="center" wrapText="1" indent="1"/>
    </xf>
    <xf numFmtId="37" fontId="8" fillId="47" borderId="41" xfId="300" applyNumberFormat="1" applyFont="1" applyFill="1" applyBorder="1" applyAlignment="1">
      <alignment horizontal="right" vertical="center" wrapText="1" indent="1"/>
    </xf>
    <xf numFmtId="0" fontId="6" fillId="47" borderId="47" xfId="323" applyFont="1" applyFill="1" applyBorder="1" applyAlignment="1">
      <alignment vertical="center" wrapText="1"/>
      <protection/>
    </xf>
    <xf numFmtId="0" fontId="6" fillId="47" borderId="48" xfId="323" applyFont="1" applyFill="1" applyBorder="1" applyAlignment="1">
      <alignment vertical="center" wrapText="1"/>
      <protection/>
    </xf>
    <xf numFmtId="0" fontId="98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0" fontId="44" fillId="48" borderId="31" xfId="331" applyFont="1" applyFill="1" applyBorder="1" applyAlignment="1">
      <alignment horizontal="center" vertical="center"/>
      <protection/>
    </xf>
    <xf numFmtId="198" fontId="0" fillId="48" borderId="0" xfId="307" applyNumberFormat="1" applyFont="1" applyFill="1" applyBorder="1" applyAlignment="1">
      <alignment vertical="center"/>
    </xf>
    <xf numFmtId="198" fontId="3" fillId="48" borderId="35" xfId="307" applyNumberFormat="1" applyFont="1" applyFill="1" applyBorder="1" applyAlignment="1">
      <alignment vertical="center"/>
    </xf>
    <xf numFmtId="173" fontId="44" fillId="48" borderId="31" xfId="331" applyNumberFormat="1" applyFont="1" applyFill="1" applyBorder="1" applyAlignment="1">
      <alignment horizontal="right" vertical="center" indent="2"/>
      <protection/>
    </xf>
    <xf numFmtId="173" fontId="0" fillId="48" borderId="31" xfId="350" applyNumberFormat="1" applyFont="1" applyFill="1" applyBorder="1" applyAlignment="1">
      <alignment horizontal="right" vertical="center" indent="1"/>
    </xf>
    <xf numFmtId="173" fontId="3" fillId="48" borderId="33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31" xfId="331" applyFont="1" applyFill="1" applyBorder="1" applyAlignment="1">
      <alignment horizontal="right" vertical="center" indent="2"/>
      <protection/>
    </xf>
    <xf numFmtId="0" fontId="3" fillId="48" borderId="31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3" fontId="94" fillId="48" borderId="0" xfId="0" applyNumberFormat="1" applyFont="1" applyFill="1" applyAlignment="1">
      <alignment/>
    </xf>
    <xf numFmtId="0" fontId="6" fillId="48" borderId="26" xfId="323" applyFont="1" applyFill="1" applyBorder="1" applyAlignment="1">
      <alignment horizontal="center" vertical="center"/>
      <protection/>
    </xf>
    <xf numFmtId="0" fontId="8" fillId="48" borderId="0" xfId="0" applyFont="1" applyFill="1" applyBorder="1" applyAlignment="1">
      <alignment horizontal="left" vertical="center" indent="1"/>
    </xf>
    <xf numFmtId="206" fontId="0" fillId="48" borderId="0" xfId="300" applyNumberFormat="1" applyFont="1" applyFill="1" applyBorder="1" applyAlignment="1">
      <alignment/>
    </xf>
    <xf numFmtId="193" fontId="0" fillId="48" borderId="0" xfId="300" applyNumberFormat="1" applyFont="1" applyFill="1" applyBorder="1" applyAlignment="1">
      <alignment/>
    </xf>
    <xf numFmtId="215" fontId="0" fillId="48" borderId="0" xfId="0" applyNumberFormat="1" applyFont="1" applyFill="1" applyBorder="1" applyAlignment="1">
      <alignment/>
    </xf>
    <xf numFmtId="179" fontId="0" fillId="48" borderId="0" xfId="0" applyNumberFormat="1" applyFont="1" applyFill="1" applyBorder="1" applyAlignment="1">
      <alignment/>
    </xf>
    <xf numFmtId="190" fontId="0" fillId="48" borderId="0" xfId="0" applyNumberFormat="1" applyFont="1" applyFill="1" applyBorder="1" applyAlignment="1">
      <alignment/>
    </xf>
    <xf numFmtId="216" fontId="0" fillId="48" borderId="22" xfId="300" applyNumberFormat="1" applyFont="1" applyFill="1" applyBorder="1" applyAlignment="1">
      <alignment horizontal="right" vertical="center" indent="2"/>
    </xf>
    <xf numFmtId="0" fontId="6" fillId="47" borderId="37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37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8" fillId="0" borderId="22" xfId="323" applyFont="1" applyFill="1" applyBorder="1" applyAlignment="1">
      <alignment horizontal="left" vertical="center" indent="3"/>
      <protection/>
    </xf>
    <xf numFmtId="0" fontId="6" fillId="48" borderId="37" xfId="323" applyFont="1" applyFill="1" applyBorder="1" applyAlignment="1">
      <alignment horizontal="center" vertical="center"/>
      <protection/>
    </xf>
    <xf numFmtId="0" fontId="6" fillId="48" borderId="49" xfId="323" applyFont="1" applyFill="1" applyBorder="1" applyAlignment="1">
      <alignment horizontal="center" vertical="center"/>
      <protection/>
    </xf>
    <xf numFmtId="215" fontId="92" fillId="48" borderId="0" xfId="0" applyNumberFormat="1" applyFont="1" applyFill="1" applyAlignment="1">
      <alignment/>
    </xf>
    <xf numFmtId="217" fontId="0" fillId="48" borderId="0" xfId="0" applyNumberFormat="1" applyFont="1" applyFill="1" applyAlignment="1">
      <alignment/>
    </xf>
    <xf numFmtId="215" fontId="0" fillId="48" borderId="0" xfId="0" applyNumberFormat="1" applyFont="1" applyFill="1" applyAlignment="1">
      <alignment/>
    </xf>
    <xf numFmtId="215" fontId="0" fillId="48" borderId="0" xfId="308" applyNumberFormat="1" applyFont="1" applyFill="1" applyAlignment="1">
      <alignment/>
    </xf>
    <xf numFmtId="213" fontId="8" fillId="0" borderId="22" xfId="300" applyNumberFormat="1" applyFont="1" applyFill="1" applyBorder="1" applyAlignment="1">
      <alignment horizontal="right" vertical="center" indent="1"/>
    </xf>
    <xf numFmtId="38" fontId="92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14" fontId="98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8" fillId="48" borderId="0" xfId="289" applyFont="1" applyFill="1" applyAlignment="1" applyProtection="1">
      <alignment horizontal="left" vertical="center"/>
      <protection/>
    </xf>
    <xf numFmtId="174" fontId="97" fillId="48" borderId="0" xfId="0" applyNumberFormat="1" applyFont="1" applyFill="1" applyAlignment="1">
      <alignment horizontal="center" vertical="center" wrapText="1"/>
    </xf>
    <xf numFmtId="0" fontId="0" fillId="47" borderId="0" xfId="0" applyFont="1" applyFill="1" applyAlignment="1">
      <alignment horizontal="left" vertical="center" wrapText="1"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4" fontId="0" fillId="47" borderId="0" xfId="0" applyNumberFormat="1" applyFont="1" applyFill="1" applyAlignment="1">
      <alignment horizontal="left" vertical="center" wrapText="1"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3" fillId="48" borderId="50" xfId="331" applyFont="1" applyFill="1" applyBorder="1" applyAlignment="1">
      <alignment horizontal="center" vertical="center"/>
      <protection/>
    </xf>
    <xf numFmtId="0" fontId="3" fillId="48" borderId="51" xfId="331" applyFont="1" applyFill="1" applyBorder="1" applyAlignment="1">
      <alignment horizontal="center" vertical="center"/>
      <protection/>
    </xf>
    <xf numFmtId="0" fontId="3" fillId="48" borderId="52" xfId="331" applyFont="1" applyFill="1" applyBorder="1" applyAlignment="1">
      <alignment horizontal="center" vertical="center"/>
      <protection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6" fillId="48" borderId="0" xfId="0" applyFont="1" applyFill="1" applyBorder="1" applyAlignment="1">
      <alignment horizontal="center" vertical="center"/>
    </xf>
    <xf numFmtId="0" fontId="12" fillId="47" borderId="0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37" fontId="6" fillId="47" borderId="43" xfId="300" applyNumberFormat="1" applyFont="1" applyFill="1" applyBorder="1" applyAlignment="1">
      <alignment horizontal="right" vertical="center" wrapText="1" indent="1"/>
    </xf>
    <xf numFmtId="37" fontId="6" fillId="47" borderId="41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0" fontId="6" fillId="47" borderId="53" xfId="323" applyFont="1" applyFill="1" applyBorder="1" applyAlignment="1">
      <alignment horizontal="center" vertical="center"/>
      <protection/>
    </xf>
    <xf numFmtId="0" fontId="6" fillId="47" borderId="46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5" xfId="300" applyNumberFormat="1" applyFont="1" applyFill="1" applyBorder="1" applyAlignment="1">
      <alignment horizontal="right" vertical="center" wrapText="1" indent="2"/>
    </xf>
    <xf numFmtId="37" fontId="6" fillId="48" borderId="37" xfId="300" applyNumberFormat="1" applyFont="1" applyFill="1" applyBorder="1" applyAlignment="1">
      <alignment horizontal="right" vertical="center" wrapText="1" indent="2"/>
    </xf>
    <xf numFmtId="37" fontId="6" fillId="47" borderId="25" xfId="300" applyNumberFormat="1" applyFont="1" applyFill="1" applyBorder="1" applyAlignment="1">
      <alignment horizontal="right" vertical="center" wrapText="1" indent="1"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20" xfId="300" applyNumberFormat="1" applyFont="1" applyFill="1" applyBorder="1" applyAlignment="1">
      <alignment horizontal="right" vertical="center" wrapText="1" indent="1"/>
    </xf>
    <xf numFmtId="37" fontId="6" fillId="47" borderId="24" xfId="300" applyNumberFormat="1" applyFont="1" applyFill="1" applyBorder="1" applyAlignment="1">
      <alignment horizontal="right" vertical="center" wrapText="1" indent="1"/>
    </xf>
    <xf numFmtId="37" fontId="6" fillId="47" borderId="54" xfId="300" applyNumberFormat="1" applyFont="1" applyFill="1" applyBorder="1" applyAlignment="1">
      <alignment horizontal="right" vertical="center" wrapText="1" indent="1"/>
    </xf>
    <xf numFmtId="37" fontId="6" fillId="47" borderId="55" xfId="300" applyNumberFormat="1" applyFont="1" applyFill="1" applyBorder="1" applyAlignment="1">
      <alignment horizontal="right" vertical="center" wrapText="1" indent="1"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6" fillId="47" borderId="56" xfId="323" applyFont="1" applyFill="1" applyBorder="1" applyAlignment="1">
      <alignment horizontal="center" vertical="center" wrapText="1"/>
      <protection/>
    </xf>
    <xf numFmtId="0" fontId="6" fillId="47" borderId="47" xfId="323" applyFont="1" applyFill="1" applyBorder="1" applyAlignment="1">
      <alignment horizontal="center" vertical="center" wrapText="1"/>
      <protection/>
    </xf>
    <xf numFmtId="0" fontId="6" fillId="47" borderId="48" xfId="323" applyFont="1" applyFill="1" applyBorder="1" applyAlignment="1">
      <alignment horizontal="center" vertical="center" wrapText="1"/>
      <protection/>
    </xf>
    <xf numFmtId="37" fontId="6" fillId="47" borderId="42" xfId="300" applyNumberFormat="1" applyFont="1" applyFill="1" applyBorder="1" applyAlignment="1">
      <alignment horizontal="right" vertical="center" wrapText="1" indent="1"/>
    </xf>
    <xf numFmtId="37" fontId="6" fillId="47" borderId="46" xfId="300" applyNumberFormat="1" applyFont="1" applyFill="1" applyBorder="1" applyAlignment="1">
      <alignment horizontal="right" vertical="center" wrapText="1" indent="1"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37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0" fontId="11" fillId="48" borderId="57" xfId="0" applyFont="1" applyFill="1" applyBorder="1" applyAlignment="1">
      <alignment horizontal="center" vertical="center" wrapText="1"/>
    </xf>
    <xf numFmtId="0" fontId="11" fillId="48" borderId="58" xfId="0" applyFont="1" applyFill="1" applyBorder="1" applyAlignment="1">
      <alignment horizontal="center" vertical="center" wrapText="1"/>
    </xf>
    <xf numFmtId="38" fontId="6" fillId="48" borderId="21" xfId="300" applyNumberFormat="1" applyFont="1" applyFill="1" applyBorder="1" applyAlignment="1">
      <alignment horizontal="right" vertical="center" indent="2"/>
    </xf>
    <xf numFmtId="38" fontId="6" fillId="48" borderId="23" xfId="300" applyNumberFormat="1" applyFont="1" applyFill="1" applyBorder="1" applyAlignment="1">
      <alignment horizontal="right" vertical="center" indent="2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2"/>
    </xf>
    <xf numFmtId="3" fontId="6" fillId="48" borderId="23" xfId="300" applyNumberFormat="1" applyFont="1" applyFill="1" applyBorder="1" applyAlignment="1">
      <alignment horizontal="right" vertical="center" indent="2"/>
    </xf>
    <xf numFmtId="0" fontId="11" fillId="48" borderId="59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3" fontId="6" fillId="48" borderId="25" xfId="300" applyNumberFormat="1" applyFont="1" applyFill="1" applyBorder="1" applyAlignment="1">
      <alignment horizontal="right" vertical="center" indent="2"/>
    </xf>
    <xf numFmtId="3" fontId="6" fillId="48" borderId="37" xfId="300" applyNumberFormat="1" applyFont="1" applyFill="1" applyBorder="1" applyAlignment="1">
      <alignment horizontal="right" vertical="center" indent="2"/>
    </xf>
    <xf numFmtId="0" fontId="11" fillId="48" borderId="0" xfId="0" applyFont="1" applyFill="1" applyBorder="1" applyAlignment="1">
      <alignment horizontal="left" vertical="center" wrapText="1"/>
    </xf>
    <xf numFmtId="0" fontId="6" fillId="48" borderId="57" xfId="0" applyFont="1" applyFill="1" applyBorder="1" applyAlignment="1">
      <alignment horizontal="center" vertical="center" wrapText="1"/>
    </xf>
    <xf numFmtId="0" fontId="6" fillId="48" borderId="58" xfId="0" applyFont="1" applyFill="1" applyBorder="1" applyAlignment="1">
      <alignment horizontal="center" vertical="center" wrapText="1"/>
    </xf>
    <xf numFmtId="0" fontId="11" fillId="48" borderId="60" xfId="0" applyFont="1" applyFill="1" applyBorder="1" applyAlignment="1">
      <alignment horizontal="center" vertical="center" wrapText="1"/>
    </xf>
    <xf numFmtId="0" fontId="11" fillId="48" borderId="61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10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216" fontId="6" fillId="48" borderId="22" xfId="300" applyNumberFormat="1" applyFont="1" applyFill="1" applyBorder="1" applyAlignment="1">
      <alignment horizontal="right" vertical="center" indent="2"/>
    </xf>
    <xf numFmtId="216" fontId="6" fillId="48" borderId="23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2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>
      <alignment horizontal="left" vertical="center" indent="1"/>
      <protection/>
    </xf>
    <xf numFmtId="0" fontId="6" fillId="48" borderId="23" xfId="323" applyFont="1" applyFill="1" applyBorder="1" applyAlignment="1">
      <alignment horizontal="left" vertical="center" indent="1"/>
      <protection/>
    </xf>
    <xf numFmtId="213" fontId="6" fillId="48" borderId="21" xfId="300" applyNumberFormat="1" applyFont="1" applyFill="1" applyBorder="1" applyAlignment="1">
      <alignment horizontal="right" vertical="center" indent="1"/>
    </xf>
    <xf numFmtId="213" fontId="6" fillId="48" borderId="23" xfId="300" applyNumberFormat="1" applyFont="1" applyFill="1" applyBorder="1" applyAlignment="1">
      <alignment horizontal="right" vertical="center" indent="1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" xfId="177"/>
    <cellStyle name="Buena 2" xfId="178"/>
    <cellStyle name="Buena 3" xfId="179"/>
    <cellStyle name="Buena 4" xfId="180"/>
    <cellStyle name="Buena 5" xfId="181"/>
    <cellStyle name="Buena 6" xfId="182"/>
    <cellStyle name="Buena 7" xfId="183"/>
    <cellStyle name="Buena 8" xfId="184"/>
    <cellStyle name="Buena 9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6"/>
          <c:y val="0.1025"/>
          <c:w val="0.47475"/>
          <c:h val="0.786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5934.3516494899995</c:v>
                </c:pt>
                <c:pt idx="1">
                  <c:v>2497.00490253744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02"/>
          <c:w val="0.4775"/>
          <c:h val="0.787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4668.50622962</c:v>
                </c:pt>
                <c:pt idx="1">
                  <c:v>3762.8503224074398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475"/>
          <c:y val="0.1015"/>
          <c:w val="0.485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7743.526485387439</c:v>
                </c:pt>
                <c:pt idx="1">
                  <c:v>687.83006664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75"/>
          <c:y val="0.10225"/>
          <c:w val="0.483"/>
          <c:h val="0.791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2401.0216825874395</c:v>
                </c:pt>
                <c:pt idx="1">
                  <c:v>6030.33486944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775"/>
          <c:w val="0.49575"/>
          <c:h val="0.818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6030.33486944</c:v>
                </c:pt>
                <c:pt idx="1">
                  <c:v>952.50789725</c:v>
                </c:pt>
                <c:pt idx="2">
                  <c:v>1018.40562141744</c:v>
                </c:pt>
                <c:pt idx="3">
                  <c:v>36.76279221</c:v>
                </c:pt>
                <c:pt idx="4">
                  <c:v>393.34537171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475"/>
          <c:y val="0.1015"/>
          <c:w val="0.4857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Resumen!$G$20:$G$24</c:f>
              <c:strCache>
                <c:ptCount val="5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Franco Suizo</c:v>
                </c:pt>
                <c:pt idx="4">
                  <c:v>Euros</c:v>
                </c:pt>
              </c:strCache>
            </c:strRef>
          </c:cat>
          <c:val>
            <c:numRef>
              <c:f>Resumen!$H$20:$H$24</c:f>
              <c:numCache>
                <c:ptCount val="5"/>
                <c:pt idx="0">
                  <c:v>5523.71635443744</c:v>
                </c:pt>
                <c:pt idx="1">
                  <c:v>1905.3110317699998</c:v>
                </c:pt>
                <c:pt idx="2">
                  <c:v>552.89996702</c:v>
                </c:pt>
                <c:pt idx="3">
                  <c:v>274.80798770999996</c:v>
                </c:pt>
                <c:pt idx="4">
                  <c:v>174.62121109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55"/>
          <c:y val="0.12375"/>
          <c:w val="0.758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'DEP-C1'!$C$12:$AG$13</c:f>
              <c:multiLvlStrCache/>
            </c:multiLvlStrRef>
          </c:cat>
          <c:val>
            <c:numRef>
              <c:f>'DEP-C1'!$C$15:$AG$15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'DEP-C1'!$C$12:$AG$13</c:f>
              <c:multiLvlStrCache/>
            </c:multiLvlStrRef>
          </c:cat>
          <c:val>
            <c:numRef>
              <c:f>'DEP-C1'!$C$16:$AG$16</c:f>
              <c:numCache/>
            </c:numRef>
          </c:val>
        </c:ser>
        <c:axId val="34250667"/>
        <c:axId val="39820548"/>
      </c:barChart>
      <c:catAx>
        <c:axId val="34250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20548"/>
        <c:crosses val="autoZero"/>
        <c:auto val="1"/>
        <c:lblOffset val="100"/>
        <c:tickLblSkip val="1"/>
        <c:noMultiLvlLbl val="0"/>
      </c:catAx>
      <c:valAx>
        <c:axId val="39820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50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48875"/>
          <c:w val="0.19275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062017.xls#Indice!B6" /><Relationship Id="rId4" Type="http://schemas.openxmlformats.org/officeDocument/2006/relationships/hyperlink" Target="#Reporte_Deuda_Empresas_SG_30062017.xls#Indice!B6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062017.xls#Indice!B6" /><Relationship Id="rId4" Type="http://schemas.openxmlformats.org/officeDocument/2006/relationships/hyperlink" Target="#Reporte_Deuda_Empresas_SG_30062017.xls#Indice!B6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062017.xls#Indice!B6" /><Relationship Id="rId4" Type="http://schemas.openxmlformats.org/officeDocument/2006/relationships/hyperlink" Target="#Reporte_Deuda_Empresas_SG_30062017.xls#Indice!B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062017.xls#Indice!B6" /><Relationship Id="rId4" Type="http://schemas.openxmlformats.org/officeDocument/2006/relationships/hyperlink" Target="#Reporte_Deuda_Empresas_SG_30062017.xls#Indice!B6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062017.xls#Indice!B6" /><Relationship Id="rId4" Type="http://schemas.openxmlformats.org/officeDocument/2006/relationships/hyperlink" Target="#Reporte_Deuda_Empresas_SG_30062017.xls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image" Target="../media/image2.jpeg" /><Relationship Id="rId9" Type="http://schemas.openxmlformats.org/officeDocument/2006/relationships/hyperlink" Target="#Reporte_Deuda_Empresas_SG_30062017.xls#Indice!B6" /><Relationship Id="rId10" Type="http://schemas.openxmlformats.org/officeDocument/2006/relationships/hyperlink" Target="#Reporte_Deuda_Empresas_SG_30062017.xls#Indice!B6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062017.xls#Indice!B6" /><Relationship Id="rId4" Type="http://schemas.openxmlformats.org/officeDocument/2006/relationships/hyperlink" Target="#Reporte_Deuda_Empresas_SG_30062017.xls#Indice!B6" /><Relationship Id="rId5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062017.xls#Indice!B6" /><Relationship Id="rId4" Type="http://schemas.openxmlformats.org/officeDocument/2006/relationships/hyperlink" Target="#Reporte_Deuda_Empresas_SG_30062017.xls#Indice!B6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062017.xls#Indice!B6" /><Relationship Id="rId4" Type="http://schemas.openxmlformats.org/officeDocument/2006/relationships/hyperlink" Target="#Reporte_Deuda_Empresas_SG_30062017.xls#Indice!B6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062017.xls#Indice!B6" /><Relationship Id="rId4" Type="http://schemas.openxmlformats.org/officeDocument/2006/relationships/hyperlink" Target="#Reporte_Deuda_Empresas_SG_30062017.xls#Indice!B6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062017.xls#Indice!B6" /><Relationship Id="rId4" Type="http://schemas.openxmlformats.org/officeDocument/2006/relationships/hyperlink" Target="#Reporte_Deuda_Empresas_SG_30062017.xls#Indice!B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857250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076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1</xdr:col>
      <xdr:colOff>5829300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582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6038850</xdr:colOff>
      <xdr:row>0</xdr:row>
      <xdr:rowOff>133350</xdr:rowOff>
    </xdr:from>
    <xdr:to>
      <xdr:col>1</xdr:col>
      <xdr:colOff>6438900</xdr:colOff>
      <xdr:row>2</xdr:row>
      <xdr:rowOff>152400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133350"/>
          <a:ext cx="4000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</xdr:col>
      <xdr:colOff>609600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5772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0</xdr:row>
      <xdr:rowOff>104775</xdr:rowOff>
    </xdr:from>
    <xdr:to>
      <xdr:col>3</xdr:col>
      <xdr:colOff>1171575</xdr:colOff>
      <xdr:row>1</xdr:row>
      <xdr:rowOff>190500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104775"/>
          <a:ext cx="4000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5962650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5943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6076950</xdr:colOff>
      <xdr:row>0</xdr:row>
      <xdr:rowOff>95250</xdr:rowOff>
    </xdr:from>
    <xdr:to>
      <xdr:col>1</xdr:col>
      <xdr:colOff>6477000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95250"/>
          <a:ext cx="4000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6</xdr:col>
      <xdr:colOff>85725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5400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76200</xdr:rowOff>
    </xdr:from>
    <xdr:to>
      <xdr:col>6</xdr:col>
      <xdr:colOff>695325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76200"/>
          <a:ext cx="40957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4</xdr:col>
      <xdr:colOff>609600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"/>
          <a:ext cx="486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0</xdr:row>
      <xdr:rowOff>104775</xdr:rowOff>
    </xdr:from>
    <xdr:to>
      <xdr:col>6</xdr:col>
      <xdr:colOff>257175</xdr:colOff>
      <xdr:row>2</xdr:row>
      <xdr:rowOff>152400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04775"/>
          <a:ext cx="4286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1133475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5705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2" name="2 Gráfico"/>
        <xdr:cNvGraphicFramePr/>
      </xdr:nvGraphicFramePr>
      <xdr:xfrm>
        <a:off x="190500" y="2181225"/>
        <a:ext cx="41148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161925" y="8439150"/>
        <a:ext cx="414337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4" name="1 Gráfico"/>
        <xdr:cNvGraphicFramePr/>
      </xdr:nvGraphicFramePr>
      <xdr:xfrm>
        <a:off x="4772025" y="8410575"/>
        <a:ext cx="41243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5" name="2 Gráfico"/>
        <xdr:cNvGraphicFramePr/>
      </xdr:nvGraphicFramePr>
      <xdr:xfrm>
        <a:off x="4810125" y="2181225"/>
        <a:ext cx="409575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6" name="1 Gráfico"/>
        <xdr:cNvGraphicFramePr/>
      </xdr:nvGraphicFramePr>
      <xdr:xfrm>
        <a:off x="171450" y="5276850"/>
        <a:ext cx="4143375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7" name="1 Gráfico"/>
        <xdr:cNvGraphicFramePr/>
      </xdr:nvGraphicFramePr>
      <xdr:xfrm>
        <a:off x="4772025" y="5276850"/>
        <a:ext cx="412432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5</xdr:col>
      <xdr:colOff>1238250</xdr:colOff>
      <xdr:row>0</xdr:row>
      <xdr:rowOff>38100</xdr:rowOff>
    </xdr:from>
    <xdr:to>
      <xdr:col>6</xdr:col>
      <xdr:colOff>314325</xdr:colOff>
      <xdr:row>2</xdr:row>
      <xdr:rowOff>76200</xdr:rowOff>
    </xdr:to>
    <xdr:pic>
      <xdr:nvPicPr>
        <xdr:cNvPr id="8" name="Picture 2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10275" y="38100"/>
          <a:ext cx="4572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5</xdr:col>
      <xdr:colOff>733425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78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857250</xdr:colOff>
      <xdr:row>0</xdr:row>
      <xdr:rowOff>161925</xdr:rowOff>
    </xdr:from>
    <xdr:to>
      <xdr:col>17</xdr:col>
      <xdr:colOff>295275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161925"/>
          <a:ext cx="4191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219075</xdr:colOff>
      <xdr:row>21</xdr:row>
      <xdr:rowOff>38100</xdr:rowOff>
    </xdr:from>
    <xdr:to>
      <xdr:col>22</xdr:col>
      <xdr:colOff>0</xdr:colOff>
      <xdr:row>45</xdr:row>
      <xdr:rowOff>28575</xdr:rowOff>
    </xdr:to>
    <xdr:graphicFrame>
      <xdr:nvGraphicFramePr>
        <xdr:cNvPr id="3" name="7 Gráfico"/>
        <xdr:cNvGraphicFramePr/>
      </xdr:nvGraphicFramePr>
      <xdr:xfrm>
        <a:off x="2609850" y="4038600"/>
        <a:ext cx="7943850" cy="4314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971550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24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1047750</xdr:colOff>
      <xdr:row>0</xdr:row>
      <xdr:rowOff>66675</xdr:rowOff>
    </xdr:from>
    <xdr:to>
      <xdr:col>4</xdr:col>
      <xdr:colOff>142875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6675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3</xdr:col>
      <xdr:colOff>695325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724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847725</xdr:colOff>
      <xdr:row>0</xdr:row>
      <xdr:rowOff>104775</xdr:rowOff>
    </xdr:from>
    <xdr:to>
      <xdr:col>3</xdr:col>
      <xdr:colOff>1247775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104775"/>
          <a:ext cx="4000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285750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191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0</xdr:row>
      <xdr:rowOff>76200</xdr:rowOff>
    </xdr:from>
    <xdr:to>
      <xdr:col>2</xdr:col>
      <xdr:colOff>1123950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76200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</xdr:col>
      <xdr:colOff>428625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520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0</xdr:row>
      <xdr:rowOff>76200</xdr:rowOff>
    </xdr:from>
    <xdr:to>
      <xdr:col>3</xdr:col>
      <xdr:colOff>933450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762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Consultor\Consultoria%20DNEP%20Walter\Informes%20Pagos\2009\Informe%2011\Trimestre%20III\BASE%20DEUDA%20SIN%20GARANTIA%2009-2009%20SIN%20C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\cmaguina\CONFIG~1\Temp\_Consultor\Consultoria%20DNEP%20Walter\Informes%20Pagos\2009\Informe%2011\Trimestre%20III\BASE%20DEUDA%20SIN%20GARANTIA%2009-2009%20SIN%20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1">
        <row r="3">
          <cell r="A3" t="str">
            <v>CLAVE</v>
          </cell>
          <cell r="B3" t="str">
            <v>SALDO POR DESEMBOLSAR</v>
          </cell>
          <cell r="C3" t="str">
            <v>MONTO CONCERTADO</v>
          </cell>
          <cell r="D3" t="str">
            <v>MONTO DESEMBOLSADO HISTORICO</v>
          </cell>
          <cell r="E3" t="str">
            <v>ACUMULADO  TRIMESTRALMENTE</v>
          </cell>
          <cell r="F3" t="str">
            <v>FECHA</v>
          </cell>
          <cell r="G3" t="str">
            <v>2007 - I</v>
          </cell>
          <cell r="H3" t="str">
            <v>2007 - II</v>
          </cell>
          <cell r="I3" t="str">
            <v>2007 - III</v>
          </cell>
          <cell r="J3" t="str">
            <v>2007 - IV</v>
          </cell>
          <cell r="K3" t="str">
            <v>2008 - I</v>
          </cell>
        </row>
        <row r="4">
          <cell r="A4" t="str">
            <v>ETECMSLL0001</v>
          </cell>
          <cell r="B4">
            <v>0</v>
          </cell>
          <cell r="C4">
            <v>6202500</v>
          </cell>
          <cell r="D4">
            <v>6202500</v>
          </cell>
          <cell r="E4">
            <v>0</v>
          </cell>
          <cell r="F4">
            <v>38503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 t="str">
            <v>ETECMSLL0002</v>
          </cell>
          <cell r="B5">
            <v>0</v>
          </cell>
          <cell r="C5">
            <v>3000000</v>
          </cell>
          <cell r="D5">
            <v>3000000</v>
          </cell>
          <cell r="E5">
            <v>0</v>
          </cell>
          <cell r="F5">
            <v>37761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 t="str">
            <v>ETECMSLL0003</v>
          </cell>
          <cell r="B6">
            <v>0</v>
          </cell>
          <cell r="C6">
            <v>1500000</v>
          </cell>
          <cell r="D6">
            <v>1500000</v>
          </cell>
          <cell r="E6">
            <v>0</v>
          </cell>
          <cell r="F6">
            <v>38137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ETECMSLL0004</v>
          </cell>
          <cell r="B7">
            <v>0</v>
          </cell>
          <cell r="C7">
            <v>1500000</v>
          </cell>
          <cell r="D7">
            <v>1500000</v>
          </cell>
          <cell r="E7">
            <v>0</v>
          </cell>
          <cell r="F7">
            <v>38107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ETECMSLL0005</v>
          </cell>
          <cell r="B8">
            <v>0</v>
          </cell>
          <cell r="C8">
            <v>3000000</v>
          </cell>
          <cell r="D8">
            <v>3000000</v>
          </cell>
          <cell r="E8">
            <v>0</v>
          </cell>
          <cell r="F8">
            <v>37891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ETECMSLL0006</v>
          </cell>
          <cell r="B9">
            <v>0</v>
          </cell>
          <cell r="C9">
            <v>2000000</v>
          </cell>
          <cell r="D9">
            <v>2000000</v>
          </cell>
          <cell r="E9">
            <v>0</v>
          </cell>
          <cell r="F9">
            <v>38282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ETECMSLL0007</v>
          </cell>
          <cell r="B10">
            <v>0</v>
          </cell>
          <cell r="C10">
            <v>3400000</v>
          </cell>
          <cell r="D10">
            <v>3400000</v>
          </cell>
          <cell r="E10">
            <v>0</v>
          </cell>
          <cell r="F10">
            <v>38091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ETECMSLL0008</v>
          </cell>
          <cell r="B11">
            <v>0</v>
          </cell>
          <cell r="C11">
            <v>3000000</v>
          </cell>
          <cell r="D11">
            <v>3000000</v>
          </cell>
          <cell r="E11">
            <v>0</v>
          </cell>
          <cell r="F11">
            <v>38792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ETECMSLL0009</v>
          </cell>
          <cell r="B12">
            <v>0</v>
          </cell>
          <cell r="C12">
            <v>250000</v>
          </cell>
          <cell r="D12">
            <v>250000</v>
          </cell>
          <cell r="E12">
            <v>0</v>
          </cell>
          <cell r="F12">
            <v>37488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ETECMSLL0010</v>
          </cell>
          <cell r="B13">
            <v>0</v>
          </cell>
          <cell r="C13">
            <v>1700000</v>
          </cell>
          <cell r="D13">
            <v>1700000</v>
          </cell>
          <cell r="E13">
            <v>0</v>
          </cell>
          <cell r="F13">
            <v>38064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ETECMSLL0011</v>
          </cell>
          <cell r="B14">
            <v>0</v>
          </cell>
          <cell r="C14">
            <v>700000</v>
          </cell>
          <cell r="D14">
            <v>700000</v>
          </cell>
          <cell r="E14">
            <v>0</v>
          </cell>
          <cell r="F14">
            <v>38488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ETECMSLL0012</v>
          </cell>
          <cell r="B15">
            <v>0</v>
          </cell>
          <cell r="C15">
            <v>1684398.57</v>
          </cell>
          <cell r="D15">
            <v>1684398.57</v>
          </cell>
          <cell r="E15">
            <v>0</v>
          </cell>
          <cell r="F15">
            <v>39080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ETECMSLL0013</v>
          </cell>
          <cell r="B16">
            <v>0</v>
          </cell>
          <cell r="C16">
            <v>3500000</v>
          </cell>
          <cell r="D16">
            <v>3500000</v>
          </cell>
          <cell r="E16">
            <v>0</v>
          </cell>
          <cell r="F16">
            <v>38674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ETECMSLL0014</v>
          </cell>
          <cell r="B17">
            <v>0</v>
          </cell>
          <cell r="C17">
            <v>2000000</v>
          </cell>
          <cell r="D17">
            <v>2000000</v>
          </cell>
          <cell r="E17">
            <v>0</v>
          </cell>
          <cell r="F17">
            <v>38685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ETECMSLL0015</v>
          </cell>
          <cell r="B18">
            <v>0</v>
          </cell>
          <cell r="C18">
            <v>2600000</v>
          </cell>
          <cell r="D18">
            <v>2600000</v>
          </cell>
          <cell r="E18">
            <v>0</v>
          </cell>
          <cell r="F18">
            <v>38701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ETECMSLL0016</v>
          </cell>
          <cell r="B19">
            <v>0</v>
          </cell>
          <cell r="C19">
            <v>1500000</v>
          </cell>
          <cell r="D19">
            <v>1500000</v>
          </cell>
          <cell r="E19">
            <v>0</v>
          </cell>
          <cell r="F19">
            <v>38826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ETECMSLL0017</v>
          </cell>
          <cell r="B20">
            <v>0</v>
          </cell>
          <cell r="C20">
            <v>300000</v>
          </cell>
          <cell r="D20">
            <v>300000</v>
          </cell>
          <cell r="E20">
            <v>0</v>
          </cell>
          <cell r="F20">
            <v>38091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ETECMSLL0018</v>
          </cell>
          <cell r="B21">
            <v>0</v>
          </cell>
          <cell r="C21">
            <v>19200</v>
          </cell>
          <cell r="D21">
            <v>19200</v>
          </cell>
          <cell r="E21">
            <v>0</v>
          </cell>
          <cell r="F21">
            <v>39038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ETECMSLL0019</v>
          </cell>
          <cell r="B22">
            <v>0</v>
          </cell>
          <cell r="C22">
            <v>3100000</v>
          </cell>
          <cell r="D22">
            <v>3100000</v>
          </cell>
          <cell r="E22">
            <v>0</v>
          </cell>
          <cell r="F22">
            <v>39077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ETECMSLL0020</v>
          </cell>
          <cell r="B23">
            <v>0</v>
          </cell>
          <cell r="C23">
            <v>3000000</v>
          </cell>
          <cell r="D23">
            <v>3000000</v>
          </cell>
          <cell r="E23">
            <v>0</v>
          </cell>
          <cell r="F23">
            <v>38281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ETECMSLL0021</v>
          </cell>
          <cell r="B24">
            <v>0</v>
          </cell>
          <cell r="C24">
            <v>500000</v>
          </cell>
          <cell r="D24">
            <v>500000</v>
          </cell>
          <cell r="E24">
            <v>0</v>
          </cell>
          <cell r="F24">
            <v>38280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ETECMSLL0022</v>
          </cell>
          <cell r="B25">
            <v>0</v>
          </cell>
          <cell r="C25">
            <v>500000</v>
          </cell>
          <cell r="D25">
            <v>500000</v>
          </cell>
          <cell r="E25">
            <v>0</v>
          </cell>
          <cell r="F25">
            <v>38327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ETECMSLL0023</v>
          </cell>
          <cell r="B26">
            <v>0</v>
          </cell>
          <cell r="C26">
            <v>3000000</v>
          </cell>
          <cell r="D26">
            <v>3000000</v>
          </cell>
          <cell r="E26">
            <v>0</v>
          </cell>
          <cell r="F26">
            <v>38336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ETECMSLL0024</v>
          </cell>
          <cell r="B27">
            <v>0</v>
          </cell>
          <cell r="C27">
            <v>825000</v>
          </cell>
          <cell r="D27">
            <v>825000</v>
          </cell>
          <cell r="E27">
            <v>0</v>
          </cell>
          <cell r="F27">
            <v>38930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ETECMSLL0025</v>
          </cell>
          <cell r="B28">
            <v>0</v>
          </cell>
          <cell r="C28">
            <v>3000000</v>
          </cell>
          <cell r="D28">
            <v>3000000</v>
          </cell>
          <cell r="E28">
            <v>0</v>
          </cell>
          <cell r="F28">
            <v>38415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ETECMSLL0026</v>
          </cell>
          <cell r="B29">
            <v>0</v>
          </cell>
          <cell r="C29">
            <v>1000000</v>
          </cell>
          <cell r="D29">
            <v>1000000</v>
          </cell>
          <cell r="E29">
            <v>0</v>
          </cell>
          <cell r="F29">
            <v>39043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ETECMSLL0027</v>
          </cell>
          <cell r="B30">
            <v>0</v>
          </cell>
          <cell r="C30">
            <v>58039</v>
          </cell>
          <cell r="D30">
            <v>58039</v>
          </cell>
          <cell r="E30">
            <v>0</v>
          </cell>
          <cell r="F30">
            <v>38635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ETECMSLL0028</v>
          </cell>
          <cell r="B31">
            <v>0</v>
          </cell>
          <cell r="C31">
            <v>3638000</v>
          </cell>
          <cell r="D31">
            <v>3638000</v>
          </cell>
          <cell r="E31">
            <v>0</v>
          </cell>
          <cell r="F31">
            <v>37526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ETECMSLL0029</v>
          </cell>
          <cell r="B32">
            <v>0</v>
          </cell>
          <cell r="C32">
            <v>4000000</v>
          </cell>
          <cell r="D32">
            <v>4000000</v>
          </cell>
          <cell r="E32">
            <v>0</v>
          </cell>
          <cell r="F32">
            <v>38805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ETECMSLL0030</v>
          </cell>
          <cell r="B33">
            <v>0</v>
          </cell>
          <cell r="C33">
            <v>5000000</v>
          </cell>
          <cell r="D33">
            <v>5000000</v>
          </cell>
          <cell r="E33">
            <v>0</v>
          </cell>
          <cell r="F33">
            <v>38835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ETECMSLL0031</v>
          </cell>
          <cell r="B34">
            <v>0</v>
          </cell>
          <cell r="C34">
            <v>20000</v>
          </cell>
          <cell r="D34">
            <v>20000</v>
          </cell>
          <cell r="E34">
            <v>0</v>
          </cell>
          <cell r="F34">
            <v>38995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ETECMSLL0032</v>
          </cell>
          <cell r="B35">
            <v>0</v>
          </cell>
          <cell r="C35">
            <v>31000</v>
          </cell>
          <cell r="D35">
            <v>31000</v>
          </cell>
          <cell r="E35">
            <v>0</v>
          </cell>
          <cell r="F35">
            <v>38693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ETECMSLL0033</v>
          </cell>
          <cell r="B36">
            <v>0</v>
          </cell>
          <cell r="C36">
            <v>21600</v>
          </cell>
          <cell r="D36">
            <v>21600</v>
          </cell>
          <cell r="E36">
            <v>0</v>
          </cell>
          <cell r="F36">
            <v>38708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ETECMSLL0034</v>
          </cell>
          <cell r="B37">
            <v>0</v>
          </cell>
          <cell r="C37">
            <v>10000</v>
          </cell>
          <cell r="D37">
            <v>10000</v>
          </cell>
          <cell r="E37">
            <v>0</v>
          </cell>
          <cell r="F37">
            <v>38737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ETECMSLL0035</v>
          </cell>
          <cell r="B38">
            <v>0</v>
          </cell>
          <cell r="C38">
            <v>6500</v>
          </cell>
          <cell r="D38">
            <v>6500</v>
          </cell>
          <cell r="E38">
            <v>0</v>
          </cell>
          <cell r="F38">
            <v>38764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ETECMSLL0036</v>
          </cell>
          <cell r="B39">
            <v>0</v>
          </cell>
          <cell r="C39">
            <v>19200</v>
          </cell>
          <cell r="D39">
            <v>19200</v>
          </cell>
          <cell r="E39">
            <v>0</v>
          </cell>
          <cell r="F39">
            <v>38792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ETECMSLL0037</v>
          </cell>
          <cell r="B40">
            <v>0</v>
          </cell>
          <cell r="C40">
            <v>6000</v>
          </cell>
          <cell r="D40">
            <v>6000</v>
          </cell>
          <cell r="E40">
            <v>0</v>
          </cell>
          <cell r="F40">
            <v>38792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ETECMSLL0038</v>
          </cell>
          <cell r="B41">
            <v>0</v>
          </cell>
          <cell r="C41">
            <v>12000</v>
          </cell>
          <cell r="D41">
            <v>12000</v>
          </cell>
          <cell r="E41">
            <v>0</v>
          </cell>
          <cell r="F41">
            <v>38792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ETECMSLL0039</v>
          </cell>
          <cell r="B42">
            <v>0</v>
          </cell>
          <cell r="C42">
            <v>23661</v>
          </cell>
          <cell r="D42">
            <v>23661</v>
          </cell>
          <cell r="E42">
            <v>0</v>
          </cell>
          <cell r="F42">
            <v>38808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ETECMSLL0040</v>
          </cell>
          <cell r="B43">
            <v>0</v>
          </cell>
          <cell r="C43">
            <v>20000</v>
          </cell>
          <cell r="D43">
            <v>20000</v>
          </cell>
          <cell r="E43">
            <v>0</v>
          </cell>
          <cell r="F43">
            <v>38832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ETECMSLL0041</v>
          </cell>
          <cell r="B44">
            <v>0</v>
          </cell>
          <cell r="C44">
            <v>3760</v>
          </cell>
          <cell r="D44">
            <v>3760</v>
          </cell>
          <cell r="E44">
            <v>0</v>
          </cell>
          <cell r="F44">
            <v>38869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ETECMSLL0042</v>
          </cell>
          <cell r="B45">
            <v>0</v>
          </cell>
          <cell r="C45">
            <v>4800</v>
          </cell>
          <cell r="D45">
            <v>4800</v>
          </cell>
          <cell r="E45">
            <v>0</v>
          </cell>
          <cell r="F45">
            <v>38903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ETECMSLL0043</v>
          </cell>
          <cell r="B46">
            <v>0</v>
          </cell>
          <cell r="C46">
            <v>10000</v>
          </cell>
          <cell r="D46">
            <v>10000</v>
          </cell>
          <cell r="E46">
            <v>0</v>
          </cell>
          <cell r="F46">
            <v>38915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ETECMSLL0044</v>
          </cell>
          <cell r="B47">
            <v>0</v>
          </cell>
          <cell r="C47">
            <v>6000</v>
          </cell>
          <cell r="D47">
            <v>6000</v>
          </cell>
          <cell r="E47">
            <v>0</v>
          </cell>
          <cell r="F47">
            <v>38915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ETECMSLL0045</v>
          </cell>
          <cell r="B48">
            <v>0</v>
          </cell>
          <cell r="C48">
            <v>10000</v>
          </cell>
          <cell r="D48">
            <v>10000</v>
          </cell>
          <cell r="E48">
            <v>0</v>
          </cell>
          <cell r="F48">
            <v>38933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ETECMSLL0046</v>
          </cell>
          <cell r="B49">
            <v>0</v>
          </cell>
          <cell r="C49">
            <v>7000</v>
          </cell>
          <cell r="D49">
            <v>7000</v>
          </cell>
          <cell r="E49">
            <v>0</v>
          </cell>
          <cell r="F49">
            <v>38944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ETECMSLL0047</v>
          </cell>
          <cell r="B50">
            <v>0</v>
          </cell>
          <cell r="C50">
            <v>7700</v>
          </cell>
          <cell r="D50">
            <v>7700</v>
          </cell>
          <cell r="E50">
            <v>0</v>
          </cell>
          <cell r="F50">
            <v>38993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ETECMSLL0048</v>
          </cell>
          <cell r="B51">
            <v>0</v>
          </cell>
          <cell r="C51">
            <v>30000</v>
          </cell>
          <cell r="D51">
            <v>30000</v>
          </cell>
          <cell r="E51">
            <v>0</v>
          </cell>
          <cell r="F51">
            <v>38982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ETECMSLL0049</v>
          </cell>
          <cell r="B52">
            <v>0</v>
          </cell>
          <cell r="C52">
            <v>10000</v>
          </cell>
          <cell r="D52">
            <v>10000</v>
          </cell>
          <cell r="E52">
            <v>0</v>
          </cell>
          <cell r="F52">
            <v>39058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ETECMSLL0050</v>
          </cell>
          <cell r="B53">
            <v>0</v>
          </cell>
          <cell r="C53">
            <v>14000</v>
          </cell>
          <cell r="D53">
            <v>14000</v>
          </cell>
          <cell r="E53">
            <v>0</v>
          </cell>
          <cell r="F53">
            <v>38981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ETECMSLL0051</v>
          </cell>
          <cell r="B54">
            <v>0</v>
          </cell>
          <cell r="C54">
            <v>18000</v>
          </cell>
          <cell r="D54">
            <v>0</v>
          </cell>
          <cell r="E54">
            <v>18000</v>
          </cell>
          <cell r="F54">
            <v>39083</v>
          </cell>
          <cell r="G54">
            <v>18000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ETECMSLL0052</v>
          </cell>
          <cell r="B55">
            <v>0</v>
          </cell>
          <cell r="C55">
            <v>6400</v>
          </cell>
          <cell r="D55">
            <v>0</v>
          </cell>
          <cell r="E55">
            <v>6400</v>
          </cell>
          <cell r="F55">
            <v>39083</v>
          </cell>
          <cell r="G55">
            <v>6400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>ETECMSLL0053</v>
          </cell>
          <cell r="B56">
            <v>0</v>
          </cell>
          <cell r="C56">
            <v>12676</v>
          </cell>
          <cell r="D56">
            <v>0</v>
          </cell>
          <cell r="E56">
            <v>12676</v>
          </cell>
          <cell r="F56">
            <v>39083</v>
          </cell>
          <cell r="G56">
            <v>12676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ETECMSLL0054</v>
          </cell>
          <cell r="B57">
            <v>0</v>
          </cell>
          <cell r="C57">
            <v>8800</v>
          </cell>
          <cell r="D57">
            <v>0</v>
          </cell>
          <cell r="E57">
            <v>8800</v>
          </cell>
          <cell r="F57">
            <v>39083</v>
          </cell>
          <cell r="G57">
            <v>8800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ETECMSLL0055</v>
          </cell>
          <cell r="B58">
            <v>0</v>
          </cell>
          <cell r="C58">
            <v>7000</v>
          </cell>
          <cell r="D58">
            <v>0</v>
          </cell>
          <cell r="E58">
            <v>7000</v>
          </cell>
          <cell r="F58">
            <v>39083</v>
          </cell>
          <cell r="G58">
            <v>7000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ETECMSLL0056</v>
          </cell>
          <cell r="B59">
            <v>0</v>
          </cell>
          <cell r="C59">
            <v>15000</v>
          </cell>
          <cell r="D59">
            <v>0</v>
          </cell>
          <cell r="E59">
            <v>15000</v>
          </cell>
          <cell r="F59">
            <v>39114</v>
          </cell>
          <cell r="G59">
            <v>15000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ETECMSLL0057</v>
          </cell>
          <cell r="B60">
            <v>0</v>
          </cell>
          <cell r="C60">
            <v>30400</v>
          </cell>
          <cell r="D60">
            <v>0</v>
          </cell>
          <cell r="E60">
            <v>30400</v>
          </cell>
          <cell r="F60">
            <v>39114</v>
          </cell>
          <cell r="G60">
            <v>30400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ETECMSLL0058</v>
          </cell>
          <cell r="B61">
            <v>0</v>
          </cell>
          <cell r="C61">
            <v>9128</v>
          </cell>
          <cell r="D61">
            <v>0</v>
          </cell>
          <cell r="E61">
            <v>9128</v>
          </cell>
          <cell r="F61">
            <v>39142</v>
          </cell>
          <cell r="G61">
            <v>9128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ETECMSLL0059</v>
          </cell>
          <cell r="B62">
            <v>0</v>
          </cell>
          <cell r="C62">
            <v>11200</v>
          </cell>
          <cell r="D62">
            <v>0</v>
          </cell>
          <cell r="E62">
            <v>11200</v>
          </cell>
          <cell r="F62">
            <v>39142</v>
          </cell>
          <cell r="G62">
            <v>11200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ETECMSLL0060</v>
          </cell>
          <cell r="B63">
            <v>0</v>
          </cell>
          <cell r="C63">
            <v>12500</v>
          </cell>
          <cell r="D63">
            <v>0</v>
          </cell>
          <cell r="E63">
            <v>12500</v>
          </cell>
          <cell r="F63">
            <v>39142</v>
          </cell>
          <cell r="G63">
            <v>12500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ETECMSLL0061</v>
          </cell>
          <cell r="B64">
            <v>0</v>
          </cell>
          <cell r="C64">
            <v>20000</v>
          </cell>
          <cell r="D64">
            <v>0</v>
          </cell>
          <cell r="E64">
            <v>20000</v>
          </cell>
          <cell r="F64">
            <v>39142</v>
          </cell>
          <cell r="G64">
            <v>20000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ETECMSLL0062</v>
          </cell>
          <cell r="B65">
            <v>0</v>
          </cell>
          <cell r="C65">
            <v>5000</v>
          </cell>
          <cell r="D65">
            <v>0</v>
          </cell>
          <cell r="E65">
            <v>5000</v>
          </cell>
          <cell r="F65">
            <v>39142</v>
          </cell>
          <cell r="G65">
            <v>5000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ETECMSLL0063</v>
          </cell>
          <cell r="B66">
            <v>0</v>
          </cell>
          <cell r="C66">
            <v>14980</v>
          </cell>
          <cell r="D66">
            <v>0</v>
          </cell>
          <cell r="E66">
            <v>14980</v>
          </cell>
          <cell r="F66">
            <v>39142</v>
          </cell>
          <cell r="G66">
            <v>14980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ETECMSLL0064</v>
          </cell>
          <cell r="B67">
            <v>0</v>
          </cell>
          <cell r="C67">
            <v>1000000</v>
          </cell>
          <cell r="D67">
            <v>0</v>
          </cell>
          <cell r="E67">
            <v>1000000</v>
          </cell>
          <cell r="F67">
            <v>39203</v>
          </cell>
          <cell r="G67">
            <v>0</v>
          </cell>
          <cell r="H67">
            <v>1000000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ETECMSLL0065</v>
          </cell>
          <cell r="B68">
            <v>0</v>
          </cell>
          <cell r="C68">
            <v>1000000</v>
          </cell>
          <cell r="D68">
            <v>0</v>
          </cell>
          <cell r="E68">
            <v>1000000</v>
          </cell>
          <cell r="F68">
            <v>39203</v>
          </cell>
          <cell r="G68">
            <v>0</v>
          </cell>
          <cell r="H68">
            <v>1000000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ETECMSLL0066</v>
          </cell>
          <cell r="B69">
            <v>0</v>
          </cell>
          <cell r="C69">
            <v>2000000</v>
          </cell>
          <cell r="D69">
            <v>0</v>
          </cell>
          <cell r="E69">
            <v>2000000</v>
          </cell>
          <cell r="F69">
            <v>39203</v>
          </cell>
          <cell r="G69">
            <v>0</v>
          </cell>
          <cell r="H69">
            <v>2000000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ETECMSLL0067</v>
          </cell>
          <cell r="B70">
            <v>0</v>
          </cell>
          <cell r="C70">
            <v>1500000</v>
          </cell>
          <cell r="D70">
            <v>0</v>
          </cell>
          <cell r="E70">
            <v>1500000</v>
          </cell>
          <cell r="F70">
            <v>39203</v>
          </cell>
          <cell r="G70">
            <v>0</v>
          </cell>
          <cell r="H70">
            <v>1500000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ETECMSLL0068</v>
          </cell>
          <cell r="B71">
            <v>0</v>
          </cell>
          <cell r="C71">
            <v>3638000</v>
          </cell>
          <cell r="D71">
            <v>3638000</v>
          </cell>
          <cell r="E71">
            <v>0</v>
          </cell>
          <cell r="F71">
            <v>39203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ETECMSLL0069</v>
          </cell>
          <cell r="B72">
            <v>0</v>
          </cell>
          <cell r="C72">
            <v>21600</v>
          </cell>
          <cell r="D72">
            <v>21600</v>
          </cell>
          <cell r="E72">
            <v>0</v>
          </cell>
          <cell r="F72">
            <v>39203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ETECMSLL0070</v>
          </cell>
          <cell r="B73">
            <v>0</v>
          </cell>
          <cell r="C73">
            <v>14980</v>
          </cell>
          <cell r="D73">
            <v>14980</v>
          </cell>
          <cell r="E73">
            <v>0</v>
          </cell>
          <cell r="F73">
            <v>39203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ETECMSLL0071</v>
          </cell>
          <cell r="B74">
            <v>0</v>
          </cell>
          <cell r="C74">
            <v>11200</v>
          </cell>
          <cell r="E74">
            <v>11200</v>
          </cell>
          <cell r="F74">
            <v>39203</v>
          </cell>
          <cell r="G74">
            <v>0</v>
          </cell>
          <cell r="H74">
            <v>11200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ETECMSLL0072</v>
          </cell>
          <cell r="B75">
            <v>0</v>
          </cell>
          <cell r="C75">
            <v>19200</v>
          </cell>
          <cell r="E75">
            <v>19200</v>
          </cell>
          <cell r="F75">
            <v>39203</v>
          </cell>
          <cell r="G75">
            <v>0</v>
          </cell>
          <cell r="H75">
            <v>19200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ETECMSLL0073</v>
          </cell>
          <cell r="B76">
            <v>0</v>
          </cell>
          <cell r="C76">
            <v>20729.26</v>
          </cell>
          <cell r="E76">
            <v>20729.26</v>
          </cell>
          <cell r="F76">
            <v>39203</v>
          </cell>
          <cell r="G76">
            <v>0</v>
          </cell>
          <cell r="H76">
            <v>20729.26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ETECMSLL0074</v>
          </cell>
          <cell r="B77">
            <v>0</v>
          </cell>
          <cell r="C77">
            <v>7187.5</v>
          </cell>
          <cell r="E77">
            <v>7187.5</v>
          </cell>
          <cell r="F77">
            <v>39203</v>
          </cell>
          <cell r="G77">
            <v>0</v>
          </cell>
          <cell r="H77">
            <v>7187.5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ETECMSLL0075</v>
          </cell>
          <cell r="B78">
            <v>0</v>
          </cell>
          <cell r="C78">
            <v>35871.2</v>
          </cell>
          <cell r="E78">
            <v>35871.2</v>
          </cell>
          <cell r="F78">
            <v>39203</v>
          </cell>
          <cell r="G78">
            <v>0</v>
          </cell>
          <cell r="H78">
            <v>35871.2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ETECMSLL0076</v>
          </cell>
          <cell r="B79">
            <v>0</v>
          </cell>
          <cell r="C79">
            <v>60000</v>
          </cell>
          <cell r="E79">
            <v>60000</v>
          </cell>
          <cell r="F79">
            <v>39203</v>
          </cell>
          <cell r="G79">
            <v>0</v>
          </cell>
          <cell r="H79">
            <v>60000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ETECMSLL0077</v>
          </cell>
          <cell r="B80">
            <v>0</v>
          </cell>
          <cell r="C80">
            <v>8500</v>
          </cell>
          <cell r="E80">
            <v>8500</v>
          </cell>
          <cell r="F80">
            <v>39203</v>
          </cell>
          <cell r="G80">
            <v>0</v>
          </cell>
          <cell r="H80">
            <v>8500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ETECMSLL0078</v>
          </cell>
          <cell r="B81">
            <v>0</v>
          </cell>
          <cell r="C81">
            <v>7000</v>
          </cell>
          <cell r="E81">
            <v>7000</v>
          </cell>
          <cell r="F81">
            <v>39203</v>
          </cell>
          <cell r="G81">
            <v>0</v>
          </cell>
          <cell r="H81">
            <v>7000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ETECMSLL0079</v>
          </cell>
          <cell r="B82">
            <v>0</v>
          </cell>
          <cell r="C82">
            <v>250000</v>
          </cell>
          <cell r="E82">
            <v>250000</v>
          </cell>
          <cell r="F82">
            <v>39203</v>
          </cell>
          <cell r="G82">
            <v>0</v>
          </cell>
          <cell r="H82">
            <v>250000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ETECMSLL0080</v>
          </cell>
          <cell r="B83">
            <v>0</v>
          </cell>
          <cell r="C83">
            <v>3000000</v>
          </cell>
          <cell r="E83">
            <v>3000000</v>
          </cell>
          <cell r="F83">
            <v>39326</v>
          </cell>
          <cell r="G83">
            <v>0</v>
          </cell>
          <cell r="H83">
            <v>0</v>
          </cell>
          <cell r="I83">
            <v>3000000</v>
          </cell>
          <cell r="J83">
            <v>0</v>
          </cell>
          <cell r="K83">
            <v>0</v>
          </cell>
        </row>
        <row r="84">
          <cell r="A84" t="str">
            <v>ETECMSLL0081</v>
          </cell>
          <cell r="B84">
            <v>0</v>
          </cell>
          <cell r="C84">
            <v>2000000</v>
          </cell>
          <cell r="E84">
            <v>2000000</v>
          </cell>
          <cell r="F84">
            <v>39326</v>
          </cell>
          <cell r="G84">
            <v>0</v>
          </cell>
          <cell r="H84">
            <v>0</v>
          </cell>
          <cell r="I84">
            <v>2000000</v>
          </cell>
          <cell r="J84">
            <v>0</v>
          </cell>
          <cell r="K84">
            <v>0</v>
          </cell>
        </row>
        <row r="85">
          <cell r="A85" t="str">
            <v>ETECMSLL0082</v>
          </cell>
          <cell r="B85">
            <v>0</v>
          </cell>
          <cell r="C85">
            <v>2094513</v>
          </cell>
          <cell r="E85">
            <v>2094513</v>
          </cell>
          <cell r="F85">
            <v>39326</v>
          </cell>
          <cell r="G85">
            <v>0</v>
          </cell>
          <cell r="H85">
            <v>0</v>
          </cell>
          <cell r="I85">
            <v>2094513</v>
          </cell>
          <cell r="J85">
            <v>0</v>
          </cell>
          <cell r="K85">
            <v>0</v>
          </cell>
        </row>
        <row r="86">
          <cell r="A86" t="str">
            <v>ETECMSLL0083</v>
          </cell>
          <cell r="B86">
            <v>-29125.92</v>
          </cell>
          <cell r="C86">
            <v>500000</v>
          </cell>
          <cell r="D86">
            <v>500000</v>
          </cell>
          <cell r="E86">
            <v>29125.92</v>
          </cell>
          <cell r="F86">
            <v>39326</v>
          </cell>
          <cell r="G86">
            <v>0</v>
          </cell>
          <cell r="H86">
            <v>0</v>
          </cell>
          <cell r="I86">
            <v>0</v>
          </cell>
          <cell r="J86">
            <v>27772.92</v>
          </cell>
          <cell r="K86">
            <v>1353</v>
          </cell>
        </row>
        <row r="87">
          <cell r="A87" t="str">
            <v>ETECMSLL0084</v>
          </cell>
          <cell r="B87">
            <v>0</v>
          </cell>
          <cell r="C87">
            <v>6700</v>
          </cell>
          <cell r="D87">
            <v>0</v>
          </cell>
          <cell r="E87">
            <v>6700</v>
          </cell>
          <cell r="F87">
            <v>39326</v>
          </cell>
          <cell r="G87">
            <v>0</v>
          </cell>
          <cell r="H87">
            <v>0</v>
          </cell>
          <cell r="I87">
            <v>6700</v>
          </cell>
          <cell r="J87">
            <v>0</v>
          </cell>
          <cell r="K87">
            <v>0</v>
          </cell>
        </row>
        <row r="88">
          <cell r="A88" t="str">
            <v>ETECMSLL0085</v>
          </cell>
          <cell r="B88">
            <v>0</v>
          </cell>
          <cell r="C88">
            <v>20000</v>
          </cell>
          <cell r="D88">
            <v>0</v>
          </cell>
          <cell r="E88">
            <v>20000</v>
          </cell>
          <cell r="F88">
            <v>39326</v>
          </cell>
          <cell r="G88">
            <v>0</v>
          </cell>
          <cell r="H88">
            <v>0</v>
          </cell>
          <cell r="I88">
            <v>20000</v>
          </cell>
          <cell r="J88">
            <v>0</v>
          </cell>
          <cell r="K88">
            <v>0</v>
          </cell>
        </row>
        <row r="89">
          <cell r="A89" t="str">
            <v>ETECMSLL0086</v>
          </cell>
          <cell r="B89">
            <v>0</v>
          </cell>
          <cell r="C89">
            <v>6300</v>
          </cell>
          <cell r="D89">
            <v>0</v>
          </cell>
          <cell r="E89">
            <v>6300</v>
          </cell>
          <cell r="F89">
            <v>39326</v>
          </cell>
          <cell r="G89">
            <v>0</v>
          </cell>
          <cell r="H89">
            <v>0</v>
          </cell>
          <cell r="I89">
            <v>6300</v>
          </cell>
          <cell r="J89">
            <v>0</v>
          </cell>
          <cell r="K89">
            <v>0</v>
          </cell>
        </row>
        <row r="90">
          <cell r="A90" t="str">
            <v>ETECMSLL0087</v>
          </cell>
          <cell r="B90">
            <v>0</v>
          </cell>
          <cell r="C90">
            <v>17500</v>
          </cell>
          <cell r="D90">
            <v>0</v>
          </cell>
          <cell r="E90">
            <v>17500</v>
          </cell>
          <cell r="F90">
            <v>39326</v>
          </cell>
          <cell r="G90">
            <v>0</v>
          </cell>
          <cell r="H90">
            <v>0</v>
          </cell>
          <cell r="I90">
            <v>17500</v>
          </cell>
          <cell r="J90">
            <v>0</v>
          </cell>
          <cell r="K90">
            <v>0</v>
          </cell>
        </row>
        <row r="91">
          <cell r="A91" t="str">
            <v>ETECMSLL0088</v>
          </cell>
          <cell r="B91">
            <v>0</v>
          </cell>
          <cell r="C91">
            <v>19500</v>
          </cell>
          <cell r="D91">
            <v>0</v>
          </cell>
          <cell r="E91">
            <v>19500</v>
          </cell>
          <cell r="F91">
            <v>39326</v>
          </cell>
          <cell r="G91">
            <v>0</v>
          </cell>
          <cell r="H91">
            <v>0</v>
          </cell>
          <cell r="I91">
            <v>19500</v>
          </cell>
          <cell r="J91">
            <v>0</v>
          </cell>
          <cell r="K91">
            <v>0</v>
          </cell>
        </row>
        <row r="92">
          <cell r="A92" t="str">
            <v>ETECMSLL0089</v>
          </cell>
          <cell r="B92">
            <v>0</v>
          </cell>
          <cell r="C92">
            <v>600000</v>
          </cell>
          <cell r="D92">
            <v>0</v>
          </cell>
          <cell r="E92">
            <v>600000</v>
          </cell>
          <cell r="F92">
            <v>39326</v>
          </cell>
          <cell r="G92">
            <v>0</v>
          </cell>
          <cell r="H92">
            <v>0</v>
          </cell>
          <cell r="I92">
            <v>600000</v>
          </cell>
          <cell r="J92">
            <v>0</v>
          </cell>
          <cell r="K92">
            <v>0</v>
          </cell>
        </row>
        <row r="93">
          <cell r="A93" t="str">
            <v>ETECMSLL0090</v>
          </cell>
          <cell r="B93">
            <v>0</v>
          </cell>
          <cell r="C93">
            <v>1800000</v>
          </cell>
          <cell r="D93">
            <v>0</v>
          </cell>
          <cell r="E93">
            <v>1800000</v>
          </cell>
          <cell r="F93">
            <v>39326</v>
          </cell>
          <cell r="G93">
            <v>0</v>
          </cell>
          <cell r="H93">
            <v>0</v>
          </cell>
          <cell r="I93">
            <v>0</v>
          </cell>
          <cell r="J93">
            <v>1800000</v>
          </cell>
          <cell r="K93">
            <v>0</v>
          </cell>
        </row>
        <row r="94">
          <cell r="A94" t="str">
            <v>ETECMSLL0091</v>
          </cell>
          <cell r="B94">
            <v>0</v>
          </cell>
          <cell r="C94">
            <v>2000000</v>
          </cell>
          <cell r="D94">
            <v>0</v>
          </cell>
          <cell r="E94">
            <v>2000000</v>
          </cell>
          <cell r="F94">
            <v>39417</v>
          </cell>
          <cell r="G94">
            <v>0</v>
          </cell>
          <cell r="H94">
            <v>0</v>
          </cell>
          <cell r="I94">
            <v>0</v>
          </cell>
          <cell r="J94">
            <v>2000000</v>
          </cell>
          <cell r="K94">
            <v>0</v>
          </cell>
        </row>
        <row r="95">
          <cell r="A95" t="str">
            <v>ETECMSLL0093</v>
          </cell>
          <cell r="B95">
            <v>0</v>
          </cell>
          <cell r="C95">
            <v>12114</v>
          </cell>
          <cell r="D95">
            <v>0</v>
          </cell>
          <cell r="E95">
            <v>12114</v>
          </cell>
          <cell r="F95">
            <v>39417</v>
          </cell>
          <cell r="G95">
            <v>0</v>
          </cell>
          <cell r="H95">
            <v>0</v>
          </cell>
          <cell r="I95">
            <v>0</v>
          </cell>
          <cell r="J95">
            <v>12114</v>
          </cell>
          <cell r="K95">
            <v>0</v>
          </cell>
        </row>
        <row r="96">
          <cell r="A96" t="str">
            <v>ETECMSLL0094</v>
          </cell>
          <cell r="B96">
            <v>0</v>
          </cell>
          <cell r="C96">
            <v>10000</v>
          </cell>
          <cell r="D96">
            <v>0</v>
          </cell>
          <cell r="E96">
            <v>10000</v>
          </cell>
          <cell r="F96">
            <v>39417</v>
          </cell>
          <cell r="G96">
            <v>0</v>
          </cell>
          <cell r="H96">
            <v>0</v>
          </cell>
          <cell r="I96">
            <v>0</v>
          </cell>
          <cell r="J96">
            <v>10000</v>
          </cell>
          <cell r="K96">
            <v>0</v>
          </cell>
        </row>
        <row r="97">
          <cell r="A97" t="str">
            <v>ETECMSLL0095</v>
          </cell>
          <cell r="B97">
            <v>0</v>
          </cell>
          <cell r="C97">
            <v>20000</v>
          </cell>
          <cell r="D97">
            <v>0</v>
          </cell>
          <cell r="E97">
            <v>20000</v>
          </cell>
          <cell r="F97">
            <v>39417</v>
          </cell>
          <cell r="G97">
            <v>0</v>
          </cell>
          <cell r="H97">
            <v>0</v>
          </cell>
          <cell r="I97">
            <v>0</v>
          </cell>
          <cell r="J97">
            <v>20000</v>
          </cell>
          <cell r="K97">
            <v>0</v>
          </cell>
        </row>
        <row r="98">
          <cell r="A98" t="str">
            <v>ETECMSLL0096</v>
          </cell>
          <cell r="B98">
            <v>0</v>
          </cell>
          <cell r="C98">
            <v>9600</v>
          </cell>
          <cell r="D98">
            <v>0</v>
          </cell>
          <cell r="E98">
            <v>9600</v>
          </cell>
          <cell r="F98">
            <v>39417</v>
          </cell>
          <cell r="G98">
            <v>0</v>
          </cell>
          <cell r="H98">
            <v>0</v>
          </cell>
          <cell r="I98">
            <v>0</v>
          </cell>
          <cell r="J98">
            <v>9600</v>
          </cell>
          <cell r="K98">
            <v>0</v>
          </cell>
        </row>
        <row r="99">
          <cell r="A99" t="str">
            <v>ETECMSLL0097</v>
          </cell>
          <cell r="B99">
            <v>0</v>
          </cell>
          <cell r="C99">
            <v>6400</v>
          </cell>
          <cell r="D99">
            <v>0</v>
          </cell>
          <cell r="E99">
            <v>6400</v>
          </cell>
          <cell r="F99">
            <v>39417</v>
          </cell>
          <cell r="G99">
            <v>0</v>
          </cell>
          <cell r="H99">
            <v>0</v>
          </cell>
          <cell r="I99">
            <v>0</v>
          </cell>
          <cell r="J99">
            <v>6400</v>
          </cell>
          <cell r="K99">
            <v>0</v>
          </cell>
        </row>
        <row r="100">
          <cell r="A100" t="str">
            <v>ETECMSLL0098</v>
          </cell>
          <cell r="B100">
            <v>0</v>
          </cell>
          <cell r="C100">
            <v>44000</v>
          </cell>
          <cell r="D100">
            <v>0</v>
          </cell>
          <cell r="E100">
            <v>44000</v>
          </cell>
          <cell r="F100">
            <v>39417</v>
          </cell>
          <cell r="G100">
            <v>0</v>
          </cell>
          <cell r="H100">
            <v>0</v>
          </cell>
          <cell r="I100">
            <v>0</v>
          </cell>
          <cell r="J100">
            <v>44000</v>
          </cell>
          <cell r="K100">
            <v>0</v>
          </cell>
        </row>
        <row r="101">
          <cell r="A101" t="str">
            <v>ETECMSLL0099</v>
          </cell>
          <cell r="B101">
            <v>0</v>
          </cell>
          <cell r="C101">
            <v>33600</v>
          </cell>
          <cell r="D101">
            <v>0</v>
          </cell>
          <cell r="E101">
            <v>33600</v>
          </cell>
          <cell r="F101">
            <v>39417</v>
          </cell>
          <cell r="G101">
            <v>0</v>
          </cell>
          <cell r="H101">
            <v>0</v>
          </cell>
          <cell r="I101">
            <v>0</v>
          </cell>
          <cell r="J101">
            <v>33600</v>
          </cell>
          <cell r="K101">
            <v>0</v>
          </cell>
        </row>
        <row r="102">
          <cell r="A102" t="str">
            <v>ETECMSLL0100</v>
          </cell>
          <cell r="B102">
            <v>0</v>
          </cell>
          <cell r="C102">
            <v>12000</v>
          </cell>
          <cell r="D102">
            <v>0</v>
          </cell>
          <cell r="E102">
            <v>12000</v>
          </cell>
          <cell r="F102">
            <v>39417</v>
          </cell>
          <cell r="G102">
            <v>0</v>
          </cell>
          <cell r="H102">
            <v>0</v>
          </cell>
          <cell r="I102">
            <v>0</v>
          </cell>
          <cell r="J102">
            <v>12000</v>
          </cell>
          <cell r="K102">
            <v>0</v>
          </cell>
        </row>
        <row r="103">
          <cell r="A103" t="str">
            <v>ETECMSLL0101</v>
          </cell>
          <cell r="B103">
            <v>0</v>
          </cell>
          <cell r="C103">
            <v>1000000</v>
          </cell>
          <cell r="D103">
            <v>0</v>
          </cell>
          <cell r="E103">
            <v>1000000</v>
          </cell>
          <cell r="G103">
            <v>0</v>
          </cell>
          <cell r="H103">
            <v>0</v>
          </cell>
          <cell r="I103">
            <v>0</v>
          </cell>
          <cell r="J103">
            <v>1000000</v>
          </cell>
          <cell r="K103">
            <v>0</v>
          </cell>
        </row>
        <row r="104">
          <cell r="A104" t="str">
            <v>ETECMSLL0102</v>
          </cell>
          <cell r="B104">
            <v>0</v>
          </cell>
          <cell r="C104">
            <v>16220</v>
          </cell>
          <cell r="D104">
            <v>0</v>
          </cell>
          <cell r="E104">
            <v>16220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16220</v>
          </cell>
        </row>
        <row r="105">
          <cell r="A105" t="str">
            <v>ETECMSLL0103</v>
          </cell>
          <cell r="B105">
            <v>0</v>
          </cell>
          <cell r="C105">
            <v>18000</v>
          </cell>
          <cell r="D105">
            <v>0</v>
          </cell>
          <cell r="E105">
            <v>18000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18000</v>
          </cell>
        </row>
        <row r="106">
          <cell r="A106" t="str">
            <v>ETECMSLL0104</v>
          </cell>
          <cell r="B106">
            <v>0</v>
          </cell>
          <cell r="C106">
            <v>17600</v>
          </cell>
          <cell r="D106">
            <v>0</v>
          </cell>
          <cell r="E106">
            <v>17600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17600</v>
          </cell>
        </row>
        <row r="107">
          <cell r="A107" t="str">
            <v>ETECMSLL0105</v>
          </cell>
          <cell r="B107">
            <v>0</v>
          </cell>
          <cell r="C107">
            <v>13410</v>
          </cell>
          <cell r="D107">
            <v>0</v>
          </cell>
          <cell r="E107">
            <v>13410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13410</v>
          </cell>
        </row>
        <row r="108">
          <cell r="A108" t="str">
            <v>ETECMSLL0106</v>
          </cell>
          <cell r="B108">
            <v>0</v>
          </cell>
          <cell r="C108">
            <v>23947.24</v>
          </cell>
          <cell r="D108">
            <v>0</v>
          </cell>
          <cell r="E108">
            <v>23947.24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23947.24</v>
          </cell>
        </row>
        <row r="109">
          <cell r="A109" t="str">
            <v>ETECMSLL0107</v>
          </cell>
          <cell r="B109">
            <v>0</v>
          </cell>
          <cell r="C109">
            <v>47000</v>
          </cell>
          <cell r="D109">
            <v>0</v>
          </cell>
          <cell r="E109">
            <v>47000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47000</v>
          </cell>
        </row>
        <row r="110">
          <cell r="A110" t="str">
            <v>ETECMSLL0108</v>
          </cell>
          <cell r="B110">
            <v>0</v>
          </cell>
          <cell r="C110">
            <v>15000</v>
          </cell>
          <cell r="D110">
            <v>0</v>
          </cell>
          <cell r="E110">
            <v>15000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15000</v>
          </cell>
        </row>
        <row r="111">
          <cell r="A111" t="str">
            <v>ETECMSLL0109</v>
          </cell>
          <cell r="B111">
            <v>0</v>
          </cell>
          <cell r="C111">
            <v>14700</v>
          </cell>
          <cell r="D111">
            <v>0</v>
          </cell>
          <cell r="E111">
            <v>14700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14700</v>
          </cell>
        </row>
        <row r="112">
          <cell r="A112" t="str">
            <v>ETECMSLL0110</v>
          </cell>
          <cell r="B112">
            <v>0</v>
          </cell>
          <cell r="C112">
            <v>500000</v>
          </cell>
          <cell r="D112">
            <v>0</v>
          </cell>
          <cell r="E112">
            <v>500000</v>
          </cell>
          <cell r="G112">
            <v>0</v>
          </cell>
          <cell r="H112">
            <v>0</v>
          </cell>
          <cell r="I112">
            <v>0</v>
          </cell>
          <cell r="J112">
            <v>500000</v>
          </cell>
          <cell r="K112">
            <v>0</v>
          </cell>
        </row>
        <row r="113">
          <cell r="A113" t="str">
            <v>ETEEMCOP0001</v>
          </cell>
          <cell r="B113">
            <v>0</v>
          </cell>
          <cell r="C113">
            <v>0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ETEEMMAT0001</v>
          </cell>
          <cell r="B114">
            <v>0</v>
          </cell>
          <cell r="C114">
            <v>30000</v>
          </cell>
          <cell r="E114">
            <v>30000</v>
          </cell>
          <cell r="F114">
            <v>39203</v>
          </cell>
          <cell r="G114">
            <v>0</v>
          </cell>
          <cell r="H114">
            <v>30000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ETEEMMAT0002</v>
          </cell>
          <cell r="B115">
            <v>0</v>
          </cell>
          <cell r="C115">
            <v>700000</v>
          </cell>
          <cell r="D115">
            <v>700000</v>
          </cell>
          <cell r="E115">
            <v>0</v>
          </cell>
          <cell r="F115">
            <v>39203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ETEEMSCN0001</v>
          </cell>
          <cell r="B116">
            <v>0</v>
          </cell>
          <cell r="C116">
            <v>862346.7</v>
          </cell>
          <cell r="D116">
            <v>862346.7</v>
          </cell>
          <cell r="E116">
            <v>0</v>
          </cell>
          <cell r="F116">
            <v>39203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ETEEMSCN0002</v>
          </cell>
          <cell r="B117">
            <v>0</v>
          </cell>
          <cell r="C117">
            <v>67640.75</v>
          </cell>
          <cell r="D117">
            <v>67640.75</v>
          </cell>
          <cell r="E117">
            <v>0</v>
          </cell>
          <cell r="F117">
            <v>39203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ETEEMSCN0003</v>
          </cell>
          <cell r="B118">
            <v>0</v>
          </cell>
          <cell r="C118">
            <v>139462.34</v>
          </cell>
          <cell r="D118">
            <v>139462.34</v>
          </cell>
          <cell r="E118">
            <v>0</v>
          </cell>
          <cell r="F118">
            <v>39203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ETECMPIU0001</v>
          </cell>
          <cell r="B119">
            <v>0</v>
          </cell>
          <cell r="C119">
            <v>2000000</v>
          </cell>
          <cell r="D119">
            <v>2000000</v>
          </cell>
          <cell r="E119">
            <v>0</v>
          </cell>
          <cell r="F119">
            <v>37175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ETECMPIU0002</v>
          </cell>
          <cell r="B120">
            <v>0</v>
          </cell>
          <cell r="C120">
            <v>1750000</v>
          </cell>
          <cell r="E120">
            <v>1750000</v>
          </cell>
          <cell r="G120">
            <v>0</v>
          </cell>
          <cell r="H120">
            <v>1750000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ETECMPIU0003</v>
          </cell>
          <cell r="B121">
            <v>0</v>
          </cell>
          <cell r="C121">
            <v>7470000</v>
          </cell>
          <cell r="E121">
            <v>7470000</v>
          </cell>
          <cell r="G121">
            <v>0</v>
          </cell>
          <cell r="H121">
            <v>7470000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ETECMPIU0004</v>
          </cell>
          <cell r="B122">
            <v>0</v>
          </cell>
          <cell r="C122">
            <v>7000000</v>
          </cell>
          <cell r="E122">
            <v>7000000</v>
          </cell>
          <cell r="G122">
            <v>0</v>
          </cell>
          <cell r="H122">
            <v>7000000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ETECMPIU0005</v>
          </cell>
          <cell r="B123">
            <v>0</v>
          </cell>
          <cell r="C123">
            <v>20000000</v>
          </cell>
          <cell r="E123">
            <v>20000000</v>
          </cell>
          <cell r="G123">
            <v>0</v>
          </cell>
          <cell r="H123">
            <v>20000000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 t="str">
            <v>ETECMPIU0006</v>
          </cell>
          <cell r="B124">
            <v>0</v>
          </cell>
          <cell r="C124">
            <v>7000000</v>
          </cell>
          <cell r="E124">
            <v>7000000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7000000</v>
          </cell>
        </row>
        <row r="125">
          <cell r="A125" t="str">
            <v>ETECMPIU0007</v>
          </cell>
          <cell r="B125">
            <v>0</v>
          </cell>
          <cell r="C125">
            <v>2059000</v>
          </cell>
          <cell r="E125">
            <v>2059000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2059000</v>
          </cell>
        </row>
        <row r="126">
          <cell r="A126" t="str">
            <v>ETECMPIU0008</v>
          </cell>
          <cell r="B126">
            <v>0</v>
          </cell>
          <cell r="C126">
            <v>2535896.15</v>
          </cell>
          <cell r="E126">
            <v>2535896.15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2535896.15</v>
          </cell>
        </row>
        <row r="127">
          <cell r="A127" t="str">
            <v>ETECMPIU0009</v>
          </cell>
          <cell r="B127">
            <v>0</v>
          </cell>
          <cell r="C127">
            <v>2535896.15</v>
          </cell>
          <cell r="D127">
            <v>0</v>
          </cell>
          <cell r="E127">
            <v>2535896.15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2535896.15</v>
          </cell>
        </row>
        <row r="128">
          <cell r="A128" t="str">
            <v>ETECMPIU0010</v>
          </cell>
          <cell r="B128">
            <v>0</v>
          </cell>
          <cell r="C128">
            <v>975000</v>
          </cell>
          <cell r="D128">
            <v>0</v>
          </cell>
          <cell r="E128">
            <v>975000</v>
          </cell>
          <cell r="F128">
            <v>39676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ETECMPIU0011</v>
          </cell>
          <cell r="B129">
            <v>4958417.52</v>
          </cell>
          <cell r="C129">
            <v>10000000</v>
          </cell>
          <cell r="D129">
            <v>0</v>
          </cell>
          <cell r="E129">
            <v>5041582.48</v>
          </cell>
          <cell r="F129">
            <v>39771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ETECMPIU0012</v>
          </cell>
          <cell r="B130">
            <v>0</v>
          </cell>
          <cell r="C130">
            <v>10000000</v>
          </cell>
          <cell r="D130">
            <v>0</v>
          </cell>
          <cell r="E130">
            <v>10000000</v>
          </cell>
          <cell r="F130">
            <v>39751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ETECMPIU0013</v>
          </cell>
          <cell r="B131">
            <v>0</v>
          </cell>
          <cell r="C131">
            <v>10000000</v>
          </cell>
          <cell r="D131">
            <v>0</v>
          </cell>
          <cell r="E131">
            <v>10000000</v>
          </cell>
          <cell r="F131">
            <v>39770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ETECMPIU0014</v>
          </cell>
          <cell r="B132">
            <v>0</v>
          </cell>
          <cell r="C132">
            <v>10000000</v>
          </cell>
          <cell r="D132">
            <v>0</v>
          </cell>
          <cell r="E132">
            <v>10000000</v>
          </cell>
          <cell r="F132">
            <v>39778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ETECMPIU0015</v>
          </cell>
          <cell r="B133">
            <v>0</v>
          </cell>
          <cell r="C133">
            <v>10000000</v>
          </cell>
          <cell r="D133">
            <v>0</v>
          </cell>
          <cell r="E133">
            <v>10000000</v>
          </cell>
          <cell r="F133">
            <v>39793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ETECMPIU0016</v>
          </cell>
          <cell r="B134">
            <v>0</v>
          </cell>
          <cell r="C134">
            <v>10000000</v>
          </cell>
          <cell r="D134">
            <v>0</v>
          </cell>
          <cell r="E134">
            <v>10000000</v>
          </cell>
          <cell r="F134">
            <v>39805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ETECMPIU0017</v>
          </cell>
          <cell r="B135">
            <v>0</v>
          </cell>
          <cell r="C135">
            <v>10000000</v>
          </cell>
          <cell r="D135">
            <v>0</v>
          </cell>
          <cell r="E135">
            <v>10000000</v>
          </cell>
          <cell r="F135">
            <v>39812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ETECMPIU0018</v>
          </cell>
          <cell r="B136">
            <v>0</v>
          </cell>
          <cell r="C136">
            <v>10000000</v>
          </cell>
          <cell r="D136">
            <v>0</v>
          </cell>
          <cell r="E136">
            <v>10000000</v>
          </cell>
          <cell r="F136">
            <v>39735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ETECMPIU0019</v>
          </cell>
          <cell r="B137">
            <v>0</v>
          </cell>
          <cell r="C137">
            <v>8000000</v>
          </cell>
          <cell r="D137">
            <v>0</v>
          </cell>
          <cell r="E137">
            <v>8000000</v>
          </cell>
          <cell r="F137">
            <v>39741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ETECMPIU0020</v>
          </cell>
          <cell r="B138">
            <v>0</v>
          </cell>
          <cell r="C138">
            <v>2400000</v>
          </cell>
          <cell r="D138">
            <v>0</v>
          </cell>
          <cell r="E138">
            <v>2400000</v>
          </cell>
          <cell r="F138">
            <v>39783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ETECMPIU0021</v>
          </cell>
          <cell r="B139">
            <v>0</v>
          </cell>
          <cell r="C139">
            <v>1450000</v>
          </cell>
          <cell r="D139">
            <v>0</v>
          </cell>
          <cell r="E139">
            <v>1450000</v>
          </cell>
          <cell r="F139">
            <v>39804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ETECMPIU0022</v>
          </cell>
          <cell r="B140">
            <v>0</v>
          </cell>
          <cell r="C140">
            <v>6600000</v>
          </cell>
          <cell r="D140">
            <v>0</v>
          </cell>
          <cell r="E140">
            <v>6600000</v>
          </cell>
          <cell r="F140">
            <v>39749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ETECMPIU0023</v>
          </cell>
          <cell r="B141">
            <v>0</v>
          </cell>
          <cell r="C141">
            <v>5000000</v>
          </cell>
          <cell r="D141">
            <v>0</v>
          </cell>
          <cell r="E141">
            <v>5000000</v>
          </cell>
          <cell r="F141">
            <v>39811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ETECMMYL0001</v>
          </cell>
          <cell r="B142">
            <v>0</v>
          </cell>
          <cell r="C142">
            <v>1231515.3</v>
          </cell>
          <cell r="D142">
            <v>1231515.3</v>
          </cell>
          <cell r="E142">
            <v>0</v>
          </cell>
          <cell r="F142">
            <v>34788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ETECMMYL0002</v>
          </cell>
          <cell r="B143">
            <v>0</v>
          </cell>
          <cell r="C143">
            <v>1787850</v>
          </cell>
          <cell r="D143">
            <v>1787850</v>
          </cell>
          <cell r="E143">
            <v>0</v>
          </cell>
          <cell r="F143">
            <v>38789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ETECMMYL0003</v>
          </cell>
          <cell r="B144">
            <v>-2245953.66</v>
          </cell>
          <cell r="C144">
            <v>750000</v>
          </cell>
          <cell r="D144">
            <v>750000</v>
          </cell>
          <cell r="E144">
            <v>2245953.66</v>
          </cell>
          <cell r="F144">
            <v>37284</v>
          </cell>
          <cell r="G144">
            <v>0</v>
          </cell>
          <cell r="H144">
            <v>1079350</v>
          </cell>
          <cell r="I144">
            <v>1166603.66</v>
          </cell>
          <cell r="J144">
            <v>0</v>
          </cell>
          <cell r="K144">
            <v>0</v>
          </cell>
        </row>
        <row r="145">
          <cell r="A145" t="str">
            <v>ETECMMYL0004</v>
          </cell>
          <cell r="B145">
            <v>0</v>
          </cell>
          <cell r="C145">
            <v>1000000</v>
          </cell>
          <cell r="D145">
            <v>1000000</v>
          </cell>
          <cell r="E145">
            <v>0</v>
          </cell>
          <cell r="F145">
            <v>38495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ETECMMYL0005</v>
          </cell>
          <cell r="B146">
            <v>0</v>
          </cell>
          <cell r="C146">
            <v>700000</v>
          </cell>
          <cell r="D146">
            <v>700000</v>
          </cell>
          <cell r="E146">
            <v>0</v>
          </cell>
          <cell r="F146">
            <v>38288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ETECMMYL0006</v>
          </cell>
          <cell r="B147">
            <v>0</v>
          </cell>
          <cell r="C147">
            <v>2000000</v>
          </cell>
          <cell r="D147">
            <v>2000000</v>
          </cell>
          <cell r="E147">
            <v>0</v>
          </cell>
          <cell r="F147">
            <v>38344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ETECMMYL0007</v>
          </cell>
          <cell r="B148">
            <v>0</v>
          </cell>
          <cell r="C148">
            <v>500000</v>
          </cell>
          <cell r="D148">
            <v>500000</v>
          </cell>
          <cell r="E148">
            <v>0</v>
          </cell>
          <cell r="F148">
            <v>38288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ETECMMYL0008</v>
          </cell>
          <cell r="B149">
            <v>0</v>
          </cell>
          <cell r="C149">
            <v>1400000</v>
          </cell>
          <cell r="D149">
            <v>1400000</v>
          </cell>
          <cell r="E149">
            <v>0</v>
          </cell>
          <cell r="F149">
            <v>38454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ETECMMYL0009</v>
          </cell>
          <cell r="B150">
            <v>0</v>
          </cell>
          <cell r="C150">
            <v>2000000</v>
          </cell>
          <cell r="D150">
            <v>2000000</v>
          </cell>
          <cell r="E150">
            <v>0</v>
          </cell>
          <cell r="F150">
            <v>38695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ETECMMYL0010</v>
          </cell>
          <cell r="B151">
            <v>0</v>
          </cell>
          <cell r="C151">
            <v>1000000</v>
          </cell>
          <cell r="D151">
            <v>1000000</v>
          </cell>
          <cell r="E151">
            <v>0</v>
          </cell>
          <cell r="F151">
            <v>38772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ETECMMYL0011</v>
          </cell>
          <cell r="B152">
            <v>0</v>
          </cell>
          <cell r="C152">
            <v>2759167</v>
          </cell>
          <cell r="D152">
            <v>2759167</v>
          </cell>
          <cell r="E152">
            <v>0</v>
          </cell>
          <cell r="F152">
            <v>38856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ETECMMYL0012</v>
          </cell>
          <cell r="B153">
            <v>0</v>
          </cell>
          <cell r="C153">
            <v>3000000</v>
          </cell>
          <cell r="D153">
            <v>3000000</v>
          </cell>
          <cell r="E153">
            <v>0</v>
          </cell>
          <cell r="F153">
            <v>38996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ETECMMYL0013</v>
          </cell>
          <cell r="B154">
            <v>0</v>
          </cell>
          <cell r="C154">
            <v>2500000</v>
          </cell>
          <cell r="D154">
            <v>2500000</v>
          </cell>
          <cell r="E154">
            <v>0</v>
          </cell>
          <cell r="F154">
            <v>39070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ETECMMYL0014</v>
          </cell>
          <cell r="B155">
            <v>0</v>
          </cell>
          <cell r="C155">
            <v>1500000</v>
          </cell>
          <cell r="D155">
            <v>0</v>
          </cell>
          <cell r="E155">
            <v>1500000</v>
          </cell>
          <cell r="F155">
            <v>39070</v>
          </cell>
          <cell r="G155">
            <v>0</v>
          </cell>
          <cell r="H155">
            <v>0</v>
          </cell>
          <cell r="I155">
            <v>1500000</v>
          </cell>
          <cell r="J155">
            <v>0</v>
          </cell>
          <cell r="K155">
            <v>0</v>
          </cell>
        </row>
        <row r="156">
          <cell r="A156" t="str">
            <v>ETECMMYL0015</v>
          </cell>
          <cell r="B156">
            <v>0</v>
          </cell>
          <cell r="C156">
            <v>1580879.53</v>
          </cell>
          <cell r="D156">
            <v>0</v>
          </cell>
          <cell r="E156">
            <v>1580879.53</v>
          </cell>
          <cell r="F156">
            <v>39070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1580879.53</v>
          </cell>
        </row>
        <row r="157">
          <cell r="A157" t="str">
            <v>ETECMMYL0016</v>
          </cell>
          <cell r="B157">
            <v>0</v>
          </cell>
          <cell r="C157">
            <v>848765.46</v>
          </cell>
          <cell r="D157">
            <v>0</v>
          </cell>
          <cell r="E157">
            <v>848765.46</v>
          </cell>
          <cell r="F157">
            <v>39070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848765.46</v>
          </cell>
        </row>
        <row r="158">
          <cell r="A158" t="str">
            <v>ETECMHCY0001</v>
          </cell>
          <cell r="B158">
            <v>0</v>
          </cell>
          <cell r="C158">
            <v>1223700</v>
          </cell>
          <cell r="D158">
            <v>1223700</v>
          </cell>
          <cell r="E158">
            <v>0</v>
          </cell>
          <cell r="F158">
            <v>34788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ETECMHCY0002</v>
          </cell>
          <cell r="B159">
            <v>0</v>
          </cell>
          <cell r="C159">
            <v>500000</v>
          </cell>
          <cell r="D159">
            <v>500000</v>
          </cell>
          <cell r="E159">
            <v>0</v>
          </cell>
          <cell r="F159">
            <v>38716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ETECMHCY0003</v>
          </cell>
          <cell r="B160">
            <v>0</v>
          </cell>
          <cell r="C160">
            <v>500000</v>
          </cell>
          <cell r="D160">
            <v>500000</v>
          </cell>
          <cell r="E160">
            <v>0</v>
          </cell>
          <cell r="F160">
            <v>38716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ETECMHCY0004</v>
          </cell>
          <cell r="B161">
            <v>0</v>
          </cell>
          <cell r="C161">
            <v>2500000</v>
          </cell>
          <cell r="D161">
            <v>2500000</v>
          </cell>
          <cell r="E161">
            <v>0</v>
          </cell>
          <cell r="F161">
            <v>38708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ETECMHCY0005</v>
          </cell>
          <cell r="B162">
            <v>0</v>
          </cell>
          <cell r="C162">
            <v>2000000</v>
          </cell>
          <cell r="D162">
            <v>2000000</v>
          </cell>
          <cell r="E162">
            <v>0</v>
          </cell>
          <cell r="F162">
            <v>38804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ETECMHCY0006</v>
          </cell>
          <cell r="B163">
            <v>0</v>
          </cell>
          <cell r="C163">
            <v>6300</v>
          </cell>
          <cell r="D163">
            <v>6300</v>
          </cell>
          <cell r="E163">
            <v>0</v>
          </cell>
          <cell r="F163">
            <v>38317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ETECMHCY0007</v>
          </cell>
          <cell r="B164">
            <v>0</v>
          </cell>
          <cell r="C164">
            <v>3000</v>
          </cell>
          <cell r="D164">
            <v>3000</v>
          </cell>
          <cell r="E164">
            <v>0</v>
          </cell>
          <cell r="F164">
            <v>38539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ETECMHCY0008</v>
          </cell>
          <cell r="B165">
            <v>0</v>
          </cell>
          <cell r="C165">
            <v>2884728</v>
          </cell>
          <cell r="D165">
            <v>2884728</v>
          </cell>
          <cell r="E165">
            <v>0</v>
          </cell>
          <cell r="F165">
            <v>38558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ETECMHCY0009</v>
          </cell>
          <cell r="B166">
            <v>0</v>
          </cell>
          <cell r="C166">
            <v>68320</v>
          </cell>
          <cell r="D166">
            <v>68320</v>
          </cell>
          <cell r="E166">
            <v>0</v>
          </cell>
          <cell r="F166">
            <v>38001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ETECMHCY0010</v>
          </cell>
          <cell r="B167">
            <v>0</v>
          </cell>
          <cell r="C167">
            <v>6000</v>
          </cell>
          <cell r="D167">
            <v>6000</v>
          </cell>
          <cell r="E167">
            <v>0</v>
          </cell>
          <cell r="F167">
            <v>38631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ETECMHCY0011</v>
          </cell>
          <cell r="B168">
            <v>0</v>
          </cell>
          <cell r="C168">
            <v>900</v>
          </cell>
          <cell r="D168">
            <v>900</v>
          </cell>
          <cell r="E168">
            <v>0</v>
          </cell>
          <cell r="F168">
            <v>38673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ETECMHCY0012</v>
          </cell>
          <cell r="B169">
            <v>0</v>
          </cell>
          <cell r="C169">
            <v>1000000</v>
          </cell>
          <cell r="D169">
            <v>1000000</v>
          </cell>
          <cell r="E169">
            <v>0</v>
          </cell>
          <cell r="F169">
            <v>38349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ETECMHCY0013</v>
          </cell>
          <cell r="B170">
            <v>0</v>
          </cell>
          <cell r="C170">
            <v>210587.52</v>
          </cell>
          <cell r="D170">
            <v>210587.52</v>
          </cell>
          <cell r="E170">
            <v>0</v>
          </cell>
          <cell r="F170">
            <v>36888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ETECMHCY0014</v>
          </cell>
          <cell r="B171">
            <v>0</v>
          </cell>
          <cell r="C171">
            <v>5040</v>
          </cell>
          <cell r="D171">
            <v>5040</v>
          </cell>
          <cell r="E171">
            <v>0</v>
          </cell>
          <cell r="F171">
            <v>38317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ETECMHCY0015</v>
          </cell>
          <cell r="B172">
            <v>0</v>
          </cell>
          <cell r="C172">
            <v>2730</v>
          </cell>
          <cell r="D172">
            <v>2730</v>
          </cell>
          <cell r="E172">
            <v>0</v>
          </cell>
          <cell r="F172">
            <v>38317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ETECMHCY0016</v>
          </cell>
          <cell r="B173">
            <v>0</v>
          </cell>
          <cell r="C173">
            <v>2000000</v>
          </cell>
          <cell r="D173">
            <v>2000000</v>
          </cell>
          <cell r="E173">
            <v>0</v>
          </cell>
          <cell r="F173">
            <v>38349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ETECMHCY0017</v>
          </cell>
          <cell r="B174">
            <v>0</v>
          </cell>
          <cell r="C174">
            <v>6000</v>
          </cell>
          <cell r="D174">
            <v>6000</v>
          </cell>
          <cell r="E174">
            <v>0</v>
          </cell>
          <cell r="F174">
            <v>38547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ETECMHCY0018</v>
          </cell>
          <cell r="B175">
            <v>0</v>
          </cell>
          <cell r="C175">
            <v>6000</v>
          </cell>
          <cell r="D175">
            <v>6000</v>
          </cell>
          <cell r="E175">
            <v>0</v>
          </cell>
          <cell r="F175">
            <v>38539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ETECMHCY0019</v>
          </cell>
          <cell r="B176">
            <v>0</v>
          </cell>
          <cell r="C176">
            <v>1000000</v>
          </cell>
          <cell r="D176">
            <v>1000000</v>
          </cell>
          <cell r="E176">
            <v>0</v>
          </cell>
          <cell r="F176">
            <v>38425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ETECMHCY0020</v>
          </cell>
          <cell r="B177">
            <v>0</v>
          </cell>
          <cell r="C177">
            <v>34585</v>
          </cell>
          <cell r="D177">
            <v>34585</v>
          </cell>
          <cell r="E177">
            <v>0</v>
          </cell>
          <cell r="F177">
            <v>38001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ETECMHCY0021</v>
          </cell>
          <cell r="B178">
            <v>0</v>
          </cell>
          <cell r="C178">
            <v>19000</v>
          </cell>
          <cell r="D178">
            <v>19000</v>
          </cell>
          <cell r="E178">
            <v>0</v>
          </cell>
          <cell r="F178">
            <v>38461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ETECMHCY0022</v>
          </cell>
          <cell r="B179">
            <v>0</v>
          </cell>
          <cell r="C179">
            <v>4000</v>
          </cell>
          <cell r="D179">
            <v>4000</v>
          </cell>
          <cell r="E179">
            <v>0</v>
          </cell>
          <cell r="F179">
            <v>38539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ETECMHCY0023</v>
          </cell>
          <cell r="B180">
            <v>0</v>
          </cell>
          <cell r="C180">
            <v>6000</v>
          </cell>
          <cell r="D180">
            <v>6000</v>
          </cell>
          <cell r="E180">
            <v>0</v>
          </cell>
          <cell r="F180">
            <v>38539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ETECMHCY0024</v>
          </cell>
          <cell r="B181">
            <v>0</v>
          </cell>
          <cell r="C181">
            <v>8000</v>
          </cell>
          <cell r="D181">
            <v>8000</v>
          </cell>
          <cell r="E181">
            <v>0</v>
          </cell>
          <cell r="F181">
            <v>38595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ETECMHCY0025</v>
          </cell>
          <cell r="B182">
            <v>0</v>
          </cell>
          <cell r="C182">
            <v>2000000</v>
          </cell>
          <cell r="D182">
            <v>2000000</v>
          </cell>
          <cell r="E182">
            <v>0</v>
          </cell>
          <cell r="F182">
            <v>38716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ETECMHCY0026</v>
          </cell>
          <cell r="B183">
            <v>0</v>
          </cell>
          <cell r="C183">
            <v>11000</v>
          </cell>
          <cell r="D183">
            <v>11000</v>
          </cell>
          <cell r="E183">
            <v>0</v>
          </cell>
          <cell r="F183">
            <v>38720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ETECMHCY0027</v>
          </cell>
          <cell r="B184">
            <v>0</v>
          </cell>
          <cell r="C184">
            <v>252880</v>
          </cell>
          <cell r="D184">
            <v>252880</v>
          </cell>
          <cell r="E184">
            <v>0</v>
          </cell>
          <cell r="F184">
            <v>38001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ETECMHCY0028</v>
          </cell>
          <cell r="B185">
            <v>0</v>
          </cell>
          <cell r="C185">
            <v>41020</v>
          </cell>
          <cell r="D185">
            <v>41020</v>
          </cell>
          <cell r="E185">
            <v>0</v>
          </cell>
          <cell r="F185">
            <v>38001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ETECMHCY0029</v>
          </cell>
          <cell r="B186">
            <v>0</v>
          </cell>
          <cell r="C186">
            <v>4600</v>
          </cell>
          <cell r="D186">
            <v>4600</v>
          </cell>
          <cell r="E186">
            <v>0</v>
          </cell>
          <cell r="F186">
            <v>38680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ETECMHCY0030</v>
          </cell>
          <cell r="B187">
            <v>0</v>
          </cell>
          <cell r="C187">
            <v>40000</v>
          </cell>
          <cell r="D187">
            <v>40000</v>
          </cell>
          <cell r="E187">
            <v>0</v>
          </cell>
          <cell r="F187">
            <v>38972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ETECMHCY0031</v>
          </cell>
          <cell r="B188">
            <v>0</v>
          </cell>
          <cell r="C188">
            <v>14700</v>
          </cell>
          <cell r="D188">
            <v>14700</v>
          </cell>
          <cell r="E188">
            <v>0</v>
          </cell>
          <cell r="F188">
            <v>38317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ETECMHCY0032</v>
          </cell>
          <cell r="B189">
            <v>0</v>
          </cell>
          <cell r="C189">
            <v>7350</v>
          </cell>
          <cell r="D189">
            <v>7350</v>
          </cell>
          <cell r="E189">
            <v>0</v>
          </cell>
          <cell r="F189">
            <v>38317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ETECMHCY0033</v>
          </cell>
          <cell r="B190">
            <v>0</v>
          </cell>
          <cell r="C190">
            <v>6020</v>
          </cell>
          <cell r="D190">
            <v>6020</v>
          </cell>
          <cell r="E190">
            <v>0</v>
          </cell>
          <cell r="F190">
            <v>38317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ETECMHCY0034</v>
          </cell>
          <cell r="B191">
            <v>0</v>
          </cell>
          <cell r="C191">
            <v>30800</v>
          </cell>
          <cell r="D191">
            <v>30800</v>
          </cell>
          <cell r="E191">
            <v>0</v>
          </cell>
          <cell r="F191">
            <v>38001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ETECMHCY0035</v>
          </cell>
          <cell r="B192">
            <v>0</v>
          </cell>
          <cell r="C192">
            <v>27200</v>
          </cell>
          <cell r="D192">
            <v>27200</v>
          </cell>
          <cell r="E192">
            <v>0</v>
          </cell>
          <cell r="F192">
            <v>38657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ETECMHCY0036</v>
          </cell>
          <cell r="B193">
            <v>0</v>
          </cell>
          <cell r="C193">
            <v>6000</v>
          </cell>
          <cell r="D193">
            <v>6000</v>
          </cell>
          <cell r="E193">
            <v>0</v>
          </cell>
          <cell r="F193">
            <v>38547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ETECMHCY0037</v>
          </cell>
          <cell r="B194">
            <v>0</v>
          </cell>
          <cell r="C194">
            <v>8000</v>
          </cell>
          <cell r="D194">
            <v>8000</v>
          </cell>
          <cell r="E194">
            <v>0</v>
          </cell>
          <cell r="F194">
            <v>38256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ETECMHCY0038</v>
          </cell>
          <cell r="B195">
            <v>0</v>
          </cell>
          <cell r="C195">
            <v>739430</v>
          </cell>
          <cell r="D195">
            <v>739430</v>
          </cell>
          <cell r="E195">
            <v>0</v>
          </cell>
          <cell r="F195">
            <v>38643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ETECMHCY0039</v>
          </cell>
          <cell r="B196">
            <v>0</v>
          </cell>
          <cell r="C196">
            <v>1412095</v>
          </cell>
          <cell r="D196">
            <v>1412095</v>
          </cell>
          <cell r="E196">
            <v>0</v>
          </cell>
          <cell r="F196">
            <v>38705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ETECMHCY0040</v>
          </cell>
          <cell r="B197">
            <v>0</v>
          </cell>
          <cell r="C197">
            <v>14300</v>
          </cell>
          <cell r="D197">
            <v>14300</v>
          </cell>
          <cell r="E197">
            <v>0</v>
          </cell>
          <cell r="F197">
            <v>38688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ETECMHCY0041</v>
          </cell>
          <cell r="B198">
            <v>0</v>
          </cell>
          <cell r="C198">
            <v>643730</v>
          </cell>
          <cell r="D198">
            <v>643730</v>
          </cell>
          <cell r="E198">
            <v>0</v>
          </cell>
          <cell r="F198">
            <v>38758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ETECMHCY0042</v>
          </cell>
          <cell r="B199">
            <v>0</v>
          </cell>
          <cell r="C199">
            <v>43750</v>
          </cell>
          <cell r="D199">
            <v>43750</v>
          </cell>
          <cell r="E199">
            <v>0</v>
          </cell>
          <cell r="F199">
            <v>38001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ETECMHCY0043</v>
          </cell>
          <cell r="B200">
            <v>0</v>
          </cell>
          <cell r="C200">
            <v>20000</v>
          </cell>
          <cell r="D200">
            <v>20000</v>
          </cell>
          <cell r="E200">
            <v>0</v>
          </cell>
          <cell r="F200">
            <v>38810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ETECMHCY0044</v>
          </cell>
          <cell r="B201">
            <v>0</v>
          </cell>
          <cell r="C201">
            <v>13100</v>
          </cell>
          <cell r="D201">
            <v>13100</v>
          </cell>
          <cell r="E201">
            <v>0</v>
          </cell>
          <cell r="F201">
            <v>38680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ETECMHCY0045</v>
          </cell>
          <cell r="B202">
            <v>0</v>
          </cell>
          <cell r="C202">
            <v>860008.32</v>
          </cell>
          <cell r="D202">
            <v>860008.32</v>
          </cell>
          <cell r="E202">
            <v>0</v>
          </cell>
          <cell r="F202">
            <v>38843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ETECMHCY0046</v>
          </cell>
          <cell r="B203">
            <v>0</v>
          </cell>
          <cell r="C203">
            <v>3400</v>
          </cell>
          <cell r="D203">
            <v>3400</v>
          </cell>
          <cell r="E203">
            <v>0</v>
          </cell>
          <cell r="F203">
            <v>38884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ETECMHCY0047</v>
          </cell>
          <cell r="B204">
            <v>0</v>
          </cell>
          <cell r="C204">
            <v>60000</v>
          </cell>
          <cell r="D204">
            <v>60000</v>
          </cell>
          <cell r="E204">
            <v>0</v>
          </cell>
          <cell r="F204">
            <v>38525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ETECMHCY0048</v>
          </cell>
          <cell r="B205">
            <v>0</v>
          </cell>
          <cell r="C205">
            <v>6300</v>
          </cell>
          <cell r="D205">
            <v>6300</v>
          </cell>
          <cell r="E205">
            <v>0</v>
          </cell>
          <cell r="F205">
            <v>38317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ETECMHCY0049</v>
          </cell>
          <cell r="B206">
            <v>0</v>
          </cell>
          <cell r="C206">
            <v>951743.31</v>
          </cell>
          <cell r="D206">
            <v>951743.31</v>
          </cell>
          <cell r="E206">
            <v>0</v>
          </cell>
          <cell r="F206">
            <v>38903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ETECMHCY0050</v>
          </cell>
          <cell r="B207">
            <v>0</v>
          </cell>
          <cell r="C207">
            <v>9200</v>
          </cell>
          <cell r="D207">
            <v>9200</v>
          </cell>
          <cell r="E207">
            <v>0</v>
          </cell>
          <cell r="F207">
            <v>38525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ETECMHCY0051</v>
          </cell>
          <cell r="B208">
            <v>0</v>
          </cell>
          <cell r="C208">
            <v>10000</v>
          </cell>
          <cell r="D208">
            <v>10000</v>
          </cell>
          <cell r="E208">
            <v>0</v>
          </cell>
          <cell r="F208">
            <v>38611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ETECMHCY0052</v>
          </cell>
          <cell r="B209">
            <v>0</v>
          </cell>
          <cell r="C209">
            <v>15603.43</v>
          </cell>
          <cell r="D209">
            <v>15603.43</v>
          </cell>
          <cell r="E209">
            <v>0</v>
          </cell>
          <cell r="F209">
            <v>38782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ETECMHCY0053</v>
          </cell>
          <cell r="B210">
            <v>0</v>
          </cell>
          <cell r="C210">
            <v>21800</v>
          </cell>
          <cell r="D210">
            <v>21800</v>
          </cell>
          <cell r="E210">
            <v>0</v>
          </cell>
          <cell r="F210">
            <v>38001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ETECMHCY0054</v>
          </cell>
          <cell r="B211">
            <v>0</v>
          </cell>
          <cell r="C211">
            <v>3500</v>
          </cell>
          <cell r="D211">
            <v>3500</v>
          </cell>
          <cell r="E211">
            <v>0</v>
          </cell>
          <cell r="F211">
            <v>38884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ETECMHCY0055</v>
          </cell>
          <cell r="B212">
            <v>0</v>
          </cell>
          <cell r="C212">
            <v>18000</v>
          </cell>
          <cell r="D212">
            <v>18000</v>
          </cell>
          <cell r="E212">
            <v>0</v>
          </cell>
          <cell r="F212">
            <v>38525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ETECMHCY0056</v>
          </cell>
          <cell r="B213">
            <v>0</v>
          </cell>
          <cell r="C213">
            <v>18000</v>
          </cell>
          <cell r="D213">
            <v>18000</v>
          </cell>
          <cell r="E213">
            <v>0</v>
          </cell>
          <cell r="F213">
            <v>38595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ETECMHCY0057</v>
          </cell>
          <cell r="B214">
            <v>0</v>
          </cell>
          <cell r="C214">
            <v>3131100</v>
          </cell>
          <cell r="D214">
            <v>3131100</v>
          </cell>
          <cell r="E214">
            <v>0</v>
          </cell>
          <cell r="F214">
            <v>37860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ETECMHCY0058</v>
          </cell>
          <cell r="B215">
            <v>0</v>
          </cell>
          <cell r="C215">
            <v>1500000</v>
          </cell>
          <cell r="D215">
            <v>1500000</v>
          </cell>
          <cell r="E215">
            <v>0</v>
          </cell>
          <cell r="F215">
            <v>38397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ETECMHCY0059</v>
          </cell>
          <cell r="B216">
            <v>0</v>
          </cell>
          <cell r="C216">
            <v>12000</v>
          </cell>
          <cell r="D216">
            <v>12000</v>
          </cell>
          <cell r="E216">
            <v>0</v>
          </cell>
          <cell r="F216">
            <v>38714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ETECMHCY0060</v>
          </cell>
          <cell r="B217">
            <v>0</v>
          </cell>
          <cell r="C217">
            <v>235870</v>
          </cell>
          <cell r="D217">
            <v>235870</v>
          </cell>
          <cell r="E217">
            <v>0</v>
          </cell>
          <cell r="F217">
            <v>38001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ETECMHCY0061</v>
          </cell>
          <cell r="B218">
            <v>0</v>
          </cell>
          <cell r="C218">
            <v>43050</v>
          </cell>
          <cell r="D218">
            <v>43050</v>
          </cell>
          <cell r="E218">
            <v>0</v>
          </cell>
          <cell r="F218">
            <v>38001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ETECMHCY0062</v>
          </cell>
          <cell r="B219">
            <v>0</v>
          </cell>
          <cell r="C219">
            <v>55300</v>
          </cell>
          <cell r="D219">
            <v>55300</v>
          </cell>
          <cell r="E219">
            <v>0</v>
          </cell>
          <cell r="F219">
            <v>38001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ETECMHCY0063</v>
          </cell>
          <cell r="B220">
            <v>0</v>
          </cell>
          <cell r="C220">
            <v>42000</v>
          </cell>
          <cell r="D220">
            <v>42000</v>
          </cell>
          <cell r="E220">
            <v>0</v>
          </cell>
          <cell r="F220">
            <v>38861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ETECMHCY0064</v>
          </cell>
          <cell r="B221">
            <v>0</v>
          </cell>
          <cell r="C221">
            <v>8500</v>
          </cell>
          <cell r="D221">
            <v>8500</v>
          </cell>
          <cell r="E221">
            <v>0</v>
          </cell>
          <cell r="F221">
            <v>38861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ETECMHCY0065</v>
          </cell>
          <cell r="B222">
            <v>0</v>
          </cell>
          <cell r="C222">
            <v>15000</v>
          </cell>
          <cell r="D222">
            <v>15000</v>
          </cell>
          <cell r="E222">
            <v>0</v>
          </cell>
          <cell r="F222">
            <v>38861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ETECMHCY0066</v>
          </cell>
          <cell r="B223">
            <v>0</v>
          </cell>
          <cell r="C223">
            <v>8000</v>
          </cell>
          <cell r="D223">
            <v>8000</v>
          </cell>
          <cell r="E223">
            <v>0</v>
          </cell>
          <cell r="F223">
            <v>38932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ETECMHCY0067</v>
          </cell>
          <cell r="B224">
            <v>0</v>
          </cell>
          <cell r="C224">
            <v>30000</v>
          </cell>
          <cell r="D224">
            <v>30000</v>
          </cell>
          <cell r="E224">
            <v>0</v>
          </cell>
          <cell r="F224">
            <v>38338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ETECMHCY0068</v>
          </cell>
          <cell r="B225">
            <v>0</v>
          </cell>
          <cell r="C225">
            <v>21000</v>
          </cell>
          <cell r="D225">
            <v>21000</v>
          </cell>
          <cell r="E225">
            <v>0</v>
          </cell>
          <cell r="F225">
            <v>38407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ETECMHCY0069</v>
          </cell>
          <cell r="B226">
            <v>0</v>
          </cell>
          <cell r="C226">
            <v>17000</v>
          </cell>
          <cell r="D226">
            <v>17000</v>
          </cell>
          <cell r="E226">
            <v>0</v>
          </cell>
          <cell r="F226">
            <v>38428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ETECMHCY0070</v>
          </cell>
          <cell r="B227">
            <v>0</v>
          </cell>
          <cell r="C227">
            <v>12000</v>
          </cell>
          <cell r="D227">
            <v>12000</v>
          </cell>
          <cell r="E227">
            <v>0</v>
          </cell>
          <cell r="F227">
            <v>38428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ETECMHCY0071</v>
          </cell>
          <cell r="B228">
            <v>0</v>
          </cell>
          <cell r="C228">
            <v>14400</v>
          </cell>
          <cell r="D228">
            <v>14400</v>
          </cell>
          <cell r="E228">
            <v>0</v>
          </cell>
          <cell r="F228">
            <v>38433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ETECMHCY0072</v>
          </cell>
          <cell r="B229">
            <v>0</v>
          </cell>
          <cell r="C229">
            <v>23600</v>
          </cell>
          <cell r="D229">
            <v>23600</v>
          </cell>
          <cell r="E229">
            <v>0</v>
          </cell>
          <cell r="F229">
            <v>38808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ETECMHCY0073</v>
          </cell>
          <cell r="B230">
            <v>0</v>
          </cell>
          <cell r="C230">
            <v>5400</v>
          </cell>
          <cell r="D230">
            <v>5400</v>
          </cell>
          <cell r="E230">
            <v>0</v>
          </cell>
          <cell r="F230">
            <v>38469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ETECMHCY0074</v>
          </cell>
          <cell r="B231">
            <v>0</v>
          </cell>
          <cell r="C231">
            <v>30000</v>
          </cell>
          <cell r="D231">
            <v>30000</v>
          </cell>
          <cell r="E231">
            <v>0</v>
          </cell>
          <cell r="F231">
            <v>38463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ETECMHCY0075</v>
          </cell>
          <cell r="B232">
            <v>0</v>
          </cell>
          <cell r="C232">
            <v>15000</v>
          </cell>
          <cell r="D232">
            <v>15000</v>
          </cell>
          <cell r="E232">
            <v>0</v>
          </cell>
          <cell r="F232">
            <v>38463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ETECMHCY0076</v>
          </cell>
          <cell r="B233">
            <v>0</v>
          </cell>
          <cell r="C233">
            <v>25000</v>
          </cell>
          <cell r="D233">
            <v>25000</v>
          </cell>
          <cell r="E233">
            <v>0</v>
          </cell>
          <cell r="F233">
            <v>38461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ETECMHCY0077</v>
          </cell>
          <cell r="B234">
            <v>0</v>
          </cell>
          <cell r="C234">
            <v>28000</v>
          </cell>
          <cell r="D234">
            <v>28000</v>
          </cell>
          <cell r="E234">
            <v>0</v>
          </cell>
          <cell r="F234">
            <v>38534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ETECMHCY0078</v>
          </cell>
          <cell r="B235">
            <v>0</v>
          </cell>
          <cell r="C235">
            <v>27200</v>
          </cell>
          <cell r="D235">
            <v>27200</v>
          </cell>
          <cell r="E235">
            <v>0</v>
          </cell>
          <cell r="F235">
            <v>38540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ETECMHCY0079</v>
          </cell>
          <cell r="B236">
            <v>0</v>
          </cell>
          <cell r="C236">
            <v>28000</v>
          </cell>
          <cell r="D236">
            <v>28000</v>
          </cell>
          <cell r="E236">
            <v>0</v>
          </cell>
          <cell r="F236">
            <v>38615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ETECMHCY0080</v>
          </cell>
          <cell r="B237">
            <v>0</v>
          </cell>
          <cell r="C237">
            <v>30000</v>
          </cell>
          <cell r="D237">
            <v>30000</v>
          </cell>
          <cell r="E237">
            <v>0</v>
          </cell>
          <cell r="F237">
            <v>38602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ETECMHCY0081</v>
          </cell>
          <cell r="B238">
            <v>0</v>
          </cell>
          <cell r="C238">
            <v>36800</v>
          </cell>
          <cell r="D238">
            <v>36800</v>
          </cell>
          <cell r="E238">
            <v>0</v>
          </cell>
          <cell r="F238">
            <v>38624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ETECMHCY0082</v>
          </cell>
          <cell r="B239">
            <v>0</v>
          </cell>
          <cell r="C239">
            <v>18000</v>
          </cell>
          <cell r="D239">
            <v>18000</v>
          </cell>
          <cell r="E239">
            <v>0</v>
          </cell>
          <cell r="F239">
            <v>38659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ETECMHCY0083</v>
          </cell>
          <cell r="B240">
            <v>0</v>
          </cell>
          <cell r="C240">
            <v>35000</v>
          </cell>
          <cell r="D240">
            <v>35000</v>
          </cell>
          <cell r="E240">
            <v>0</v>
          </cell>
          <cell r="F240">
            <v>38660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ETECMHCY0084</v>
          </cell>
          <cell r="B241">
            <v>0</v>
          </cell>
          <cell r="C241">
            <v>24000</v>
          </cell>
          <cell r="D241">
            <v>24000</v>
          </cell>
          <cell r="E241">
            <v>0</v>
          </cell>
          <cell r="F241">
            <v>38720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ETECMHCY0085</v>
          </cell>
          <cell r="B242">
            <v>0</v>
          </cell>
          <cell r="C242">
            <v>31000</v>
          </cell>
          <cell r="D242">
            <v>31000</v>
          </cell>
          <cell r="E242">
            <v>0</v>
          </cell>
          <cell r="F242">
            <v>38720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ETECMHCY0086</v>
          </cell>
          <cell r="B243">
            <v>0</v>
          </cell>
          <cell r="C243">
            <v>19200</v>
          </cell>
          <cell r="D243">
            <v>19200</v>
          </cell>
          <cell r="E243">
            <v>0</v>
          </cell>
          <cell r="F243">
            <v>38812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ETECMHCY0087</v>
          </cell>
          <cell r="B244">
            <v>0</v>
          </cell>
          <cell r="C244">
            <v>18000</v>
          </cell>
          <cell r="D244">
            <v>18000</v>
          </cell>
          <cell r="E244">
            <v>0</v>
          </cell>
          <cell r="F244">
            <v>38866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ETECMHCY0088</v>
          </cell>
          <cell r="B245">
            <v>0</v>
          </cell>
          <cell r="C245">
            <v>3600</v>
          </cell>
          <cell r="D245">
            <v>3600</v>
          </cell>
          <cell r="E245">
            <v>0</v>
          </cell>
          <cell r="F245">
            <v>38889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ETECMHCY0089</v>
          </cell>
          <cell r="B246">
            <v>0</v>
          </cell>
          <cell r="C246">
            <v>3300</v>
          </cell>
          <cell r="D246">
            <v>3300</v>
          </cell>
          <cell r="E246">
            <v>0</v>
          </cell>
          <cell r="F246">
            <v>38884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ETECMHCY0090</v>
          </cell>
          <cell r="B247">
            <v>0</v>
          </cell>
          <cell r="C247">
            <v>3600</v>
          </cell>
          <cell r="D247">
            <v>3600</v>
          </cell>
          <cell r="E247">
            <v>0</v>
          </cell>
          <cell r="F247">
            <v>38898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ETECMHCY0091</v>
          </cell>
          <cell r="B248">
            <v>0</v>
          </cell>
          <cell r="C248">
            <v>35000</v>
          </cell>
          <cell r="D248">
            <v>35000</v>
          </cell>
          <cell r="E248">
            <v>0</v>
          </cell>
          <cell r="F248">
            <v>38901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ETECMHCY0092</v>
          </cell>
          <cell r="B249">
            <v>0</v>
          </cell>
          <cell r="C249">
            <v>10000</v>
          </cell>
          <cell r="D249">
            <v>10000</v>
          </cell>
          <cell r="E249">
            <v>0</v>
          </cell>
          <cell r="F249">
            <v>38945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ETECMHCY0093</v>
          </cell>
          <cell r="B250">
            <v>0</v>
          </cell>
          <cell r="C250">
            <v>20000</v>
          </cell>
          <cell r="D250">
            <v>20000</v>
          </cell>
          <cell r="E250">
            <v>0</v>
          </cell>
          <cell r="F250">
            <v>38986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ETECMHCY0094</v>
          </cell>
          <cell r="B251">
            <v>0</v>
          </cell>
          <cell r="C251">
            <v>11500</v>
          </cell>
          <cell r="D251">
            <v>11500</v>
          </cell>
          <cell r="E251">
            <v>0</v>
          </cell>
          <cell r="F251">
            <v>38688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ETECMHCY0095</v>
          </cell>
          <cell r="B252">
            <v>0</v>
          </cell>
          <cell r="C252">
            <v>14200</v>
          </cell>
          <cell r="D252">
            <v>14200</v>
          </cell>
          <cell r="E252">
            <v>0</v>
          </cell>
          <cell r="F252">
            <v>38720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ETECMHCY0096</v>
          </cell>
          <cell r="B253">
            <v>0</v>
          </cell>
          <cell r="C253">
            <v>8280</v>
          </cell>
          <cell r="D253">
            <v>8280</v>
          </cell>
          <cell r="E253">
            <v>0</v>
          </cell>
          <cell r="F253">
            <v>38804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ETECMHCY0097</v>
          </cell>
          <cell r="B254">
            <v>0</v>
          </cell>
          <cell r="C254">
            <v>14000</v>
          </cell>
          <cell r="D254">
            <v>14000</v>
          </cell>
          <cell r="E254">
            <v>0</v>
          </cell>
          <cell r="F254">
            <v>38720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ETECMHCY0098</v>
          </cell>
          <cell r="B255">
            <v>0</v>
          </cell>
          <cell r="C255">
            <v>21000</v>
          </cell>
          <cell r="D255">
            <v>21000</v>
          </cell>
          <cell r="E255">
            <v>0</v>
          </cell>
          <cell r="F255">
            <v>38587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ETECMHCY0099</v>
          </cell>
          <cell r="B256">
            <v>0</v>
          </cell>
          <cell r="C256">
            <v>22000</v>
          </cell>
          <cell r="D256">
            <v>22000</v>
          </cell>
          <cell r="E256">
            <v>0</v>
          </cell>
          <cell r="F256">
            <v>38602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ETECMHCY0100</v>
          </cell>
          <cell r="B257">
            <v>0</v>
          </cell>
          <cell r="C257">
            <v>15000</v>
          </cell>
          <cell r="D257">
            <v>15000</v>
          </cell>
          <cell r="E257">
            <v>0</v>
          </cell>
          <cell r="F257">
            <v>38615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ETECMHCY0101</v>
          </cell>
          <cell r="B258">
            <v>0</v>
          </cell>
          <cell r="C258">
            <v>21600</v>
          </cell>
          <cell r="D258">
            <v>21600</v>
          </cell>
          <cell r="E258">
            <v>0</v>
          </cell>
          <cell r="F258">
            <v>38615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ETECMHCY0102</v>
          </cell>
          <cell r="B259">
            <v>0</v>
          </cell>
          <cell r="C259">
            <v>30000</v>
          </cell>
          <cell r="D259">
            <v>30000</v>
          </cell>
          <cell r="E259">
            <v>0</v>
          </cell>
          <cell r="F259">
            <v>38707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ETECMHCY0103</v>
          </cell>
          <cell r="B260">
            <v>0</v>
          </cell>
          <cell r="C260">
            <v>15000</v>
          </cell>
          <cell r="D260">
            <v>15000</v>
          </cell>
          <cell r="E260">
            <v>0</v>
          </cell>
          <cell r="F260">
            <v>38728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ETECMHCY0104</v>
          </cell>
          <cell r="B261">
            <v>0</v>
          </cell>
          <cell r="C261">
            <v>90400</v>
          </cell>
          <cell r="D261">
            <v>90400</v>
          </cell>
          <cell r="E261">
            <v>0</v>
          </cell>
          <cell r="F261">
            <v>38894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ETECMHCY0105</v>
          </cell>
          <cell r="B262">
            <v>0</v>
          </cell>
          <cell r="C262">
            <v>15000</v>
          </cell>
          <cell r="D262">
            <v>15000</v>
          </cell>
          <cell r="E262">
            <v>0</v>
          </cell>
          <cell r="F262">
            <v>38316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ETECMHCY0106</v>
          </cell>
          <cell r="B263">
            <v>0</v>
          </cell>
          <cell r="C263">
            <v>13500</v>
          </cell>
          <cell r="D263">
            <v>13500</v>
          </cell>
          <cell r="E263">
            <v>0</v>
          </cell>
          <cell r="F263">
            <v>38377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ETECMHCY0107</v>
          </cell>
          <cell r="B264">
            <v>0</v>
          </cell>
          <cell r="C264">
            <v>8000</v>
          </cell>
          <cell r="D264">
            <v>8000</v>
          </cell>
          <cell r="E264">
            <v>0</v>
          </cell>
          <cell r="F264">
            <v>38537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ETECMHCY0108</v>
          </cell>
          <cell r="B265">
            <v>0</v>
          </cell>
          <cell r="C265">
            <v>30500</v>
          </cell>
          <cell r="D265">
            <v>30500</v>
          </cell>
          <cell r="E265">
            <v>0</v>
          </cell>
          <cell r="F265">
            <v>38553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ETECMHCY0109</v>
          </cell>
          <cell r="B266">
            <v>0</v>
          </cell>
          <cell r="C266">
            <v>2999731.82</v>
          </cell>
          <cell r="E266">
            <v>2999731.82</v>
          </cell>
          <cell r="F266" t="str">
            <v>s/inf.</v>
          </cell>
          <cell r="G266">
            <v>0</v>
          </cell>
          <cell r="H266">
            <v>0</v>
          </cell>
          <cell r="I266">
            <v>2999731.82</v>
          </cell>
          <cell r="J266">
            <v>0</v>
          </cell>
          <cell r="K266">
            <v>0</v>
          </cell>
        </row>
        <row r="267">
          <cell r="A267" t="str">
            <v>ETECMHCY0111</v>
          </cell>
          <cell r="B267">
            <v>-2916846.13</v>
          </cell>
          <cell r="C267">
            <v>534498.92</v>
          </cell>
          <cell r="E267">
            <v>3451345.05</v>
          </cell>
          <cell r="F267" t="str">
            <v>s/inf.</v>
          </cell>
          <cell r="G267">
            <v>0</v>
          </cell>
          <cell r="H267">
            <v>0</v>
          </cell>
          <cell r="I267">
            <v>3451345.05</v>
          </cell>
          <cell r="J267">
            <v>0</v>
          </cell>
          <cell r="K267">
            <v>0</v>
          </cell>
        </row>
        <row r="268">
          <cell r="A268" t="str">
            <v>ETECMHCY0112</v>
          </cell>
          <cell r="B268">
            <v>162.0699999999997</v>
          </cell>
          <cell r="C268">
            <v>36700</v>
          </cell>
          <cell r="E268">
            <v>36537.93</v>
          </cell>
          <cell r="F268" t="str">
            <v>s/inf.</v>
          </cell>
          <cell r="G268">
            <v>0</v>
          </cell>
          <cell r="H268">
            <v>0</v>
          </cell>
          <cell r="I268">
            <v>36537.93</v>
          </cell>
          <cell r="J268">
            <v>0</v>
          </cell>
          <cell r="K268">
            <v>0</v>
          </cell>
        </row>
        <row r="269">
          <cell r="A269" t="str">
            <v>ETECMHCY0113</v>
          </cell>
          <cell r="B269">
            <v>0</v>
          </cell>
          <cell r="C269">
            <v>46500</v>
          </cell>
          <cell r="E269">
            <v>46500</v>
          </cell>
          <cell r="F269" t="str">
            <v>s/inf.</v>
          </cell>
          <cell r="G269">
            <v>0</v>
          </cell>
          <cell r="H269">
            <v>0</v>
          </cell>
          <cell r="I269">
            <v>0</v>
          </cell>
          <cell r="J269">
            <v>46500</v>
          </cell>
          <cell r="K269">
            <v>0</v>
          </cell>
        </row>
        <row r="270">
          <cell r="A270" t="str">
            <v>ETECMHCY0114</v>
          </cell>
          <cell r="B270">
            <v>0</v>
          </cell>
          <cell r="C270">
            <v>44640</v>
          </cell>
          <cell r="E270">
            <v>44640</v>
          </cell>
          <cell r="F270" t="str">
            <v>s/inf.</v>
          </cell>
          <cell r="G270">
            <v>0</v>
          </cell>
          <cell r="H270">
            <v>0</v>
          </cell>
          <cell r="I270">
            <v>0</v>
          </cell>
          <cell r="J270">
            <v>44640</v>
          </cell>
          <cell r="K270">
            <v>0</v>
          </cell>
        </row>
        <row r="271">
          <cell r="A271" t="str">
            <v>ETECMHCY0115</v>
          </cell>
          <cell r="B271">
            <v>0</v>
          </cell>
          <cell r="C271">
            <v>6000000</v>
          </cell>
          <cell r="E271">
            <v>6000000</v>
          </cell>
          <cell r="F271" t="str">
            <v>s/inf.</v>
          </cell>
          <cell r="G271">
            <v>0</v>
          </cell>
          <cell r="H271">
            <v>0</v>
          </cell>
          <cell r="I271">
            <v>0</v>
          </cell>
          <cell r="J271">
            <v>4800000</v>
          </cell>
          <cell r="K271">
            <v>1200000</v>
          </cell>
        </row>
        <row r="272">
          <cell r="A272" t="str">
            <v>ETECMHCY0116</v>
          </cell>
          <cell r="B272">
            <v>0</v>
          </cell>
          <cell r="C272">
            <v>55944</v>
          </cell>
          <cell r="E272">
            <v>55944</v>
          </cell>
          <cell r="F272" t="str">
            <v>s/inf.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55944</v>
          </cell>
        </row>
        <row r="273">
          <cell r="A273" t="str">
            <v>ETECMHCY0117</v>
          </cell>
          <cell r="B273">
            <v>0</v>
          </cell>
          <cell r="C273">
            <v>53172</v>
          </cell>
          <cell r="E273">
            <v>53172</v>
          </cell>
          <cell r="F273" t="str">
            <v>s/inf.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53172</v>
          </cell>
        </row>
        <row r="274">
          <cell r="A274" t="str">
            <v>ETECMHCY0118</v>
          </cell>
          <cell r="B274">
            <v>0</v>
          </cell>
          <cell r="C274">
            <v>37800</v>
          </cell>
          <cell r="E274">
            <v>37800</v>
          </cell>
          <cell r="F274" t="str">
            <v>s/inf.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37800</v>
          </cell>
        </row>
        <row r="275">
          <cell r="A275" t="str">
            <v>ETECMHCY0119</v>
          </cell>
          <cell r="B275">
            <v>0</v>
          </cell>
          <cell r="C275">
            <v>53851</v>
          </cell>
          <cell r="E275">
            <v>53851</v>
          </cell>
          <cell r="F275" t="str">
            <v>s/inf.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53851</v>
          </cell>
        </row>
        <row r="276">
          <cell r="A276" t="str">
            <v>ETECMHCY0120</v>
          </cell>
          <cell r="B276">
            <v>0</v>
          </cell>
          <cell r="C276">
            <v>49050</v>
          </cell>
          <cell r="E276">
            <v>49050</v>
          </cell>
          <cell r="F276" t="str">
            <v>s/inf.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49050</v>
          </cell>
        </row>
        <row r="277">
          <cell r="A277" t="str">
            <v>ETECMHCY0121</v>
          </cell>
          <cell r="B277">
            <v>0</v>
          </cell>
          <cell r="C277">
            <v>39820</v>
          </cell>
          <cell r="E277">
            <v>39820</v>
          </cell>
          <cell r="F277" t="str">
            <v>s/inf.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39820</v>
          </cell>
        </row>
        <row r="278">
          <cell r="A278" t="str">
            <v>ETECMHCY0122</v>
          </cell>
          <cell r="B278">
            <v>0</v>
          </cell>
          <cell r="C278">
            <v>61236</v>
          </cell>
          <cell r="E278">
            <v>61236</v>
          </cell>
          <cell r="F278" t="str">
            <v>s/inf.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61236</v>
          </cell>
        </row>
        <row r="279">
          <cell r="A279" t="str">
            <v>ETECMHCY0123</v>
          </cell>
          <cell r="B279">
            <v>0</v>
          </cell>
          <cell r="C279">
            <v>36000</v>
          </cell>
          <cell r="E279">
            <v>36000</v>
          </cell>
          <cell r="F279" t="str">
            <v>s/inf.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36000</v>
          </cell>
        </row>
        <row r="280">
          <cell r="A280" t="str">
            <v>ETECMHCY0124</v>
          </cell>
          <cell r="B280">
            <v>0</v>
          </cell>
          <cell r="C280">
            <v>1049629.68</v>
          </cell>
          <cell r="E280">
            <v>1049629.68</v>
          </cell>
          <cell r="F280" t="str">
            <v>s/inf.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1049629.68</v>
          </cell>
        </row>
        <row r="281">
          <cell r="A281" t="str">
            <v>ETECMHCY0125</v>
          </cell>
          <cell r="B281">
            <v>0</v>
          </cell>
          <cell r="C281">
            <v>100000</v>
          </cell>
          <cell r="E281">
            <v>100000</v>
          </cell>
          <cell r="F281" t="str">
            <v>s/inf.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100000</v>
          </cell>
        </row>
        <row r="282">
          <cell r="A282" t="str">
            <v>ETECMHCY0126</v>
          </cell>
          <cell r="B282">
            <v>0</v>
          </cell>
          <cell r="C282">
            <v>2500000</v>
          </cell>
          <cell r="E282">
            <v>2500000</v>
          </cell>
          <cell r="F282" t="str">
            <v>s/inf.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2500000</v>
          </cell>
        </row>
        <row r="283">
          <cell r="A283" t="str">
            <v>ETECMHCY0127</v>
          </cell>
          <cell r="B283">
            <v>0</v>
          </cell>
          <cell r="C283">
            <v>53100</v>
          </cell>
          <cell r="E283">
            <v>53100</v>
          </cell>
          <cell r="F283">
            <v>39541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ETECMHCY0128</v>
          </cell>
          <cell r="B284">
            <v>0</v>
          </cell>
          <cell r="C284">
            <v>13399.81</v>
          </cell>
          <cell r="E284">
            <v>13399.81</v>
          </cell>
          <cell r="F284">
            <v>39556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ETECMHCY0129</v>
          </cell>
          <cell r="B285">
            <v>0</v>
          </cell>
          <cell r="C285">
            <v>13396.95</v>
          </cell>
          <cell r="E285">
            <v>13396.95</v>
          </cell>
          <cell r="F285">
            <v>39559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ETECMHCY0130</v>
          </cell>
          <cell r="B286">
            <v>0</v>
          </cell>
          <cell r="C286">
            <v>15219.78</v>
          </cell>
          <cell r="E286">
            <v>15219.78</v>
          </cell>
          <cell r="F286">
            <v>39559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ETECMHCY0131</v>
          </cell>
          <cell r="B287">
            <v>0</v>
          </cell>
          <cell r="C287">
            <v>15049.86</v>
          </cell>
          <cell r="E287">
            <v>15049.86</v>
          </cell>
          <cell r="F287">
            <v>39559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ETECMHCY0132</v>
          </cell>
          <cell r="B288">
            <v>0</v>
          </cell>
          <cell r="C288">
            <v>13565.83</v>
          </cell>
          <cell r="E288">
            <v>13565.83</v>
          </cell>
          <cell r="F288">
            <v>39562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ETECMHCY0133</v>
          </cell>
          <cell r="B289">
            <v>0</v>
          </cell>
          <cell r="C289">
            <v>16749.68</v>
          </cell>
          <cell r="E289">
            <v>16749.68</v>
          </cell>
          <cell r="F289">
            <v>39562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ETECMHCY0134</v>
          </cell>
          <cell r="B290">
            <v>0</v>
          </cell>
          <cell r="C290">
            <v>14656.99</v>
          </cell>
          <cell r="E290">
            <v>14656.99</v>
          </cell>
          <cell r="F290">
            <v>39562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ETECMHCY0135</v>
          </cell>
          <cell r="B291">
            <v>0</v>
          </cell>
          <cell r="C291">
            <v>11750</v>
          </cell>
          <cell r="E291">
            <v>11750</v>
          </cell>
          <cell r="F291">
            <v>39562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ETECMHCY0136</v>
          </cell>
          <cell r="B292">
            <v>0</v>
          </cell>
          <cell r="C292">
            <v>16744.95</v>
          </cell>
          <cell r="E292">
            <v>16744.95</v>
          </cell>
          <cell r="F292">
            <v>39562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 t="str">
            <v>ETECMHCY0137</v>
          </cell>
          <cell r="B293">
            <v>0</v>
          </cell>
          <cell r="C293">
            <v>10044.95</v>
          </cell>
          <cell r="E293">
            <v>10044.95</v>
          </cell>
          <cell r="F293">
            <v>39562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ETECMHCY0138</v>
          </cell>
          <cell r="B294">
            <v>0</v>
          </cell>
          <cell r="C294">
            <v>10046.44</v>
          </cell>
          <cell r="E294">
            <v>10046.44</v>
          </cell>
          <cell r="F294">
            <v>39568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ETECMHCY0139</v>
          </cell>
          <cell r="B295">
            <v>0</v>
          </cell>
          <cell r="C295">
            <v>10208.35</v>
          </cell>
          <cell r="E295">
            <v>10208.35</v>
          </cell>
          <cell r="F295">
            <v>39568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ETECMHCY0140</v>
          </cell>
          <cell r="B296">
            <v>0</v>
          </cell>
          <cell r="C296">
            <v>10385</v>
          </cell>
          <cell r="E296">
            <v>10385</v>
          </cell>
          <cell r="F296">
            <v>39568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ETECMHCY0141</v>
          </cell>
          <cell r="B297">
            <v>0</v>
          </cell>
          <cell r="C297">
            <v>10210.53</v>
          </cell>
          <cell r="E297">
            <v>10210.53</v>
          </cell>
          <cell r="F297">
            <v>39568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ETECMHCY0142</v>
          </cell>
          <cell r="B298">
            <v>0</v>
          </cell>
          <cell r="C298">
            <v>15209.54</v>
          </cell>
          <cell r="E298">
            <v>15209.54</v>
          </cell>
          <cell r="F298">
            <v>39574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ETECMHCY0143</v>
          </cell>
          <cell r="B299">
            <v>0</v>
          </cell>
          <cell r="C299">
            <v>10718.6</v>
          </cell>
          <cell r="E299">
            <v>10718.6</v>
          </cell>
          <cell r="F299">
            <v>39574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ETECMHCY0144</v>
          </cell>
          <cell r="B300">
            <v>0</v>
          </cell>
          <cell r="C300">
            <v>10039.76</v>
          </cell>
          <cell r="E300">
            <v>10039.76</v>
          </cell>
          <cell r="F300">
            <v>39574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ETECMHCY0145</v>
          </cell>
          <cell r="B301">
            <v>0</v>
          </cell>
          <cell r="C301">
            <v>10219.91</v>
          </cell>
          <cell r="E301">
            <v>10219.91</v>
          </cell>
          <cell r="F301">
            <v>39575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ETECMHCY0146</v>
          </cell>
          <cell r="B302">
            <v>0</v>
          </cell>
          <cell r="C302">
            <v>14949.61</v>
          </cell>
          <cell r="E302">
            <v>14949.61</v>
          </cell>
          <cell r="F302">
            <v>39580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ETECMHCY0147</v>
          </cell>
          <cell r="B303">
            <v>0</v>
          </cell>
          <cell r="C303">
            <v>12099</v>
          </cell>
          <cell r="E303">
            <v>12099</v>
          </cell>
          <cell r="F303">
            <v>39580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ETECMHCY0148</v>
          </cell>
          <cell r="B304">
            <v>0</v>
          </cell>
          <cell r="C304">
            <v>9895.79</v>
          </cell>
          <cell r="E304">
            <v>9895.79</v>
          </cell>
          <cell r="F304">
            <v>39588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ETECMHCY0149</v>
          </cell>
          <cell r="B305">
            <v>0</v>
          </cell>
          <cell r="C305">
            <v>10213.83</v>
          </cell>
          <cell r="E305">
            <v>10213.83</v>
          </cell>
          <cell r="F305">
            <v>39589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ETECMHCY0150</v>
          </cell>
          <cell r="B306">
            <v>0</v>
          </cell>
          <cell r="C306">
            <v>600000</v>
          </cell>
          <cell r="E306">
            <v>600000</v>
          </cell>
          <cell r="F306">
            <v>39602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ETECMHCY0151</v>
          </cell>
          <cell r="B307">
            <v>0</v>
          </cell>
          <cell r="C307">
            <v>900000</v>
          </cell>
          <cell r="E307">
            <v>900000</v>
          </cell>
          <cell r="F307">
            <v>39602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ETECMHCY0152</v>
          </cell>
          <cell r="B308">
            <v>0</v>
          </cell>
          <cell r="C308">
            <v>400000</v>
          </cell>
          <cell r="E308">
            <v>400000</v>
          </cell>
          <cell r="F308">
            <v>39605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ETECMHCY0153</v>
          </cell>
          <cell r="B309">
            <v>0</v>
          </cell>
          <cell r="C309">
            <v>6745.32</v>
          </cell>
          <cell r="E309">
            <v>6745.32</v>
          </cell>
          <cell r="F309">
            <v>39608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ETECMHCY0154</v>
          </cell>
          <cell r="B310">
            <v>0</v>
          </cell>
          <cell r="C310">
            <v>16750</v>
          </cell>
          <cell r="E310">
            <v>16750</v>
          </cell>
          <cell r="F310">
            <v>39624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ETECMHCY0155</v>
          </cell>
          <cell r="B311">
            <v>0</v>
          </cell>
          <cell r="C311">
            <v>9587.23</v>
          </cell>
          <cell r="E311">
            <v>9587.23</v>
          </cell>
          <cell r="F311">
            <v>39632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ETECMHCY0156</v>
          </cell>
          <cell r="B312">
            <v>0</v>
          </cell>
          <cell r="C312">
            <v>500000</v>
          </cell>
          <cell r="E312">
            <v>500000</v>
          </cell>
          <cell r="F312">
            <v>39654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ETECMHCY0157</v>
          </cell>
          <cell r="B313">
            <v>0</v>
          </cell>
          <cell r="C313">
            <v>1500000</v>
          </cell>
          <cell r="E313">
            <v>1500000</v>
          </cell>
          <cell r="F313">
            <v>39654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ETECMHCY0158</v>
          </cell>
          <cell r="B314">
            <v>0</v>
          </cell>
          <cell r="C314">
            <v>500000</v>
          </cell>
          <cell r="E314">
            <v>500000</v>
          </cell>
          <cell r="F314">
            <v>39672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ETECMHCY0159</v>
          </cell>
          <cell r="B315">
            <v>0</v>
          </cell>
          <cell r="C315">
            <v>63500</v>
          </cell>
          <cell r="E315">
            <v>63500</v>
          </cell>
          <cell r="F315">
            <v>39674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ETECMHCY0160</v>
          </cell>
          <cell r="B316">
            <v>0</v>
          </cell>
          <cell r="C316">
            <v>60935</v>
          </cell>
          <cell r="E316">
            <v>60935</v>
          </cell>
          <cell r="F316">
            <v>39674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ETECMHCY0161</v>
          </cell>
          <cell r="B317">
            <v>0</v>
          </cell>
          <cell r="C317">
            <v>4000000</v>
          </cell>
          <cell r="E317">
            <v>4000000</v>
          </cell>
          <cell r="F317">
            <v>39672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ETECMHCY0162</v>
          </cell>
          <cell r="B318">
            <v>0</v>
          </cell>
          <cell r="C318">
            <v>38500</v>
          </cell>
          <cell r="E318">
            <v>38500</v>
          </cell>
          <cell r="F318">
            <v>39680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ETECMHCY0163</v>
          </cell>
          <cell r="B319">
            <v>0</v>
          </cell>
          <cell r="C319">
            <v>53000</v>
          </cell>
          <cell r="E319">
            <v>53000</v>
          </cell>
          <cell r="F319">
            <v>39700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ETECMHCY0164</v>
          </cell>
          <cell r="B320">
            <v>0</v>
          </cell>
          <cell r="C320">
            <v>10000000</v>
          </cell>
          <cell r="E320">
            <v>10000000</v>
          </cell>
          <cell r="F320">
            <v>39702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ETECMHCY0165</v>
          </cell>
          <cell r="B321">
            <v>0</v>
          </cell>
          <cell r="C321">
            <v>67500</v>
          </cell>
          <cell r="E321">
            <v>67500</v>
          </cell>
          <cell r="F321">
            <v>39710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ETECMHCY0166</v>
          </cell>
          <cell r="B322">
            <v>0</v>
          </cell>
          <cell r="C322">
            <v>4000000</v>
          </cell>
          <cell r="E322">
            <v>4000000</v>
          </cell>
          <cell r="F322">
            <v>39731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ETECMHCY0167</v>
          </cell>
          <cell r="B323">
            <v>0</v>
          </cell>
          <cell r="C323">
            <v>58500</v>
          </cell>
          <cell r="E323">
            <v>58500</v>
          </cell>
          <cell r="F323">
            <v>39750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ETECMHCY0168</v>
          </cell>
          <cell r="B324">
            <v>0</v>
          </cell>
          <cell r="C324">
            <v>78000</v>
          </cell>
          <cell r="E324">
            <v>78000</v>
          </cell>
          <cell r="F324">
            <v>39755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ETECMHCY0169</v>
          </cell>
          <cell r="B325">
            <v>0</v>
          </cell>
          <cell r="C325">
            <v>10000000</v>
          </cell>
          <cell r="E325">
            <v>10000000</v>
          </cell>
          <cell r="F325">
            <v>39752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ETECMHCY0170</v>
          </cell>
          <cell r="B326">
            <v>0</v>
          </cell>
          <cell r="C326">
            <v>4000000</v>
          </cell>
          <cell r="E326">
            <v>4000000</v>
          </cell>
          <cell r="F326">
            <v>39766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ETECMHCY0171</v>
          </cell>
          <cell r="B327">
            <v>0</v>
          </cell>
          <cell r="C327">
            <v>15217.05</v>
          </cell>
          <cell r="E327">
            <v>15217.05</v>
          </cell>
          <cell r="F327">
            <v>39811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ETECMHCY0172</v>
          </cell>
          <cell r="B328">
            <v>0</v>
          </cell>
          <cell r="C328">
            <v>10800000</v>
          </cell>
          <cell r="E328">
            <v>10800000</v>
          </cell>
          <cell r="F328">
            <v>39813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ETECMHCY0173</v>
          </cell>
          <cell r="B329">
            <v>0</v>
          </cell>
          <cell r="C329">
            <v>1500000</v>
          </cell>
          <cell r="E329">
            <v>1500000</v>
          </cell>
          <cell r="F329">
            <v>39748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ETECMHCY0174</v>
          </cell>
          <cell r="B330">
            <v>0</v>
          </cell>
          <cell r="C330">
            <v>138366.6</v>
          </cell>
          <cell r="E330">
            <v>138366.6</v>
          </cell>
          <cell r="F330">
            <v>39806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ETECMHCY0175</v>
          </cell>
          <cell r="B331">
            <v>0</v>
          </cell>
          <cell r="C331">
            <v>4400000</v>
          </cell>
          <cell r="E331">
            <v>4400000</v>
          </cell>
          <cell r="F331">
            <v>39735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ETECMHCY0176</v>
          </cell>
          <cell r="B332">
            <v>0</v>
          </cell>
          <cell r="C332">
            <v>18200</v>
          </cell>
          <cell r="E332">
            <v>18200</v>
          </cell>
          <cell r="F332">
            <v>39594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ETECMPIU0024</v>
          </cell>
          <cell r="B333">
            <v>0</v>
          </cell>
          <cell r="C333">
            <v>5938015.02</v>
          </cell>
          <cell r="E333">
            <v>5938015.02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5">
          <cell r="A335" t="str">
            <v>ETECMHCY0110</v>
          </cell>
          <cell r="B335">
            <v>0</v>
          </cell>
          <cell r="C335">
            <v>3500000</v>
          </cell>
          <cell r="D335">
            <v>3500000</v>
          </cell>
          <cell r="E335">
            <v>0</v>
          </cell>
          <cell r="F335">
            <v>38953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ETECMSNT0001</v>
          </cell>
          <cell r="B336">
            <v>0</v>
          </cell>
          <cell r="C336">
            <v>1275000</v>
          </cell>
          <cell r="D336">
            <v>1275000</v>
          </cell>
          <cell r="E336">
            <v>0</v>
          </cell>
          <cell r="F336">
            <v>35051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ETECMSNT0002</v>
          </cell>
          <cell r="B337">
            <v>0</v>
          </cell>
          <cell r="C337">
            <v>518500</v>
          </cell>
          <cell r="D337">
            <v>518500</v>
          </cell>
          <cell r="E337">
            <v>0</v>
          </cell>
          <cell r="F337">
            <v>37631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ETECMSNT0003</v>
          </cell>
          <cell r="B338">
            <v>0</v>
          </cell>
          <cell r="C338">
            <v>1500000</v>
          </cell>
          <cell r="D338">
            <v>1500000</v>
          </cell>
          <cell r="E338">
            <v>0</v>
          </cell>
          <cell r="F338">
            <v>37917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ETECMSNT0004</v>
          </cell>
          <cell r="B339">
            <v>0</v>
          </cell>
          <cell r="C339">
            <v>1000000</v>
          </cell>
          <cell r="D339">
            <v>1000000</v>
          </cell>
          <cell r="E339">
            <v>0</v>
          </cell>
          <cell r="F339">
            <v>37971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ETECMSNT0005</v>
          </cell>
          <cell r="B340">
            <v>0</v>
          </cell>
          <cell r="C340">
            <v>500000</v>
          </cell>
          <cell r="D340">
            <v>500000</v>
          </cell>
          <cell r="E340">
            <v>0</v>
          </cell>
          <cell r="F340">
            <v>38925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ETECMSNT0006</v>
          </cell>
          <cell r="B341">
            <v>0</v>
          </cell>
          <cell r="C341">
            <v>800000</v>
          </cell>
          <cell r="D341">
            <v>800000</v>
          </cell>
          <cell r="E341">
            <v>0</v>
          </cell>
          <cell r="F341">
            <v>37607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ETECMSNT0007</v>
          </cell>
          <cell r="B342">
            <v>0</v>
          </cell>
          <cell r="C342">
            <v>250000</v>
          </cell>
          <cell r="D342">
            <v>250000</v>
          </cell>
          <cell r="E342">
            <v>0</v>
          </cell>
          <cell r="F342">
            <v>38404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ETECMSNT0008</v>
          </cell>
          <cell r="B343">
            <v>0</v>
          </cell>
          <cell r="C343">
            <v>300000</v>
          </cell>
          <cell r="D343">
            <v>300000</v>
          </cell>
          <cell r="E343">
            <v>0</v>
          </cell>
          <cell r="F343">
            <v>38909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ETECMSNT0009</v>
          </cell>
          <cell r="B344">
            <v>0</v>
          </cell>
          <cell r="C344">
            <v>200000</v>
          </cell>
          <cell r="D344">
            <v>200000</v>
          </cell>
          <cell r="E344">
            <v>0</v>
          </cell>
          <cell r="F344">
            <v>38624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ETECMSNT0010</v>
          </cell>
          <cell r="B345">
            <v>0</v>
          </cell>
          <cell r="C345">
            <v>1000000</v>
          </cell>
          <cell r="D345">
            <v>1000000</v>
          </cell>
          <cell r="E345">
            <v>0</v>
          </cell>
          <cell r="F345">
            <v>38624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ETECMSNT0011</v>
          </cell>
          <cell r="B346">
            <v>0</v>
          </cell>
          <cell r="C346">
            <v>700000</v>
          </cell>
          <cell r="D346">
            <v>700000</v>
          </cell>
          <cell r="E346">
            <v>0</v>
          </cell>
          <cell r="F346">
            <v>39003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ETECMSNT0012</v>
          </cell>
          <cell r="B347">
            <v>0</v>
          </cell>
          <cell r="C347">
            <v>200000</v>
          </cell>
          <cell r="D347">
            <v>200000</v>
          </cell>
          <cell r="E347">
            <v>0</v>
          </cell>
          <cell r="F347">
            <v>38658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ETECMSNT0013</v>
          </cell>
          <cell r="B348">
            <v>0</v>
          </cell>
          <cell r="C348">
            <v>1300000</v>
          </cell>
          <cell r="D348">
            <v>1300000</v>
          </cell>
          <cell r="E348">
            <v>0</v>
          </cell>
          <cell r="F348">
            <v>38674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ETECMSNT0014</v>
          </cell>
          <cell r="B349">
            <v>0</v>
          </cell>
          <cell r="C349">
            <v>300000</v>
          </cell>
          <cell r="D349">
            <v>300000</v>
          </cell>
          <cell r="E349">
            <v>0</v>
          </cell>
          <cell r="F349">
            <v>38786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ETECMSNT0015</v>
          </cell>
          <cell r="B350">
            <v>0</v>
          </cell>
          <cell r="C350">
            <v>300000</v>
          </cell>
          <cell r="D350">
            <v>300000</v>
          </cell>
          <cell r="E350">
            <v>0</v>
          </cell>
          <cell r="F350">
            <v>38806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ETECMSNT0016</v>
          </cell>
          <cell r="B351">
            <v>0</v>
          </cell>
          <cell r="C351">
            <v>395000</v>
          </cell>
          <cell r="D351">
            <v>395000</v>
          </cell>
          <cell r="E351">
            <v>0</v>
          </cell>
          <cell r="F351">
            <v>38976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ETECMSNT0017</v>
          </cell>
          <cell r="B352">
            <v>0</v>
          </cell>
          <cell r="C352">
            <v>6000000</v>
          </cell>
          <cell r="D352">
            <v>6000000</v>
          </cell>
          <cell r="E352">
            <v>0</v>
          </cell>
          <cell r="F352">
            <v>38978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ETECMSNT0018</v>
          </cell>
          <cell r="B353">
            <v>0</v>
          </cell>
          <cell r="C353">
            <v>1500000</v>
          </cell>
          <cell r="D353">
            <v>1500000</v>
          </cell>
          <cell r="E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ETECMTJL$1</v>
          </cell>
          <cell r="B354">
            <v>0</v>
          </cell>
          <cell r="C354">
            <v>4000000</v>
          </cell>
          <cell r="D354">
            <v>4000000</v>
          </cell>
          <cell r="E354">
            <v>0</v>
          </cell>
          <cell r="F354" t="str">
            <v>17/11/2005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ETECMTJL$2</v>
          </cell>
          <cell r="B355">
            <v>0</v>
          </cell>
          <cell r="C355">
            <v>2000000</v>
          </cell>
          <cell r="D355">
            <v>2000000</v>
          </cell>
          <cell r="E355">
            <v>0</v>
          </cell>
          <cell r="F355" t="str">
            <v>21/12/2006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ETECMTJL$3</v>
          </cell>
          <cell r="B356">
            <v>0</v>
          </cell>
          <cell r="C356">
            <v>5000000</v>
          </cell>
          <cell r="D356">
            <v>5000000</v>
          </cell>
          <cell r="E356">
            <v>0</v>
          </cell>
          <cell r="F356" t="str">
            <v>28/12/2006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ETECMTJL$4</v>
          </cell>
          <cell r="B357">
            <v>0</v>
          </cell>
          <cell r="C357">
            <v>5208800</v>
          </cell>
          <cell r="D357">
            <v>5208800</v>
          </cell>
          <cell r="E357">
            <v>0</v>
          </cell>
          <cell r="F357" t="str">
            <v>14/02/2007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ETECMTJL$5</v>
          </cell>
          <cell r="B358">
            <v>0</v>
          </cell>
          <cell r="C358">
            <v>600000</v>
          </cell>
          <cell r="D358">
            <v>600000</v>
          </cell>
          <cell r="E358">
            <v>0</v>
          </cell>
          <cell r="F358" t="str">
            <v>16/06/2004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ETECMTJL$6</v>
          </cell>
          <cell r="B359">
            <v>0</v>
          </cell>
          <cell r="C359">
            <v>2000000</v>
          </cell>
          <cell r="D359">
            <v>2000000</v>
          </cell>
          <cell r="E359">
            <v>0</v>
          </cell>
          <cell r="F359" t="str">
            <v>15/05/2006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ETECMTJL$7</v>
          </cell>
          <cell r="B360">
            <v>0</v>
          </cell>
          <cell r="C360">
            <v>2500000</v>
          </cell>
          <cell r="D360">
            <v>2500000</v>
          </cell>
          <cell r="E360">
            <v>0</v>
          </cell>
          <cell r="F360" t="str">
            <v>14/07/2006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ETECMTJL$8</v>
          </cell>
          <cell r="B361">
            <v>0</v>
          </cell>
          <cell r="C361">
            <v>1500000</v>
          </cell>
          <cell r="D361">
            <v>1500000</v>
          </cell>
          <cell r="E361">
            <v>0</v>
          </cell>
          <cell r="F361" t="str">
            <v>22/10/2004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ETECMTJL$9</v>
          </cell>
          <cell r="B362">
            <v>0</v>
          </cell>
          <cell r="C362">
            <v>27000</v>
          </cell>
          <cell r="D362">
            <v>27000</v>
          </cell>
          <cell r="E362">
            <v>0</v>
          </cell>
          <cell r="F362" t="str">
            <v>05/05/2005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ETECMTJL$10</v>
          </cell>
          <cell r="B363">
            <v>0</v>
          </cell>
          <cell r="C363">
            <v>22050</v>
          </cell>
          <cell r="D363">
            <v>22050</v>
          </cell>
          <cell r="E363">
            <v>0</v>
          </cell>
          <cell r="F363" t="str">
            <v>07/11/2006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ETECMTJL$11</v>
          </cell>
          <cell r="B364">
            <v>0</v>
          </cell>
          <cell r="C364">
            <v>26000</v>
          </cell>
          <cell r="D364">
            <v>26000</v>
          </cell>
          <cell r="E364">
            <v>0</v>
          </cell>
          <cell r="F364" t="str">
            <v>06/09/2002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ETECMTJL$12</v>
          </cell>
          <cell r="B365">
            <v>0</v>
          </cell>
          <cell r="C365">
            <v>20000</v>
          </cell>
          <cell r="D365">
            <v>20000</v>
          </cell>
          <cell r="E365">
            <v>0</v>
          </cell>
          <cell r="F365" t="str">
            <v>06/09/2002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ETECMTJL$13</v>
          </cell>
          <cell r="B366">
            <v>0</v>
          </cell>
          <cell r="C366">
            <v>25000</v>
          </cell>
          <cell r="D366">
            <v>25000</v>
          </cell>
          <cell r="E366">
            <v>0</v>
          </cell>
          <cell r="F366" t="str">
            <v>17/09/2002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ETECMTJL$14</v>
          </cell>
          <cell r="B367">
            <v>0</v>
          </cell>
          <cell r="C367">
            <v>22500</v>
          </cell>
          <cell r="D367">
            <v>22500</v>
          </cell>
          <cell r="E367">
            <v>0</v>
          </cell>
          <cell r="F367" t="str">
            <v>17/09/2002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ETECMTJL$15</v>
          </cell>
          <cell r="B368">
            <v>0</v>
          </cell>
          <cell r="C368">
            <v>28800</v>
          </cell>
          <cell r="D368">
            <v>28800</v>
          </cell>
          <cell r="E368">
            <v>0</v>
          </cell>
          <cell r="F368" t="str">
            <v>19/09/2002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ETECMTJL$16</v>
          </cell>
          <cell r="B369">
            <v>0</v>
          </cell>
          <cell r="C369">
            <v>113096.82</v>
          </cell>
          <cell r="D369">
            <v>113096.82</v>
          </cell>
          <cell r="E369">
            <v>0</v>
          </cell>
          <cell r="F369" t="str">
            <v>01/10/2002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ETECMTJL$17</v>
          </cell>
          <cell r="B370">
            <v>0</v>
          </cell>
          <cell r="C370">
            <v>25900</v>
          </cell>
          <cell r="D370">
            <v>25900</v>
          </cell>
          <cell r="E370">
            <v>0</v>
          </cell>
          <cell r="F370" t="str">
            <v>02/10/2002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ETECMTJL$18</v>
          </cell>
          <cell r="B371">
            <v>0</v>
          </cell>
          <cell r="C371">
            <v>29700</v>
          </cell>
          <cell r="D371">
            <v>29700</v>
          </cell>
          <cell r="E371">
            <v>0</v>
          </cell>
          <cell r="F371" t="str">
            <v>14/10/2002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ETECMTJL$19</v>
          </cell>
          <cell r="B372">
            <v>0</v>
          </cell>
          <cell r="C372">
            <v>29500</v>
          </cell>
          <cell r="D372">
            <v>29500</v>
          </cell>
          <cell r="E372">
            <v>0</v>
          </cell>
          <cell r="F372" t="str">
            <v>14/10/2002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ETECMTJL$20</v>
          </cell>
          <cell r="B373">
            <v>0</v>
          </cell>
          <cell r="C373">
            <v>18000</v>
          </cell>
          <cell r="D373">
            <v>18000</v>
          </cell>
          <cell r="E373">
            <v>0</v>
          </cell>
          <cell r="F373" t="str">
            <v>22/10/2002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ETECMTJL$21</v>
          </cell>
          <cell r="B374">
            <v>0</v>
          </cell>
          <cell r="C374">
            <v>27900</v>
          </cell>
          <cell r="D374">
            <v>27900</v>
          </cell>
          <cell r="E374">
            <v>0</v>
          </cell>
          <cell r="F374" t="str">
            <v>30/10/2002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ETECMTJL$22</v>
          </cell>
          <cell r="B375">
            <v>0</v>
          </cell>
          <cell r="C375">
            <v>29700</v>
          </cell>
          <cell r="D375">
            <v>29700</v>
          </cell>
          <cell r="E375">
            <v>0</v>
          </cell>
          <cell r="F375" t="str">
            <v>31/10/2002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ETECMTJL$23</v>
          </cell>
          <cell r="B376">
            <v>0</v>
          </cell>
          <cell r="C376">
            <v>23400</v>
          </cell>
          <cell r="D376">
            <v>23400</v>
          </cell>
          <cell r="E376">
            <v>0</v>
          </cell>
          <cell r="F376" t="str">
            <v>06/11/2002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ETECMTJL$24</v>
          </cell>
          <cell r="B377">
            <v>0</v>
          </cell>
          <cell r="C377">
            <v>17000</v>
          </cell>
          <cell r="D377">
            <v>17000</v>
          </cell>
          <cell r="E377">
            <v>0</v>
          </cell>
          <cell r="F377" t="str">
            <v>06/11/2002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ETECMTJL$25</v>
          </cell>
          <cell r="B378">
            <v>0</v>
          </cell>
          <cell r="C378">
            <v>19000</v>
          </cell>
          <cell r="D378">
            <v>19000</v>
          </cell>
          <cell r="E378">
            <v>0</v>
          </cell>
          <cell r="F378" t="str">
            <v>07/11/2002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ETECMTJL$26</v>
          </cell>
          <cell r="B379">
            <v>0</v>
          </cell>
          <cell r="C379">
            <v>13500</v>
          </cell>
          <cell r="D379">
            <v>13500</v>
          </cell>
          <cell r="E379">
            <v>0</v>
          </cell>
          <cell r="F379" t="str">
            <v>11/11/2002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ETECMTJL$27</v>
          </cell>
          <cell r="B380">
            <v>0</v>
          </cell>
          <cell r="C380">
            <v>16000</v>
          </cell>
          <cell r="D380">
            <v>16000</v>
          </cell>
          <cell r="E380">
            <v>0</v>
          </cell>
          <cell r="F380" t="str">
            <v>11/11/2002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ETECMTJL$28</v>
          </cell>
          <cell r="B381">
            <v>0</v>
          </cell>
          <cell r="C381">
            <v>28800</v>
          </cell>
          <cell r="D381">
            <v>28800</v>
          </cell>
          <cell r="E381">
            <v>0</v>
          </cell>
          <cell r="F381" t="str">
            <v>11/11/2002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ETECMTJL$29</v>
          </cell>
          <cell r="B382">
            <v>0</v>
          </cell>
          <cell r="C382">
            <v>13185</v>
          </cell>
          <cell r="D382">
            <v>13185</v>
          </cell>
          <cell r="E382">
            <v>0</v>
          </cell>
          <cell r="F382" t="str">
            <v>11/11/2002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ETECMTJL$30</v>
          </cell>
          <cell r="B383">
            <v>0</v>
          </cell>
          <cell r="C383">
            <v>27000</v>
          </cell>
          <cell r="D383">
            <v>27000</v>
          </cell>
          <cell r="E383">
            <v>0</v>
          </cell>
          <cell r="F383" t="str">
            <v>27/11/2002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ETECMTJL$31</v>
          </cell>
          <cell r="B384">
            <v>0</v>
          </cell>
          <cell r="C384">
            <v>29443.32</v>
          </cell>
          <cell r="D384">
            <v>29443.32</v>
          </cell>
          <cell r="E384">
            <v>0</v>
          </cell>
          <cell r="F384" t="str">
            <v>25/11/2002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ETECMTJL$32</v>
          </cell>
          <cell r="B385">
            <v>0</v>
          </cell>
          <cell r="C385">
            <v>13500</v>
          </cell>
          <cell r="D385">
            <v>13500</v>
          </cell>
          <cell r="E385">
            <v>0</v>
          </cell>
          <cell r="F385" t="str">
            <v>25/11/2002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ETECMTJL$33</v>
          </cell>
          <cell r="B386">
            <v>0</v>
          </cell>
          <cell r="C386">
            <v>24300</v>
          </cell>
          <cell r="D386">
            <v>24300</v>
          </cell>
          <cell r="E386">
            <v>0</v>
          </cell>
          <cell r="F386" t="str">
            <v>22/11/2002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ETECMTJL$34</v>
          </cell>
          <cell r="B387">
            <v>0</v>
          </cell>
          <cell r="C387">
            <v>30000</v>
          </cell>
          <cell r="D387">
            <v>30000</v>
          </cell>
          <cell r="E387">
            <v>0</v>
          </cell>
          <cell r="F387" t="str">
            <v>09/12/2002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ETECMTJL$35</v>
          </cell>
          <cell r="B388">
            <v>0</v>
          </cell>
          <cell r="C388">
            <v>24000</v>
          </cell>
          <cell r="D388">
            <v>24000</v>
          </cell>
          <cell r="E388">
            <v>0</v>
          </cell>
          <cell r="F388" t="str">
            <v>05/12/2002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ETECMTJL$36</v>
          </cell>
          <cell r="B389">
            <v>0</v>
          </cell>
          <cell r="C389">
            <v>14300</v>
          </cell>
          <cell r="D389">
            <v>14300</v>
          </cell>
          <cell r="E389">
            <v>0</v>
          </cell>
          <cell r="F389" t="str">
            <v>05/12/2002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ETECMTJL$37</v>
          </cell>
          <cell r="B390">
            <v>0</v>
          </cell>
          <cell r="C390">
            <v>20000</v>
          </cell>
          <cell r="D390">
            <v>20000</v>
          </cell>
          <cell r="E390">
            <v>0</v>
          </cell>
          <cell r="F390" t="str">
            <v>05/12/2002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ETECMTJL$38</v>
          </cell>
          <cell r="B391">
            <v>0</v>
          </cell>
          <cell r="C391">
            <v>29800</v>
          </cell>
          <cell r="D391">
            <v>29800</v>
          </cell>
          <cell r="E391">
            <v>0</v>
          </cell>
          <cell r="F391" t="str">
            <v>05/12/2002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ETECMTJL$39</v>
          </cell>
          <cell r="B392">
            <v>0</v>
          </cell>
          <cell r="C392">
            <v>25000</v>
          </cell>
          <cell r="D392">
            <v>25000</v>
          </cell>
          <cell r="E392">
            <v>0</v>
          </cell>
          <cell r="F392" t="str">
            <v>05/12/2002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ETECMTJL$40</v>
          </cell>
          <cell r="B393">
            <v>0</v>
          </cell>
          <cell r="C393">
            <v>15000</v>
          </cell>
          <cell r="D393">
            <v>15000</v>
          </cell>
          <cell r="E393">
            <v>0</v>
          </cell>
          <cell r="F393" t="str">
            <v>10/12/2002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ETECMTJL$41</v>
          </cell>
          <cell r="B394">
            <v>0</v>
          </cell>
          <cell r="C394">
            <v>24750</v>
          </cell>
          <cell r="D394">
            <v>24750</v>
          </cell>
          <cell r="E394">
            <v>0</v>
          </cell>
          <cell r="F394" t="str">
            <v>12/12/2002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ETECMTJL$42</v>
          </cell>
          <cell r="B395">
            <v>0</v>
          </cell>
          <cell r="C395">
            <v>17100</v>
          </cell>
          <cell r="D395">
            <v>17100</v>
          </cell>
          <cell r="E395">
            <v>0</v>
          </cell>
          <cell r="F395" t="str">
            <v>13/12/2002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ETECMTJL$43</v>
          </cell>
          <cell r="B396">
            <v>0</v>
          </cell>
          <cell r="C396">
            <v>6000</v>
          </cell>
          <cell r="D396">
            <v>6000</v>
          </cell>
          <cell r="E396">
            <v>0</v>
          </cell>
          <cell r="F396" t="str">
            <v>18/12/2002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ETECMTJL$44</v>
          </cell>
          <cell r="B397">
            <v>0</v>
          </cell>
          <cell r="C397">
            <v>7650</v>
          </cell>
          <cell r="D397">
            <v>7650</v>
          </cell>
          <cell r="E397">
            <v>0</v>
          </cell>
          <cell r="F397" t="str">
            <v>27/12/2002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ETECMTJL$45</v>
          </cell>
          <cell r="B398">
            <v>0</v>
          </cell>
          <cell r="C398">
            <v>18000</v>
          </cell>
          <cell r="D398">
            <v>18000</v>
          </cell>
          <cell r="E398">
            <v>0</v>
          </cell>
          <cell r="F398" t="str">
            <v>27/12/2002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ETECMTJL$46</v>
          </cell>
          <cell r="B399">
            <v>0</v>
          </cell>
          <cell r="C399">
            <v>30000</v>
          </cell>
          <cell r="D399">
            <v>30000</v>
          </cell>
          <cell r="E399">
            <v>0</v>
          </cell>
          <cell r="F399" t="str">
            <v>27/12/2002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ETECMTJL$47</v>
          </cell>
          <cell r="B400">
            <v>0</v>
          </cell>
          <cell r="C400">
            <v>21420</v>
          </cell>
          <cell r="D400">
            <v>21420</v>
          </cell>
          <cell r="E400">
            <v>0</v>
          </cell>
          <cell r="F400" t="str">
            <v>27/12/2002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ETECMTJL$48</v>
          </cell>
          <cell r="B401">
            <v>0</v>
          </cell>
          <cell r="C401">
            <v>25200</v>
          </cell>
          <cell r="D401">
            <v>25200</v>
          </cell>
          <cell r="E401">
            <v>0</v>
          </cell>
          <cell r="F401" t="str">
            <v>27/12/2002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ETECMTJL$49</v>
          </cell>
          <cell r="B402">
            <v>0</v>
          </cell>
          <cell r="C402">
            <v>14000</v>
          </cell>
          <cell r="D402">
            <v>14000</v>
          </cell>
          <cell r="E402">
            <v>0</v>
          </cell>
          <cell r="F402" t="str">
            <v>27/12/2002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ETECMTJL$50</v>
          </cell>
          <cell r="B403">
            <v>0</v>
          </cell>
          <cell r="C403">
            <v>8500</v>
          </cell>
          <cell r="D403">
            <v>8500</v>
          </cell>
          <cell r="E403">
            <v>0</v>
          </cell>
          <cell r="F403" t="str">
            <v>30/12/2002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ETECMTJL$51</v>
          </cell>
          <cell r="B404">
            <v>0</v>
          </cell>
          <cell r="C404">
            <v>29700</v>
          </cell>
          <cell r="D404">
            <v>29700</v>
          </cell>
          <cell r="E404">
            <v>0</v>
          </cell>
          <cell r="F404" t="str">
            <v>30/12/2002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ETECMTJL$52</v>
          </cell>
          <cell r="B405">
            <v>0</v>
          </cell>
          <cell r="C405">
            <v>5100</v>
          </cell>
          <cell r="D405">
            <v>5100</v>
          </cell>
          <cell r="E405">
            <v>0</v>
          </cell>
          <cell r="F405" t="str">
            <v>30/12/2002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ETECMTJL$53</v>
          </cell>
          <cell r="B406">
            <v>0</v>
          </cell>
          <cell r="C406">
            <v>45000</v>
          </cell>
          <cell r="D406">
            <v>45000</v>
          </cell>
          <cell r="E406">
            <v>0</v>
          </cell>
          <cell r="F406" t="str">
            <v>30/12/2002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ETECMTJL$54</v>
          </cell>
          <cell r="B407">
            <v>0</v>
          </cell>
          <cell r="C407">
            <v>8400</v>
          </cell>
          <cell r="D407">
            <v>8400</v>
          </cell>
          <cell r="E407">
            <v>0</v>
          </cell>
          <cell r="F407" t="str">
            <v>30/12/2002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ETECMTJL$55</v>
          </cell>
          <cell r="B408">
            <v>0</v>
          </cell>
          <cell r="C408">
            <v>9000</v>
          </cell>
          <cell r="D408">
            <v>9000</v>
          </cell>
          <cell r="E408">
            <v>0</v>
          </cell>
          <cell r="F408" t="str">
            <v>06/12/2002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ETECMTJL$56</v>
          </cell>
          <cell r="B409">
            <v>0</v>
          </cell>
          <cell r="C409">
            <v>23500</v>
          </cell>
          <cell r="D409">
            <v>23500</v>
          </cell>
          <cell r="E409">
            <v>0</v>
          </cell>
          <cell r="F409" t="str">
            <v>06/12/2002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ETECMTJL$57</v>
          </cell>
          <cell r="B410">
            <v>0</v>
          </cell>
          <cell r="C410">
            <v>11000</v>
          </cell>
          <cell r="D410">
            <v>11000</v>
          </cell>
          <cell r="E410">
            <v>0</v>
          </cell>
          <cell r="F410" t="str">
            <v>06/12/2002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ETECMTJL$58</v>
          </cell>
          <cell r="B411">
            <v>0</v>
          </cell>
          <cell r="C411">
            <v>22500</v>
          </cell>
          <cell r="D411">
            <v>22500</v>
          </cell>
          <cell r="E411">
            <v>0</v>
          </cell>
          <cell r="F411" t="str">
            <v>27/12/2002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ETECMTJL$59</v>
          </cell>
          <cell r="B412">
            <v>0</v>
          </cell>
          <cell r="C412">
            <v>12000</v>
          </cell>
          <cell r="D412">
            <v>12000</v>
          </cell>
          <cell r="E412">
            <v>0</v>
          </cell>
          <cell r="F412" t="str">
            <v>27/12/2002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ETECMTJL$60</v>
          </cell>
          <cell r="B413">
            <v>0</v>
          </cell>
          <cell r="C413">
            <v>5000</v>
          </cell>
          <cell r="D413">
            <v>5000</v>
          </cell>
          <cell r="E413">
            <v>0</v>
          </cell>
          <cell r="F413" t="str">
            <v>03/01/2003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ETECMTJL$61</v>
          </cell>
          <cell r="B414">
            <v>0</v>
          </cell>
          <cell r="C414">
            <v>13000</v>
          </cell>
          <cell r="D414">
            <v>13000</v>
          </cell>
          <cell r="E414">
            <v>0</v>
          </cell>
          <cell r="F414" t="str">
            <v>03/01/2003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ETECMTJL$62</v>
          </cell>
          <cell r="B415">
            <v>0</v>
          </cell>
          <cell r="C415">
            <v>9500</v>
          </cell>
          <cell r="D415">
            <v>9500</v>
          </cell>
          <cell r="E415">
            <v>0</v>
          </cell>
          <cell r="F415" t="str">
            <v>03/01/2003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ETECMTJL$63</v>
          </cell>
          <cell r="B416">
            <v>0</v>
          </cell>
          <cell r="C416">
            <v>10000</v>
          </cell>
          <cell r="D416">
            <v>10000</v>
          </cell>
          <cell r="E416">
            <v>0</v>
          </cell>
          <cell r="F416" t="str">
            <v>03/01/2003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ETECMTJL$64</v>
          </cell>
          <cell r="B417">
            <v>0</v>
          </cell>
          <cell r="C417">
            <v>24000</v>
          </cell>
          <cell r="D417">
            <v>24000</v>
          </cell>
          <cell r="E417">
            <v>0</v>
          </cell>
          <cell r="F417" t="str">
            <v>03/01/2003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ETECMTJL$65</v>
          </cell>
          <cell r="B418">
            <v>0</v>
          </cell>
          <cell r="C418">
            <v>15000</v>
          </cell>
          <cell r="D418">
            <v>15000</v>
          </cell>
          <cell r="E418">
            <v>0</v>
          </cell>
          <cell r="F418" t="str">
            <v>03/01/2003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ETECMTJL$66</v>
          </cell>
          <cell r="B419">
            <v>0</v>
          </cell>
          <cell r="C419">
            <v>27000</v>
          </cell>
          <cell r="D419">
            <v>27000</v>
          </cell>
          <cell r="E419">
            <v>0</v>
          </cell>
          <cell r="F419" t="str">
            <v>03/01/2003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ETECMTJL$67</v>
          </cell>
          <cell r="B420">
            <v>0</v>
          </cell>
          <cell r="C420">
            <v>27000</v>
          </cell>
          <cell r="D420">
            <v>27000</v>
          </cell>
          <cell r="E420">
            <v>0</v>
          </cell>
          <cell r="F420" t="str">
            <v>21/01/2003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ETECMTJL$68</v>
          </cell>
          <cell r="B421">
            <v>0</v>
          </cell>
          <cell r="C421">
            <v>27000</v>
          </cell>
          <cell r="D421">
            <v>27000</v>
          </cell>
          <cell r="E421">
            <v>0</v>
          </cell>
          <cell r="F421" t="str">
            <v>21/01/2003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ETECMTJL$69</v>
          </cell>
          <cell r="B422">
            <v>0</v>
          </cell>
          <cell r="C422">
            <v>7000</v>
          </cell>
          <cell r="D422">
            <v>7000</v>
          </cell>
          <cell r="E422">
            <v>0</v>
          </cell>
          <cell r="F422" t="str">
            <v>21/01/2003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ETECMTJL$70</v>
          </cell>
          <cell r="B423">
            <v>0</v>
          </cell>
          <cell r="C423">
            <v>26550</v>
          </cell>
          <cell r="D423">
            <v>26550</v>
          </cell>
          <cell r="E423">
            <v>0</v>
          </cell>
          <cell r="F423" t="str">
            <v>21/01/2003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ETECMTJL$71</v>
          </cell>
          <cell r="B424">
            <v>0</v>
          </cell>
          <cell r="C424">
            <v>30000</v>
          </cell>
          <cell r="D424">
            <v>30000</v>
          </cell>
          <cell r="E424">
            <v>0</v>
          </cell>
          <cell r="F424" t="str">
            <v>21/01/2003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ETECMTJL$72</v>
          </cell>
          <cell r="B425">
            <v>0</v>
          </cell>
          <cell r="C425">
            <v>10000</v>
          </cell>
          <cell r="D425">
            <v>10000</v>
          </cell>
          <cell r="E425">
            <v>0</v>
          </cell>
          <cell r="F425" t="str">
            <v>21/01/2003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ETECMTJL$73</v>
          </cell>
          <cell r="B426">
            <v>0</v>
          </cell>
          <cell r="C426">
            <v>13500</v>
          </cell>
          <cell r="D426">
            <v>13500</v>
          </cell>
          <cell r="E426">
            <v>0</v>
          </cell>
          <cell r="F426" t="str">
            <v>22/01/2003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ETECMTJL$74</v>
          </cell>
          <cell r="B427">
            <v>0</v>
          </cell>
          <cell r="C427">
            <v>23000</v>
          </cell>
          <cell r="D427">
            <v>23000</v>
          </cell>
          <cell r="E427">
            <v>0</v>
          </cell>
          <cell r="F427" t="str">
            <v>28/01/2003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ETECMTJL$75</v>
          </cell>
          <cell r="B428">
            <v>0</v>
          </cell>
          <cell r="C428">
            <v>14960</v>
          </cell>
          <cell r="D428">
            <v>14960</v>
          </cell>
          <cell r="E428">
            <v>0</v>
          </cell>
          <cell r="F428" t="str">
            <v>31/01/2003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ETECMTJL$76</v>
          </cell>
          <cell r="B429">
            <v>0</v>
          </cell>
          <cell r="C429">
            <v>11000</v>
          </cell>
          <cell r="D429">
            <v>11000</v>
          </cell>
          <cell r="E429">
            <v>0</v>
          </cell>
          <cell r="F429" t="str">
            <v>04/02/2003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ETECMTJL$77</v>
          </cell>
          <cell r="B430">
            <v>0</v>
          </cell>
          <cell r="C430">
            <v>10000</v>
          </cell>
          <cell r="D430">
            <v>10000</v>
          </cell>
          <cell r="E430">
            <v>0</v>
          </cell>
          <cell r="F430" t="str">
            <v>07/02/2003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ETECMTJL$78</v>
          </cell>
          <cell r="B431">
            <v>0</v>
          </cell>
          <cell r="C431">
            <v>3840</v>
          </cell>
          <cell r="D431">
            <v>3840</v>
          </cell>
          <cell r="E431">
            <v>0</v>
          </cell>
          <cell r="F431" t="str">
            <v>07/02/2003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ETECMTJL$79</v>
          </cell>
          <cell r="B432">
            <v>0</v>
          </cell>
          <cell r="C432">
            <v>20000</v>
          </cell>
          <cell r="D432">
            <v>20000</v>
          </cell>
          <cell r="E432">
            <v>0</v>
          </cell>
          <cell r="F432" t="str">
            <v>07/02/2003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ETECMTJL$80</v>
          </cell>
          <cell r="B433">
            <v>0</v>
          </cell>
          <cell r="C433">
            <v>26550</v>
          </cell>
          <cell r="D433">
            <v>26550</v>
          </cell>
          <cell r="E433">
            <v>0</v>
          </cell>
          <cell r="F433" t="str">
            <v>18/02/2003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ETECMTJL$81</v>
          </cell>
          <cell r="B434">
            <v>0</v>
          </cell>
          <cell r="C434">
            <v>20000</v>
          </cell>
          <cell r="D434">
            <v>20000</v>
          </cell>
          <cell r="E434">
            <v>0</v>
          </cell>
          <cell r="F434" t="str">
            <v>19/02/2003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ETECMTJL$82</v>
          </cell>
          <cell r="B435">
            <v>0</v>
          </cell>
          <cell r="C435">
            <v>25200</v>
          </cell>
          <cell r="D435">
            <v>25200</v>
          </cell>
          <cell r="E435">
            <v>0</v>
          </cell>
          <cell r="F435" t="str">
            <v>27/02/2003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ETECMTJL$83</v>
          </cell>
          <cell r="B436">
            <v>0</v>
          </cell>
          <cell r="C436">
            <v>13500</v>
          </cell>
          <cell r="D436">
            <v>13500</v>
          </cell>
          <cell r="E436">
            <v>0</v>
          </cell>
          <cell r="F436" t="str">
            <v>06/03/2003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ETECMTJL$84</v>
          </cell>
          <cell r="B437">
            <v>0</v>
          </cell>
          <cell r="C437">
            <v>22500</v>
          </cell>
          <cell r="D437">
            <v>22500</v>
          </cell>
          <cell r="E437">
            <v>0</v>
          </cell>
          <cell r="F437" t="str">
            <v>06/03/2003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ETECMTJL$85</v>
          </cell>
          <cell r="B438">
            <v>0</v>
          </cell>
          <cell r="C438">
            <v>20000</v>
          </cell>
          <cell r="D438">
            <v>20000</v>
          </cell>
          <cell r="E438">
            <v>0</v>
          </cell>
          <cell r="F438" t="str">
            <v>06/03/2003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ETECMTJL$86</v>
          </cell>
          <cell r="B439">
            <v>0</v>
          </cell>
          <cell r="C439">
            <v>25000</v>
          </cell>
          <cell r="D439">
            <v>25000</v>
          </cell>
          <cell r="E439">
            <v>0</v>
          </cell>
          <cell r="F439" t="str">
            <v>17/03/2003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ETECMTJL$87</v>
          </cell>
          <cell r="B440">
            <v>0</v>
          </cell>
          <cell r="C440">
            <v>14400</v>
          </cell>
          <cell r="D440">
            <v>14400</v>
          </cell>
          <cell r="E440">
            <v>0</v>
          </cell>
          <cell r="F440" t="str">
            <v>17/03/2003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ETECMTJL$88</v>
          </cell>
          <cell r="B441">
            <v>0</v>
          </cell>
          <cell r="C441">
            <v>27855</v>
          </cell>
          <cell r="D441">
            <v>27855</v>
          </cell>
          <cell r="E441">
            <v>0</v>
          </cell>
          <cell r="F441" t="str">
            <v>19/03/2003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ETECMTJL$89</v>
          </cell>
          <cell r="B442">
            <v>0</v>
          </cell>
          <cell r="C442">
            <v>13500</v>
          </cell>
          <cell r="D442">
            <v>13500</v>
          </cell>
          <cell r="E442">
            <v>0</v>
          </cell>
          <cell r="F442" t="str">
            <v>19/03/2003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ETECMTJL$90</v>
          </cell>
          <cell r="B443">
            <v>0</v>
          </cell>
          <cell r="C443">
            <v>12000</v>
          </cell>
          <cell r="D443">
            <v>12000</v>
          </cell>
          <cell r="E443">
            <v>0</v>
          </cell>
          <cell r="F443" t="str">
            <v>21/03/2003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ETECMTJL$91</v>
          </cell>
          <cell r="B444">
            <v>0</v>
          </cell>
          <cell r="C444">
            <v>30000</v>
          </cell>
          <cell r="D444">
            <v>30000</v>
          </cell>
          <cell r="E444">
            <v>0</v>
          </cell>
          <cell r="F444" t="str">
            <v>21/03/2003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ETECMTJL$92</v>
          </cell>
          <cell r="B445">
            <v>0</v>
          </cell>
          <cell r="C445">
            <v>12000</v>
          </cell>
          <cell r="D445">
            <v>12000</v>
          </cell>
          <cell r="E445">
            <v>0</v>
          </cell>
          <cell r="F445" t="str">
            <v>31/03/2003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ETECMTJL$93</v>
          </cell>
          <cell r="B446">
            <v>0</v>
          </cell>
          <cell r="C446">
            <v>10000</v>
          </cell>
          <cell r="D446">
            <v>10000</v>
          </cell>
          <cell r="E446">
            <v>0</v>
          </cell>
          <cell r="F446" t="str">
            <v>31/03/2003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ETECMTJL$94</v>
          </cell>
          <cell r="B447">
            <v>0</v>
          </cell>
          <cell r="C447">
            <v>14400</v>
          </cell>
          <cell r="D447">
            <v>14400</v>
          </cell>
          <cell r="E447">
            <v>0</v>
          </cell>
          <cell r="F447" t="str">
            <v>31/03/2003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ETECMTJL$95</v>
          </cell>
          <cell r="B448">
            <v>0</v>
          </cell>
          <cell r="C448">
            <v>11000</v>
          </cell>
          <cell r="D448">
            <v>11000</v>
          </cell>
          <cell r="E448">
            <v>0</v>
          </cell>
          <cell r="F448" t="str">
            <v>31/03/2003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ETECMTJL$96</v>
          </cell>
          <cell r="B449">
            <v>0</v>
          </cell>
          <cell r="C449">
            <v>15000</v>
          </cell>
          <cell r="D449">
            <v>15000</v>
          </cell>
          <cell r="E449">
            <v>0</v>
          </cell>
          <cell r="F449" t="str">
            <v>04/04/2003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ETECMTJL$97</v>
          </cell>
          <cell r="B450">
            <v>0</v>
          </cell>
          <cell r="C450">
            <v>25000</v>
          </cell>
          <cell r="D450">
            <v>25000</v>
          </cell>
          <cell r="E450">
            <v>0</v>
          </cell>
          <cell r="F450" t="str">
            <v>03/04/2003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ETECMTJL$98</v>
          </cell>
          <cell r="B451">
            <v>0</v>
          </cell>
          <cell r="C451">
            <v>20000</v>
          </cell>
          <cell r="D451">
            <v>20000</v>
          </cell>
          <cell r="E451">
            <v>0</v>
          </cell>
          <cell r="F451" t="str">
            <v>09/04/2003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ETECMTJL$99</v>
          </cell>
          <cell r="B452">
            <v>0</v>
          </cell>
          <cell r="C452">
            <v>8500</v>
          </cell>
          <cell r="D452">
            <v>8500</v>
          </cell>
          <cell r="E452">
            <v>0</v>
          </cell>
          <cell r="F452" t="str">
            <v>09/04/2003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ETECMTJL$100</v>
          </cell>
          <cell r="B453">
            <v>0</v>
          </cell>
          <cell r="C453">
            <v>25200</v>
          </cell>
          <cell r="D453">
            <v>25200</v>
          </cell>
          <cell r="E453">
            <v>0</v>
          </cell>
          <cell r="F453" t="str">
            <v>09/04/2003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ETECMTJL$101</v>
          </cell>
          <cell r="B454">
            <v>0</v>
          </cell>
          <cell r="C454">
            <v>10000</v>
          </cell>
          <cell r="D454">
            <v>10000</v>
          </cell>
          <cell r="E454">
            <v>0</v>
          </cell>
          <cell r="F454" t="str">
            <v>09/04/2003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ETECMTJL$102</v>
          </cell>
          <cell r="B455">
            <v>0</v>
          </cell>
          <cell r="C455">
            <v>30000</v>
          </cell>
          <cell r="D455">
            <v>30000</v>
          </cell>
          <cell r="E455">
            <v>0</v>
          </cell>
          <cell r="F455" t="str">
            <v>08/04/2003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ETECMTJL$103</v>
          </cell>
          <cell r="B456">
            <v>0</v>
          </cell>
          <cell r="C456">
            <v>19000</v>
          </cell>
          <cell r="D456">
            <v>19000</v>
          </cell>
          <cell r="E456">
            <v>0</v>
          </cell>
          <cell r="F456" t="str">
            <v>08/04/2003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ETECMTJL$104</v>
          </cell>
          <cell r="B457">
            <v>0</v>
          </cell>
          <cell r="C457">
            <v>10500</v>
          </cell>
          <cell r="D457">
            <v>10500</v>
          </cell>
          <cell r="E457">
            <v>0</v>
          </cell>
          <cell r="F457" t="str">
            <v>22/04/2003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ETECMTJL$105</v>
          </cell>
          <cell r="B458">
            <v>0</v>
          </cell>
          <cell r="C458">
            <v>8200</v>
          </cell>
          <cell r="D458">
            <v>8200</v>
          </cell>
          <cell r="E458">
            <v>0</v>
          </cell>
          <cell r="F458" t="str">
            <v>22/04/2003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ETECMTJL$106</v>
          </cell>
          <cell r="B459">
            <v>0</v>
          </cell>
          <cell r="C459">
            <v>30000</v>
          </cell>
          <cell r="D459">
            <v>30000</v>
          </cell>
          <cell r="E459">
            <v>0</v>
          </cell>
          <cell r="F459" t="str">
            <v>16/04/2003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ETECMTJL$107</v>
          </cell>
          <cell r="B460">
            <v>0</v>
          </cell>
          <cell r="C460">
            <v>15000</v>
          </cell>
          <cell r="D460">
            <v>15000</v>
          </cell>
          <cell r="E460">
            <v>0</v>
          </cell>
          <cell r="F460" t="str">
            <v>28/04/2003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ETECMTJL$108</v>
          </cell>
          <cell r="B461">
            <v>0</v>
          </cell>
          <cell r="C461">
            <v>120000</v>
          </cell>
          <cell r="D461">
            <v>120000</v>
          </cell>
          <cell r="E461">
            <v>0</v>
          </cell>
          <cell r="F461" t="str">
            <v>28/04/2003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ETECMTJL$109</v>
          </cell>
          <cell r="B462">
            <v>0</v>
          </cell>
          <cell r="C462">
            <v>60000</v>
          </cell>
          <cell r="D462">
            <v>60000</v>
          </cell>
          <cell r="E462">
            <v>0</v>
          </cell>
          <cell r="F462" t="str">
            <v>28/04/2003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ETECMTJL$110</v>
          </cell>
          <cell r="B463">
            <v>0</v>
          </cell>
          <cell r="C463">
            <v>23000</v>
          </cell>
          <cell r="D463">
            <v>23000</v>
          </cell>
          <cell r="E463">
            <v>0</v>
          </cell>
          <cell r="F463" t="str">
            <v>28/04/2003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ETECMTJL$111</v>
          </cell>
          <cell r="B464">
            <v>0</v>
          </cell>
          <cell r="C464">
            <v>13000</v>
          </cell>
          <cell r="D464">
            <v>13000</v>
          </cell>
          <cell r="E464">
            <v>0</v>
          </cell>
          <cell r="F464" t="str">
            <v>29/04/2003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ETECMTJL$112</v>
          </cell>
          <cell r="B465">
            <v>0</v>
          </cell>
          <cell r="C465">
            <v>5850</v>
          </cell>
          <cell r="D465">
            <v>5850</v>
          </cell>
          <cell r="E465">
            <v>0</v>
          </cell>
          <cell r="F465" t="str">
            <v>29/04/2003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ETECMTJL$113</v>
          </cell>
          <cell r="B466">
            <v>0</v>
          </cell>
          <cell r="C466">
            <v>8000</v>
          </cell>
          <cell r="D466">
            <v>8000</v>
          </cell>
          <cell r="E466">
            <v>0</v>
          </cell>
          <cell r="F466" t="str">
            <v>29/04/2003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ETECMTJL$114</v>
          </cell>
          <cell r="B467">
            <v>0</v>
          </cell>
          <cell r="C467">
            <v>10000</v>
          </cell>
          <cell r="D467">
            <v>10000</v>
          </cell>
          <cell r="E467">
            <v>0</v>
          </cell>
          <cell r="F467" t="str">
            <v>29/04/2003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ETECMTJL$115</v>
          </cell>
          <cell r="B468">
            <v>0</v>
          </cell>
          <cell r="C468">
            <v>24000</v>
          </cell>
          <cell r="D468">
            <v>24000</v>
          </cell>
          <cell r="E468">
            <v>0</v>
          </cell>
          <cell r="F468" t="str">
            <v>30/04/2003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ETECMTJL$116</v>
          </cell>
          <cell r="B469">
            <v>0</v>
          </cell>
          <cell r="C469">
            <v>12500</v>
          </cell>
          <cell r="D469">
            <v>12500</v>
          </cell>
          <cell r="E469">
            <v>0</v>
          </cell>
          <cell r="F469" t="str">
            <v>07/05/2003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ETECMTJL$117</v>
          </cell>
          <cell r="B470">
            <v>0</v>
          </cell>
          <cell r="C470">
            <v>15000</v>
          </cell>
          <cell r="D470">
            <v>15000</v>
          </cell>
          <cell r="E470">
            <v>0</v>
          </cell>
          <cell r="F470" t="str">
            <v>15/05/2003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ETECMTJL$118</v>
          </cell>
          <cell r="B471">
            <v>0</v>
          </cell>
          <cell r="C471">
            <v>20000</v>
          </cell>
          <cell r="D471">
            <v>20000</v>
          </cell>
          <cell r="E471">
            <v>0</v>
          </cell>
          <cell r="F471" t="str">
            <v>05/05/2003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ETECMTJL$119</v>
          </cell>
          <cell r="B472">
            <v>0</v>
          </cell>
          <cell r="C472">
            <v>15000</v>
          </cell>
          <cell r="D472">
            <v>15000</v>
          </cell>
          <cell r="E472">
            <v>0</v>
          </cell>
          <cell r="F472" t="str">
            <v>05/05/2003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ETECMTJL$120</v>
          </cell>
          <cell r="B473">
            <v>0</v>
          </cell>
          <cell r="C473">
            <v>22000</v>
          </cell>
          <cell r="D473">
            <v>22000</v>
          </cell>
          <cell r="E473">
            <v>0</v>
          </cell>
          <cell r="F473" t="str">
            <v>05/05/2003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ETECMTJL$121</v>
          </cell>
          <cell r="B474">
            <v>0</v>
          </cell>
          <cell r="C474">
            <v>21600</v>
          </cell>
          <cell r="D474">
            <v>21600</v>
          </cell>
          <cell r="E474">
            <v>0</v>
          </cell>
          <cell r="F474" t="str">
            <v>05/05/2003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ETECMTJL$122</v>
          </cell>
          <cell r="B475">
            <v>0</v>
          </cell>
          <cell r="C475">
            <v>20000</v>
          </cell>
          <cell r="D475">
            <v>20000</v>
          </cell>
          <cell r="E475">
            <v>0</v>
          </cell>
          <cell r="F475" t="str">
            <v>14/05/2003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ETECMTJL$123</v>
          </cell>
          <cell r="B476">
            <v>0</v>
          </cell>
          <cell r="C476">
            <v>17000</v>
          </cell>
          <cell r="D476">
            <v>17000</v>
          </cell>
          <cell r="E476">
            <v>0</v>
          </cell>
          <cell r="F476" t="str">
            <v>14/05/2003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ETECMTJL$124</v>
          </cell>
          <cell r="B477">
            <v>0</v>
          </cell>
          <cell r="C477">
            <v>13500</v>
          </cell>
          <cell r="D477">
            <v>13500</v>
          </cell>
          <cell r="E477">
            <v>0</v>
          </cell>
          <cell r="F477" t="str">
            <v>08/05/2003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ETECMTJL$125</v>
          </cell>
          <cell r="B478">
            <v>0</v>
          </cell>
          <cell r="C478">
            <v>14850</v>
          </cell>
          <cell r="D478">
            <v>14850</v>
          </cell>
          <cell r="E478">
            <v>0</v>
          </cell>
          <cell r="F478" t="str">
            <v>15/05/2003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ETECMTJL$126</v>
          </cell>
          <cell r="B479">
            <v>0</v>
          </cell>
          <cell r="C479">
            <v>13500</v>
          </cell>
          <cell r="D479">
            <v>13500</v>
          </cell>
          <cell r="E479">
            <v>0</v>
          </cell>
          <cell r="F479" t="str">
            <v>02/06/2003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ETECMTJL$127</v>
          </cell>
          <cell r="B480">
            <v>0</v>
          </cell>
          <cell r="C480">
            <v>70000</v>
          </cell>
          <cell r="D480">
            <v>70000</v>
          </cell>
          <cell r="E480">
            <v>0</v>
          </cell>
          <cell r="F480" t="str">
            <v>04/06/2003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ETECMTJL$128</v>
          </cell>
          <cell r="B481">
            <v>0</v>
          </cell>
          <cell r="C481">
            <v>22500</v>
          </cell>
          <cell r="D481">
            <v>22500</v>
          </cell>
          <cell r="E481">
            <v>0</v>
          </cell>
          <cell r="F481" t="str">
            <v>10/06/2003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ETECMTJL$129</v>
          </cell>
          <cell r="B482">
            <v>0</v>
          </cell>
          <cell r="C482">
            <v>17000</v>
          </cell>
          <cell r="D482">
            <v>17000</v>
          </cell>
          <cell r="E482">
            <v>0</v>
          </cell>
          <cell r="F482" t="str">
            <v>16/06/2003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ETECMTJL$130</v>
          </cell>
          <cell r="B483">
            <v>0</v>
          </cell>
          <cell r="C483">
            <v>20000</v>
          </cell>
          <cell r="D483">
            <v>20000</v>
          </cell>
          <cell r="E483">
            <v>0</v>
          </cell>
          <cell r="F483" t="str">
            <v>03/07/2003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ETECMTJL$131</v>
          </cell>
          <cell r="B484">
            <v>0</v>
          </cell>
          <cell r="C484">
            <v>29700</v>
          </cell>
          <cell r="D484">
            <v>29700</v>
          </cell>
          <cell r="E484">
            <v>0</v>
          </cell>
          <cell r="F484" t="str">
            <v>08/07/2003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ETECMTJL$132</v>
          </cell>
          <cell r="B485">
            <v>0</v>
          </cell>
          <cell r="C485">
            <v>18000</v>
          </cell>
          <cell r="D485">
            <v>18000</v>
          </cell>
          <cell r="E485">
            <v>0</v>
          </cell>
          <cell r="F485" t="str">
            <v>09/07/2003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ETECMTJL$133</v>
          </cell>
          <cell r="B486">
            <v>0</v>
          </cell>
          <cell r="C486">
            <v>18000</v>
          </cell>
          <cell r="D486">
            <v>18000</v>
          </cell>
          <cell r="E486">
            <v>0</v>
          </cell>
          <cell r="F486" t="str">
            <v>09/07/2003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ETECMTJL$134</v>
          </cell>
          <cell r="B487">
            <v>0</v>
          </cell>
          <cell r="C487">
            <v>35000</v>
          </cell>
          <cell r="D487">
            <v>35000</v>
          </cell>
          <cell r="E487">
            <v>0</v>
          </cell>
          <cell r="F487" t="str">
            <v>09/07/2003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ETECMTJL$135</v>
          </cell>
          <cell r="B488">
            <v>0</v>
          </cell>
          <cell r="C488">
            <v>29000</v>
          </cell>
          <cell r="D488">
            <v>29000</v>
          </cell>
          <cell r="E488">
            <v>0</v>
          </cell>
          <cell r="F488" t="str">
            <v>09/07/2003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ETECMTJL$136</v>
          </cell>
          <cell r="B489">
            <v>0</v>
          </cell>
          <cell r="C489">
            <v>63000</v>
          </cell>
          <cell r="D489">
            <v>63000</v>
          </cell>
          <cell r="E489">
            <v>0</v>
          </cell>
          <cell r="F489" t="str">
            <v>14/07/2003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ETECMTJL$137</v>
          </cell>
          <cell r="B490">
            <v>0</v>
          </cell>
          <cell r="C490">
            <v>20000</v>
          </cell>
          <cell r="D490">
            <v>20000</v>
          </cell>
          <cell r="E490">
            <v>0</v>
          </cell>
          <cell r="F490" t="str">
            <v>14/07/2003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ETECMTJL$138</v>
          </cell>
          <cell r="B491">
            <v>0</v>
          </cell>
          <cell r="C491">
            <v>14000</v>
          </cell>
          <cell r="D491">
            <v>14000</v>
          </cell>
          <cell r="E491">
            <v>0</v>
          </cell>
          <cell r="F491" t="str">
            <v>23/07/2003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ETECMTJL$139</v>
          </cell>
          <cell r="B492">
            <v>0</v>
          </cell>
          <cell r="C492">
            <v>160000</v>
          </cell>
          <cell r="D492">
            <v>160000</v>
          </cell>
          <cell r="E492">
            <v>0</v>
          </cell>
          <cell r="F492" t="str">
            <v>24/07/2003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ETECMTJL$140</v>
          </cell>
          <cell r="B493">
            <v>0</v>
          </cell>
          <cell r="C493">
            <v>30000</v>
          </cell>
          <cell r="D493">
            <v>30000</v>
          </cell>
          <cell r="E493">
            <v>0</v>
          </cell>
          <cell r="F493" t="str">
            <v>31/07/2003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ETECMTJL$141</v>
          </cell>
          <cell r="B494">
            <v>0</v>
          </cell>
          <cell r="C494">
            <v>10000</v>
          </cell>
          <cell r="D494">
            <v>10000</v>
          </cell>
          <cell r="E494">
            <v>0</v>
          </cell>
          <cell r="F494" t="str">
            <v>01/08/2003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ETECMTJL$142</v>
          </cell>
          <cell r="B495">
            <v>0</v>
          </cell>
          <cell r="C495">
            <v>20000</v>
          </cell>
          <cell r="D495">
            <v>20000</v>
          </cell>
          <cell r="E495">
            <v>0</v>
          </cell>
          <cell r="F495" t="str">
            <v>11/08/2003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 t="str">
            <v>ETECMTJL$143</v>
          </cell>
          <cell r="B496">
            <v>0</v>
          </cell>
          <cell r="C496">
            <v>27000</v>
          </cell>
          <cell r="D496">
            <v>27000</v>
          </cell>
          <cell r="E496">
            <v>0</v>
          </cell>
          <cell r="F496" t="str">
            <v>27/08/2003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 t="str">
            <v>ETECMTJL$144</v>
          </cell>
          <cell r="B497">
            <v>0</v>
          </cell>
          <cell r="C497">
            <v>34000</v>
          </cell>
          <cell r="D497">
            <v>34000</v>
          </cell>
          <cell r="E497">
            <v>0</v>
          </cell>
          <cell r="F497" t="str">
            <v>02/09/2003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 t="str">
            <v>ETECMTJL$145</v>
          </cell>
          <cell r="B498">
            <v>0</v>
          </cell>
          <cell r="C498">
            <v>19000</v>
          </cell>
          <cell r="D498">
            <v>19000</v>
          </cell>
          <cell r="E498">
            <v>0</v>
          </cell>
          <cell r="F498" t="str">
            <v>03/09/2003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ETECMTJL$146</v>
          </cell>
          <cell r="B499">
            <v>0</v>
          </cell>
          <cell r="C499">
            <v>20000</v>
          </cell>
          <cell r="D499">
            <v>20000</v>
          </cell>
          <cell r="E499">
            <v>0</v>
          </cell>
          <cell r="F499" t="str">
            <v>04/09/2003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ETECMTJL$147</v>
          </cell>
          <cell r="B500">
            <v>0</v>
          </cell>
          <cell r="C500">
            <v>17000</v>
          </cell>
          <cell r="D500">
            <v>17000</v>
          </cell>
          <cell r="E500">
            <v>0</v>
          </cell>
          <cell r="F500" t="str">
            <v>08/09/2003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ETECMTJL$148</v>
          </cell>
          <cell r="B501">
            <v>0</v>
          </cell>
          <cell r="C501">
            <v>29700</v>
          </cell>
          <cell r="D501">
            <v>29700</v>
          </cell>
          <cell r="E501">
            <v>0</v>
          </cell>
          <cell r="F501" t="str">
            <v>12/09/2003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ETECMTJL$149</v>
          </cell>
          <cell r="B502">
            <v>0</v>
          </cell>
          <cell r="C502">
            <v>15000</v>
          </cell>
          <cell r="D502">
            <v>15000</v>
          </cell>
          <cell r="E502">
            <v>0</v>
          </cell>
          <cell r="F502" t="str">
            <v>26/09/2003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ETECMTJL$150</v>
          </cell>
          <cell r="B503">
            <v>0</v>
          </cell>
          <cell r="C503">
            <v>14400</v>
          </cell>
          <cell r="D503">
            <v>14400</v>
          </cell>
          <cell r="E503">
            <v>0</v>
          </cell>
          <cell r="F503" t="str">
            <v>26/09/2003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ETECMTJL$151</v>
          </cell>
          <cell r="B504">
            <v>0</v>
          </cell>
          <cell r="C504">
            <v>26800</v>
          </cell>
          <cell r="D504">
            <v>26800</v>
          </cell>
          <cell r="E504">
            <v>0</v>
          </cell>
          <cell r="F504" t="str">
            <v>26/09/2003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 t="str">
            <v>ETECMTJL$152</v>
          </cell>
          <cell r="B505">
            <v>0</v>
          </cell>
          <cell r="C505">
            <v>14700</v>
          </cell>
          <cell r="D505">
            <v>14700</v>
          </cell>
          <cell r="E505">
            <v>0</v>
          </cell>
          <cell r="F505" t="str">
            <v>30/09/2003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ETECMTJL$153</v>
          </cell>
          <cell r="B506">
            <v>0</v>
          </cell>
          <cell r="C506">
            <v>25000</v>
          </cell>
          <cell r="D506">
            <v>25000</v>
          </cell>
          <cell r="E506">
            <v>0</v>
          </cell>
          <cell r="F506" t="str">
            <v>02/10/2003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ETECMTJL$154</v>
          </cell>
          <cell r="B507">
            <v>0</v>
          </cell>
          <cell r="C507">
            <v>27450</v>
          </cell>
          <cell r="D507">
            <v>27450</v>
          </cell>
          <cell r="E507">
            <v>0</v>
          </cell>
          <cell r="F507" t="str">
            <v>13/10/2003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ETECMTJL$155</v>
          </cell>
          <cell r="B508">
            <v>0</v>
          </cell>
          <cell r="C508">
            <v>27000</v>
          </cell>
          <cell r="D508">
            <v>27000</v>
          </cell>
          <cell r="E508">
            <v>0</v>
          </cell>
          <cell r="F508" t="str">
            <v>15/10/2003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ETECMTJL$156</v>
          </cell>
          <cell r="B509">
            <v>0</v>
          </cell>
          <cell r="C509">
            <v>30000</v>
          </cell>
          <cell r="D509">
            <v>30000</v>
          </cell>
          <cell r="E509">
            <v>0</v>
          </cell>
          <cell r="F509" t="str">
            <v>27/10/2003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ETECMTJL$157</v>
          </cell>
          <cell r="B510">
            <v>0</v>
          </cell>
          <cell r="C510">
            <v>12000</v>
          </cell>
          <cell r="D510">
            <v>12000</v>
          </cell>
          <cell r="E510">
            <v>0</v>
          </cell>
          <cell r="F510" t="str">
            <v>20/10/2003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 t="str">
            <v>ETECMTJL$158</v>
          </cell>
          <cell r="B511">
            <v>0</v>
          </cell>
          <cell r="C511">
            <v>24750</v>
          </cell>
          <cell r="D511">
            <v>24750</v>
          </cell>
          <cell r="E511">
            <v>0</v>
          </cell>
          <cell r="F511" t="str">
            <v>31/10/2003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ETECMTJL$159</v>
          </cell>
          <cell r="B512">
            <v>0</v>
          </cell>
          <cell r="C512">
            <v>22500</v>
          </cell>
          <cell r="D512">
            <v>22500</v>
          </cell>
          <cell r="E512">
            <v>0</v>
          </cell>
          <cell r="F512" t="str">
            <v>12/11/2003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ETECMTJL$160</v>
          </cell>
          <cell r="B513">
            <v>0</v>
          </cell>
          <cell r="C513">
            <v>50000</v>
          </cell>
          <cell r="D513">
            <v>50000</v>
          </cell>
          <cell r="E513">
            <v>0</v>
          </cell>
          <cell r="F513" t="str">
            <v>13/11/2003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ETECMTJL$161</v>
          </cell>
          <cell r="B514">
            <v>0</v>
          </cell>
          <cell r="C514">
            <v>22480</v>
          </cell>
          <cell r="D514">
            <v>22480</v>
          </cell>
          <cell r="E514">
            <v>0</v>
          </cell>
          <cell r="F514" t="str">
            <v>24/11/2003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ETECMTJL$162</v>
          </cell>
          <cell r="B515">
            <v>0</v>
          </cell>
          <cell r="C515">
            <v>12000</v>
          </cell>
          <cell r="D515">
            <v>12000</v>
          </cell>
          <cell r="E515">
            <v>0</v>
          </cell>
          <cell r="F515" t="str">
            <v>24/11/2003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 t="str">
            <v>ETECMTJL$163</v>
          </cell>
          <cell r="B516">
            <v>0</v>
          </cell>
          <cell r="C516">
            <v>26000</v>
          </cell>
          <cell r="D516">
            <v>26000</v>
          </cell>
          <cell r="E516">
            <v>0</v>
          </cell>
          <cell r="F516" t="str">
            <v>26/11/2003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ETECMTJL$164</v>
          </cell>
          <cell r="B517">
            <v>0</v>
          </cell>
          <cell r="C517">
            <v>12400</v>
          </cell>
          <cell r="D517">
            <v>12400</v>
          </cell>
          <cell r="E517">
            <v>0</v>
          </cell>
          <cell r="F517" t="str">
            <v>26/11/2003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ETECMTJL$165</v>
          </cell>
          <cell r="B518">
            <v>0</v>
          </cell>
          <cell r="C518">
            <v>7000</v>
          </cell>
          <cell r="D518">
            <v>7000</v>
          </cell>
          <cell r="E518">
            <v>0</v>
          </cell>
          <cell r="F518" t="str">
            <v>26/11/2003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ETECMTJL$166</v>
          </cell>
          <cell r="B519">
            <v>0</v>
          </cell>
          <cell r="C519">
            <v>15000</v>
          </cell>
          <cell r="D519">
            <v>15000</v>
          </cell>
          <cell r="E519">
            <v>0</v>
          </cell>
          <cell r="F519" t="str">
            <v>26/11/2003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ETECMTJL$167</v>
          </cell>
          <cell r="B520">
            <v>0</v>
          </cell>
          <cell r="C520">
            <v>14000</v>
          </cell>
          <cell r="D520">
            <v>14000</v>
          </cell>
          <cell r="E520">
            <v>0</v>
          </cell>
          <cell r="F520" t="str">
            <v>20/11/2003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ETECMTJL$168</v>
          </cell>
          <cell r="B521">
            <v>0</v>
          </cell>
          <cell r="C521">
            <v>46500</v>
          </cell>
          <cell r="D521">
            <v>46500</v>
          </cell>
          <cell r="E521">
            <v>0</v>
          </cell>
          <cell r="F521" t="str">
            <v>20/11/2003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ETECMTJL$169</v>
          </cell>
          <cell r="B522">
            <v>0</v>
          </cell>
          <cell r="C522">
            <v>10150</v>
          </cell>
          <cell r="D522">
            <v>10150</v>
          </cell>
          <cell r="E522">
            <v>0</v>
          </cell>
          <cell r="F522" t="str">
            <v>20/11/2003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ETECMTJL$170</v>
          </cell>
          <cell r="B523">
            <v>0</v>
          </cell>
          <cell r="C523">
            <v>10500</v>
          </cell>
          <cell r="D523">
            <v>10500</v>
          </cell>
          <cell r="E523">
            <v>0</v>
          </cell>
          <cell r="F523" t="str">
            <v>04/12/2003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ETECMTJL$171</v>
          </cell>
          <cell r="B524">
            <v>0</v>
          </cell>
          <cell r="C524">
            <v>50000</v>
          </cell>
          <cell r="D524">
            <v>50000</v>
          </cell>
          <cell r="E524">
            <v>0</v>
          </cell>
          <cell r="F524" t="str">
            <v>04/12/2003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ETECMTJL$172</v>
          </cell>
          <cell r="B525">
            <v>0</v>
          </cell>
          <cell r="C525">
            <v>50000</v>
          </cell>
          <cell r="D525">
            <v>50000</v>
          </cell>
          <cell r="E525">
            <v>0</v>
          </cell>
          <cell r="F525" t="str">
            <v>04/12/2003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 t="str">
            <v>ETECMTJL$173</v>
          </cell>
          <cell r="B526">
            <v>0</v>
          </cell>
          <cell r="C526">
            <v>27000</v>
          </cell>
          <cell r="D526">
            <v>27000</v>
          </cell>
          <cell r="E526">
            <v>0</v>
          </cell>
          <cell r="F526" t="str">
            <v>04/12/2003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 t="str">
            <v>ETECMTJL$174</v>
          </cell>
          <cell r="B527">
            <v>0</v>
          </cell>
          <cell r="C527">
            <v>10000</v>
          </cell>
          <cell r="D527">
            <v>10000</v>
          </cell>
          <cell r="E527">
            <v>0</v>
          </cell>
          <cell r="F527" t="str">
            <v>04/12/2003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 t="str">
            <v>ETECMTJL$175</v>
          </cell>
          <cell r="B528">
            <v>0</v>
          </cell>
          <cell r="C528">
            <v>70000</v>
          </cell>
          <cell r="D528">
            <v>70000</v>
          </cell>
          <cell r="E528">
            <v>0</v>
          </cell>
          <cell r="F528" t="str">
            <v>09/12/2003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 t="str">
            <v>ETECMTJL$176</v>
          </cell>
          <cell r="B529">
            <v>0</v>
          </cell>
          <cell r="C529">
            <v>12200</v>
          </cell>
          <cell r="D529">
            <v>12200</v>
          </cell>
          <cell r="E529">
            <v>0</v>
          </cell>
          <cell r="F529" t="str">
            <v>31/12/2003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 t="str">
            <v>ETECMTJL$177</v>
          </cell>
          <cell r="B530">
            <v>0</v>
          </cell>
          <cell r="C530">
            <v>28000</v>
          </cell>
          <cell r="D530">
            <v>28000</v>
          </cell>
          <cell r="E530">
            <v>0</v>
          </cell>
          <cell r="F530" t="str">
            <v>30/12/2003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ETECMTJL$178</v>
          </cell>
          <cell r="B531">
            <v>0</v>
          </cell>
          <cell r="C531">
            <v>35000</v>
          </cell>
          <cell r="D531">
            <v>35000</v>
          </cell>
          <cell r="E531">
            <v>0</v>
          </cell>
          <cell r="F531" t="str">
            <v>30/12/2003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 t="str">
            <v>ETECMTJL$179</v>
          </cell>
          <cell r="B532">
            <v>0</v>
          </cell>
          <cell r="C532">
            <v>15000</v>
          </cell>
          <cell r="D532">
            <v>15000</v>
          </cell>
          <cell r="E532">
            <v>0</v>
          </cell>
          <cell r="F532" t="str">
            <v>30/12/2003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 t="str">
            <v>ETECMTJL$180</v>
          </cell>
          <cell r="B533">
            <v>0</v>
          </cell>
          <cell r="C533">
            <v>17000</v>
          </cell>
          <cell r="D533">
            <v>17000</v>
          </cell>
          <cell r="E533">
            <v>0</v>
          </cell>
          <cell r="F533" t="str">
            <v>13/01/2004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 t="str">
            <v>ETECMTJL$181</v>
          </cell>
          <cell r="B534">
            <v>0</v>
          </cell>
          <cell r="C534">
            <v>10000</v>
          </cell>
          <cell r="D534">
            <v>10000</v>
          </cell>
          <cell r="E534">
            <v>0</v>
          </cell>
          <cell r="F534" t="str">
            <v>13/01/2004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ETECMTJL$182</v>
          </cell>
          <cell r="B535">
            <v>0</v>
          </cell>
          <cell r="C535">
            <v>25000</v>
          </cell>
          <cell r="D535">
            <v>25000</v>
          </cell>
          <cell r="E535">
            <v>0</v>
          </cell>
          <cell r="F535" t="str">
            <v>16/01/2004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ETECMTJL$183</v>
          </cell>
          <cell r="B536">
            <v>0</v>
          </cell>
          <cell r="C536">
            <v>20000</v>
          </cell>
          <cell r="D536">
            <v>20000</v>
          </cell>
          <cell r="E536">
            <v>0</v>
          </cell>
          <cell r="F536" t="str">
            <v>16/01/2004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ETECMTJL$184</v>
          </cell>
          <cell r="B537">
            <v>0</v>
          </cell>
          <cell r="C537">
            <v>26976</v>
          </cell>
          <cell r="D537">
            <v>26976</v>
          </cell>
          <cell r="E537">
            <v>0</v>
          </cell>
          <cell r="F537" t="str">
            <v>22/01/2004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 t="str">
            <v>ETECMTJL$185</v>
          </cell>
          <cell r="B538">
            <v>0</v>
          </cell>
          <cell r="C538">
            <v>27000</v>
          </cell>
          <cell r="D538">
            <v>27000</v>
          </cell>
          <cell r="E538">
            <v>0</v>
          </cell>
          <cell r="F538" t="str">
            <v>04/02/2004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 t="str">
            <v>ETECMTJL$186</v>
          </cell>
          <cell r="B539">
            <v>0</v>
          </cell>
          <cell r="C539">
            <v>6000</v>
          </cell>
          <cell r="D539">
            <v>6000</v>
          </cell>
          <cell r="E539">
            <v>0</v>
          </cell>
          <cell r="F539" t="str">
            <v>11/02/2004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 t="str">
            <v>ETECMTJL$187</v>
          </cell>
          <cell r="B540">
            <v>0</v>
          </cell>
          <cell r="C540">
            <v>25000</v>
          </cell>
          <cell r="D540">
            <v>25000</v>
          </cell>
          <cell r="E540">
            <v>0</v>
          </cell>
          <cell r="F540" t="str">
            <v>19/02/2004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ETECMTJL$188</v>
          </cell>
          <cell r="B541">
            <v>0</v>
          </cell>
          <cell r="C541">
            <v>24000</v>
          </cell>
          <cell r="D541">
            <v>24000</v>
          </cell>
          <cell r="E541">
            <v>0</v>
          </cell>
          <cell r="F541" t="str">
            <v>18/02/2004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ETECMTJL$189</v>
          </cell>
          <cell r="B542">
            <v>0</v>
          </cell>
          <cell r="C542">
            <v>10000</v>
          </cell>
          <cell r="D542">
            <v>10000</v>
          </cell>
          <cell r="E542">
            <v>0</v>
          </cell>
          <cell r="F542" t="str">
            <v>20/02/2004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ETECMTJL$190</v>
          </cell>
          <cell r="B543">
            <v>0</v>
          </cell>
          <cell r="C543">
            <v>17000</v>
          </cell>
          <cell r="D543">
            <v>17000</v>
          </cell>
          <cell r="E543">
            <v>0</v>
          </cell>
          <cell r="F543" t="str">
            <v>24/02/2004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ETECMTJL$191</v>
          </cell>
          <cell r="B544">
            <v>0</v>
          </cell>
          <cell r="C544">
            <v>12000</v>
          </cell>
          <cell r="D544">
            <v>12000</v>
          </cell>
          <cell r="E544">
            <v>0</v>
          </cell>
          <cell r="F544" t="str">
            <v>24/02/2004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ETECMTJL$192</v>
          </cell>
          <cell r="B545">
            <v>0</v>
          </cell>
          <cell r="C545">
            <v>30000</v>
          </cell>
          <cell r="D545">
            <v>30000</v>
          </cell>
          <cell r="E545">
            <v>0</v>
          </cell>
          <cell r="F545" t="str">
            <v>28/02/2004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ETECMTJL$193</v>
          </cell>
          <cell r="B546">
            <v>0</v>
          </cell>
          <cell r="C546">
            <v>19000</v>
          </cell>
          <cell r="D546">
            <v>19000</v>
          </cell>
          <cell r="E546">
            <v>0</v>
          </cell>
          <cell r="F546" t="str">
            <v>28/02/2004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 t="str">
            <v>ETECMTJL$194</v>
          </cell>
          <cell r="B547">
            <v>0</v>
          </cell>
          <cell r="C547">
            <v>11500</v>
          </cell>
          <cell r="D547">
            <v>11500</v>
          </cell>
          <cell r="E547">
            <v>0</v>
          </cell>
          <cell r="F547" t="str">
            <v>01/03/2004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 t="str">
            <v>ETECMTJL$195</v>
          </cell>
          <cell r="B548">
            <v>0</v>
          </cell>
          <cell r="C548">
            <v>25000</v>
          </cell>
          <cell r="D548">
            <v>25000</v>
          </cell>
          <cell r="E548">
            <v>0</v>
          </cell>
          <cell r="F548" t="str">
            <v>09/03/2004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ETECMTJL$196</v>
          </cell>
          <cell r="B549">
            <v>0</v>
          </cell>
          <cell r="C549">
            <v>12000</v>
          </cell>
          <cell r="D549">
            <v>12000</v>
          </cell>
          <cell r="E549">
            <v>0</v>
          </cell>
          <cell r="F549" t="str">
            <v>15/03/2004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ETECMTJL$197</v>
          </cell>
          <cell r="B550">
            <v>0</v>
          </cell>
          <cell r="C550">
            <v>18000</v>
          </cell>
          <cell r="D550">
            <v>18000</v>
          </cell>
          <cell r="E550">
            <v>0</v>
          </cell>
          <cell r="F550" t="str">
            <v>19/03/2004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ETECMTJL$198</v>
          </cell>
          <cell r="B551">
            <v>0</v>
          </cell>
          <cell r="C551">
            <v>19800</v>
          </cell>
          <cell r="D551">
            <v>19800</v>
          </cell>
          <cell r="E551">
            <v>0</v>
          </cell>
          <cell r="F551" t="str">
            <v>24/03/2004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ETECMTJL$199</v>
          </cell>
          <cell r="B552">
            <v>0</v>
          </cell>
          <cell r="C552">
            <v>12000</v>
          </cell>
          <cell r="D552">
            <v>12000</v>
          </cell>
          <cell r="E552">
            <v>0</v>
          </cell>
          <cell r="F552" t="str">
            <v>24/03/2004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ETECMTJL$200</v>
          </cell>
          <cell r="B553">
            <v>0</v>
          </cell>
          <cell r="C553">
            <v>20000</v>
          </cell>
          <cell r="D553">
            <v>20000</v>
          </cell>
          <cell r="E553">
            <v>0</v>
          </cell>
          <cell r="F553" t="str">
            <v>24/03/2004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ETECMTJL$201</v>
          </cell>
          <cell r="B554">
            <v>0</v>
          </cell>
          <cell r="C554">
            <v>12000</v>
          </cell>
          <cell r="D554">
            <v>12000</v>
          </cell>
          <cell r="E554">
            <v>0</v>
          </cell>
          <cell r="F554" t="str">
            <v>24/03/2004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ETECMTJL$202</v>
          </cell>
          <cell r="B555">
            <v>0</v>
          </cell>
          <cell r="C555">
            <v>25000</v>
          </cell>
          <cell r="D555">
            <v>25000</v>
          </cell>
          <cell r="E555">
            <v>0</v>
          </cell>
          <cell r="F555" t="str">
            <v>29/03/2004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ETECMTJL$203</v>
          </cell>
          <cell r="B556">
            <v>0</v>
          </cell>
          <cell r="C556">
            <v>11000</v>
          </cell>
          <cell r="D556">
            <v>11000</v>
          </cell>
          <cell r="E556">
            <v>0</v>
          </cell>
          <cell r="F556" t="str">
            <v>05/04/2004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ETECMTJL$204</v>
          </cell>
          <cell r="B557">
            <v>0</v>
          </cell>
          <cell r="C557">
            <v>30000</v>
          </cell>
          <cell r="D557">
            <v>30000</v>
          </cell>
          <cell r="E557">
            <v>0</v>
          </cell>
          <cell r="F557" t="str">
            <v>05/04/2004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ETECMTJL$205</v>
          </cell>
          <cell r="B558">
            <v>0</v>
          </cell>
          <cell r="C558">
            <v>25000</v>
          </cell>
          <cell r="D558">
            <v>25000</v>
          </cell>
          <cell r="E558">
            <v>0</v>
          </cell>
          <cell r="F558" t="str">
            <v>01/04/2004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 t="str">
            <v>ETECMTJL$206</v>
          </cell>
          <cell r="B559">
            <v>0</v>
          </cell>
          <cell r="C559">
            <v>12000</v>
          </cell>
          <cell r="D559">
            <v>12000</v>
          </cell>
          <cell r="E559">
            <v>0</v>
          </cell>
          <cell r="F559" t="str">
            <v>16/04/2004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ETECMTJL$207</v>
          </cell>
          <cell r="B560">
            <v>0</v>
          </cell>
          <cell r="C560">
            <v>12000</v>
          </cell>
          <cell r="D560">
            <v>12000</v>
          </cell>
          <cell r="E560">
            <v>0</v>
          </cell>
          <cell r="F560" t="str">
            <v>21/04/2004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ETECMTJL$208</v>
          </cell>
          <cell r="B561">
            <v>0</v>
          </cell>
          <cell r="C561">
            <v>10000</v>
          </cell>
          <cell r="D561">
            <v>10000</v>
          </cell>
          <cell r="E561">
            <v>0</v>
          </cell>
          <cell r="F561" t="str">
            <v>21/04/2004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ETECMTJL$209</v>
          </cell>
          <cell r="B562">
            <v>0</v>
          </cell>
          <cell r="C562">
            <v>15000</v>
          </cell>
          <cell r="D562">
            <v>15000</v>
          </cell>
          <cell r="E562">
            <v>0</v>
          </cell>
          <cell r="F562" t="str">
            <v>29/04/2004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ETECMTJL$210</v>
          </cell>
          <cell r="B563">
            <v>0</v>
          </cell>
          <cell r="C563">
            <v>8000</v>
          </cell>
          <cell r="D563">
            <v>8000</v>
          </cell>
          <cell r="E563">
            <v>0</v>
          </cell>
          <cell r="F563" t="str">
            <v>29/04/2004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ETECMTJL$211</v>
          </cell>
          <cell r="B564">
            <v>0</v>
          </cell>
          <cell r="C564">
            <v>15000</v>
          </cell>
          <cell r="D564">
            <v>15000</v>
          </cell>
          <cell r="E564">
            <v>0</v>
          </cell>
          <cell r="F564" t="str">
            <v>29/04/2004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ETECMTJL$212</v>
          </cell>
          <cell r="B565">
            <v>0</v>
          </cell>
          <cell r="C565">
            <v>20000</v>
          </cell>
          <cell r="D565">
            <v>20000</v>
          </cell>
          <cell r="E565">
            <v>0</v>
          </cell>
          <cell r="F565" t="str">
            <v>29/04/2004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ETECMTJL$213</v>
          </cell>
          <cell r="B566">
            <v>0</v>
          </cell>
          <cell r="C566">
            <v>18000</v>
          </cell>
          <cell r="D566">
            <v>18000</v>
          </cell>
          <cell r="E566">
            <v>0</v>
          </cell>
          <cell r="F566" t="str">
            <v>03/05/2004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ETECMTJL$214</v>
          </cell>
          <cell r="B567">
            <v>0</v>
          </cell>
          <cell r="C567">
            <v>20000</v>
          </cell>
          <cell r="D567">
            <v>20000</v>
          </cell>
          <cell r="E567">
            <v>0</v>
          </cell>
          <cell r="F567" t="str">
            <v>12/05/2004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ETECMTJL$215</v>
          </cell>
          <cell r="B568">
            <v>0</v>
          </cell>
          <cell r="C568">
            <v>25000</v>
          </cell>
          <cell r="D568">
            <v>25000</v>
          </cell>
          <cell r="E568">
            <v>0</v>
          </cell>
          <cell r="F568" t="str">
            <v>14/05/2004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ETECMTJL$216</v>
          </cell>
          <cell r="B569">
            <v>0</v>
          </cell>
          <cell r="C569">
            <v>17000</v>
          </cell>
          <cell r="D569">
            <v>17000</v>
          </cell>
          <cell r="E569">
            <v>0</v>
          </cell>
          <cell r="F569" t="str">
            <v>14/05/2004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ETECMTJL$217</v>
          </cell>
          <cell r="B570">
            <v>0</v>
          </cell>
          <cell r="C570">
            <v>30000</v>
          </cell>
          <cell r="D570">
            <v>30000</v>
          </cell>
          <cell r="E570">
            <v>0</v>
          </cell>
          <cell r="F570" t="str">
            <v>28/05/2004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ETECMTJL$218</v>
          </cell>
          <cell r="B571">
            <v>0</v>
          </cell>
          <cell r="C571">
            <v>42000</v>
          </cell>
          <cell r="D571">
            <v>42000</v>
          </cell>
          <cell r="E571">
            <v>0</v>
          </cell>
          <cell r="F571" t="str">
            <v>28/05/2004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ETECMTJL$219</v>
          </cell>
          <cell r="B572">
            <v>0</v>
          </cell>
          <cell r="C572">
            <v>28000</v>
          </cell>
          <cell r="D572">
            <v>28000</v>
          </cell>
          <cell r="E572">
            <v>0</v>
          </cell>
          <cell r="F572" t="str">
            <v>28/05/2004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ETECMTJL$220</v>
          </cell>
          <cell r="B573">
            <v>0</v>
          </cell>
          <cell r="C573">
            <v>14000</v>
          </cell>
          <cell r="D573">
            <v>14000</v>
          </cell>
          <cell r="E573">
            <v>0</v>
          </cell>
          <cell r="F573" t="str">
            <v>28/05/2004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 t="str">
            <v>ETECMTJL$221</v>
          </cell>
          <cell r="B574">
            <v>0</v>
          </cell>
          <cell r="C574">
            <v>16000</v>
          </cell>
          <cell r="D574">
            <v>16000</v>
          </cell>
          <cell r="E574">
            <v>0</v>
          </cell>
          <cell r="F574" t="str">
            <v>28/05/2004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ETECMTJL$222</v>
          </cell>
          <cell r="B575">
            <v>0</v>
          </cell>
          <cell r="C575">
            <v>23000</v>
          </cell>
          <cell r="D575">
            <v>23000</v>
          </cell>
          <cell r="E575">
            <v>0</v>
          </cell>
          <cell r="F575" t="str">
            <v>28/05/2004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 t="str">
            <v>ETECMTJL$223</v>
          </cell>
          <cell r="B576">
            <v>0</v>
          </cell>
          <cell r="C576">
            <v>35000</v>
          </cell>
          <cell r="D576">
            <v>35000</v>
          </cell>
          <cell r="E576">
            <v>0</v>
          </cell>
          <cell r="F576" t="str">
            <v>28/05/2004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ETECMTJL$224</v>
          </cell>
          <cell r="B577">
            <v>0</v>
          </cell>
          <cell r="C577">
            <v>18000</v>
          </cell>
          <cell r="D577">
            <v>18000</v>
          </cell>
          <cell r="E577">
            <v>0</v>
          </cell>
          <cell r="F577" t="str">
            <v>19/05/2004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ETECMTJL$225</v>
          </cell>
          <cell r="B578">
            <v>0</v>
          </cell>
          <cell r="C578">
            <v>44000</v>
          </cell>
          <cell r="D578">
            <v>44000</v>
          </cell>
          <cell r="E578">
            <v>0</v>
          </cell>
          <cell r="F578" t="str">
            <v>19/05/2004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ETECMTJL$226</v>
          </cell>
          <cell r="B579">
            <v>0</v>
          </cell>
          <cell r="C579">
            <v>25600</v>
          </cell>
          <cell r="D579">
            <v>25600</v>
          </cell>
          <cell r="E579">
            <v>0</v>
          </cell>
          <cell r="F579" t="str">
            <v>24/05/2004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 t="str">
            <v>ETECMTJL$227</v>
          </cell>
          <cell r="B580">
            <v>0</v>
          </cell>
          <cell r="C580">
            <v>10000</v>
          </cell>
          <cell r="D580">
            <v>10000</v>
          </cell>
          <cell r="E580">
            <v>0</v>
          </cell>
          <cell r="F580" t="str">
            <v>31/05/2004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ETECMTJL$228</v>
          </cell>
          <cell r="B581">
            <v>0</v>
          </cell>
          <cell r="C581">
            <v>18000</v>
          </cell>
          <cell r="D581">
            <v>18000</v>
          </cell>
          <cell r="E581">
            <v>0</v>
          </cell>
          <cell r="F581" t="str">
            <v>02/06/2004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ETECMTJL$229</v>
          </cell>
          <cell r="B582">
            <v>0</v>
          </cell>
          <cell r="C582">
            <v>11500</v>
          </cell>
          <cell r="D582">
            <v>11500</v>
          </cell>
          <cell r="E582">
            <v>0</v>
          </cell>
          <cell r="F582" t="str">
            <v>02/06/2004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ETECMTJL$230</v>
          </cell>
          <cell r="B583">
            <v>0</v>
          </cell>
          <cell r="C583">
            <v>7000</v>
          </cell>
          <cell r="D583">
            <v>7000</v>
          </cell>
          <cell r="E583">
            <v>0</v>
          </cell>
          <cell r="F583" t="str">
            <v>08/06/2004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ETECMTJL$231</v>
          </cell>
          <cell r="B584">
            <v>0</v>
          </cell>
          <cell r="C584">
            <v>17000</v>
          </cell>
          <cell r="D584">
            <v>17000</v>
          </cell>
          <cell r="E584">
            <v>0</v>
          </cell>
          <cell r="F584" t="str">
            <v>08/06/2004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ETECMTJL$232</v>
          </cell>
          <cell r="B585">
            <v>0</v>
          </cell>
          <cell r="C585">
            <v>16000</v>
          </cell>
          <cell r="D585">
            <v>16000</v>
          </cell>
          <cell r="E585">
            <v>0</v>
          </cell>
          <cell r="F585" t="str">
            <v>08/06/2004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ETECMTJL$233</v>
          </cell>
          <cell r="B586">
            <v>0</v>
          </cell>
          <cell r="C586">
            <v>29000</v>
          </cell>
          <cell r="D586">
            <v>29000</v>
          </cell>
          <cell r="E586">
            <v>0</v>
          </cell>
          <cell r="F586" t="str">
            <v>23/06/2004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ETECMTJL$234</v>
          </cell>
          <cell r="B587">
            <v>0</v>
          </cell>
          <cell r="C587">
            <v>20000</v>
          </cell>
          <cell r="D587">
            <v>20000</v>
          </cell>
          <cell r="E587">
            <v>0</v>
          </cell>
          <cell r="F587" t="str">
            <v>23/06/2004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ETECMTJL$235</v>
          </cell>
          <cell r="B588">
            <v>0</v>
          </cell>
          <cell r="C588">
            <v>50000</v>
          </cell>
          <cell r="D588">
            <v>50000</v>
          </cell>
          <cell r="E588">
            <v>0</v>
          </cell>
          <cell r="F588" t="str">
            <v>02/07/2004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ETECMTJL$236</v>
          </cell>
          <cell r="B589">
            <v>0</v>
          </cell>
          <cell r="C589">
            <v>10400</v>
          </cell>
          <cell r="D589">
            <v>10400</v>
          </cell>
          <cell r="E589">
            <v>0</v>
          </cell>
          <cell r="F589" t="str">
            <v>19/07/2004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ETECMTJL$237</v>
          </cell>
          <cell r="B590">
            <v>0</v>
          </cell>
          <cell r="C590">
            <v>22500</v>
          </cell>
          <cell r="D590">
            <v>22500</v>
          </cell>
          <cell r="E590">
            <v>0</v>
          </cell>
          <cell r="F590" t="str">
            <v>26/07/2004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ETECMTJL$238</v>
          </cell>
          <cell r="B591">
            <v>0</v>
          </cell>
          <cell r="C591">
            <v>14400</v>
          </cell>
          <cell r="D591">
            <v>14400</v>
          </cell>
          <cell r="E591">
            <v>0</v>
          </cell>
          <cell r="F591" t="str">
            <v>26/07/2004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ETECMTJL$239</v>
          </cell>
          <cell r="B592">
            <v>0</v>
          </cell>
          <cell r="C592">
            <v>7000</v>
          </cell>
          <cell r="D592">
            <v>7000</v>
          </cell>
          <cell r="E592">
            <v>0</v>
          </cell>
          <cell r="F592" t="str">
            <v>26/07/2004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ETECMTJL$240</v>
          </cell>
          <cell r="B593">
            <v>0</v>
          </cell>
          <cell r="C593">
            <v>28500</v>
          </cell>
          <cell r="D593">
            <v>28500</v>
          </cell>
          <cell r="E593">
            <v>0</v>
          </cell>
          <cell r="F593" t="str">
            <v>30/07/2004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ETECMTJL$241</v>
          </cell>
          <cell r="B594">
            <v>0</v>
          </cell>
          <cell r="C594">
            <v>20700</v>
          </cell>
          <cell r="D594">
            <v>20700</v>
          </cell>
          <cell r="E594">
            <v>0</v>
          </cell>
          <cell r="F594" t="str">
            <v>02/08/2004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 t="str">
            <v>ETECMTJL$242</v>
          </cell>
          <cell r="B595">
            <v>0</v>
          </cell>
          <cell r="C595">
            <v>16500</v>
          </cell>
          <cell r="D595">
            <v>16500</v>
          </cell>
          <cell r="E595">
            <v>0</v>
          </cell>
          <cell r="F595" t="str">
            <v>02/08/2004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ETECMTJL$243</v>
          </cell>
          <cell r="B596">
            <v>0</v>
          </cell>
          <cell r="C596">
            <v>20000</v>
          </cell>
          <cell r="D596">
            <v>20000</v>
          </cell>
          <cell r="E596">
            <v>0</v>
          </cell>
          <cell r="F596" t="str">
            <v>02/08/2004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ETECMTJL$244</v>
          </cell>
          <cell r="B597">
            <v>0</v>
          </cell>
          <cell r="C597">
            <v>28000</v>
          </cell>
          <cell r="D597">
            <v>28000</v>
          </cell>
          <cell r="E597">
            <v>0</v>
          </cell>
          <cell r="F597" t="str">
            <v>02/08/2004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ETECMTJL$245</v>
          </cell>
          <cell r="B598">
            <v>0</v>
          </cell>
          <cell r="C598">
            <v>26000</v>
          </cell>
          <cell r="D598">
            <v>26000</v>
          </cell>
          <cell r="E598">
            <v>0</v>
          </cell>
          <cell r="F598" t="str">
            <v>02/08/2004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ETECMTJL$246</v>
          </cell>
          <cell r="B599">
            <v>0</v>
          </cell>
          <cell r="C599">
            <v>20000</v>
          </cell>
          <cell r="D599">
            <v>20000</v>
          </cell>
          <cell r="E599">
            <v>0</v>
          </cell>
          <cell r="F599" t="str">
            <v>05/08/2004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ETECMTJL$247</v>
          </cell>
          <cell r="B600">
            <v>0</v>
          </cell>
          <cell r="C600">
            <v>29000</v>
          </cell>
          <cell r="D600">
            <v>29000</v>
          </cell>
          <cell r="E600">
            <v>0</v>
          </cell>
          <cell r="F600" t="str">
            <v>05/08/2004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ETECMTJL$248</v>
          </cell>
          <cell r="B601">
            <v>0</v>
          </cell>
          <cell r="C601">
            <v>17000</v>
          </cell>
          <cell r="D601">
            <v>17000</v>
          </cell>
          <cell r="E601">
            <v>0</v>
          </cell>
          <cell r="F601" t="str">
            <v>06/08/2004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ETECMTJL$249</v>
          </cell>
          <cell r="B602">
            <v>0</v>
          </cell>
          <cell r="C602">
            <v>29500</v>
          </cell>
          <cell r="D602">
            <v>29500</v>
          </cell>
          <cell r="E602">
            <v>0</v>
          </cell>
          <cell r="F602" t="str">
            <v>06/08/2004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 t="str">
            <v>ETECMTJL$250</v>
          </cell>
          <cell r="B603">
            <v>0</v>
          </cell>
          <cell r="C603">
            <v>24000</v>
          </cell>
          <cell r="D603">
            <v>24000</v>
          </cell>
          <cell r="E603">
            <v>0</v>
          </cell>
          <cell r="F603" t="str">
            <v>06/08/2004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A604" t="str">
            <v>ETECMTJL$251</v>
          </cell>
          <cell r="B604">
            <v>0</v>
          </cell>
          <cell r="C604">
            <v>20000</v>
          </cell>
          <cell r="D604">
            <v>20000</v>
          </cell>
          <cell r="E604">
            <v>0</v>
          </cell>
          <cell r="F604" t="str">
            <v>06/08/2004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ETECMTJL$252</v>
          </cell>
          <cell r="B605">
            <v>0</v>
          </cell>
          <cell r="C605">
            <v>10000</v>
          </cell>
          <cell r="D605">
            <v>10000</v>
          </cell>
          <cell r="E605">
            <v>0</v>
          </cell>
          <cell r="F605" t="str">
            <v>06/08/2004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A606" t="str">
            <v>ETECMTJL$253</v>
          </cell>
          <cell r="B606">
            <v>0</v>
          </cell>
          <cell r="C606">
            <v>15000</v>
          </cell>
          <cell r="D606">
            <v>15000</v>
          </cell>
          <cell r="E606">
            <v>0</v>
          </cell>
          <cell r="F606" t="str">
            <v>11/08/2004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A607" t="str">
            <v>ETECMTJL$254</v>
          </cell>
          <cell r="B607">
            <v>0</v>
          </cell>
          <cell r="C607">
            <v>16000</v>
          </cell>
          <cell r="D607">
            <v>16000</v>
          </cell>
          <cell r="E607">
            <v>0</v>
          </cell>
          <cell r="F607" t="str">
            <v>18/08/2004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ETECMTJL$255</v>
          </cell>
          <cell r="B608">
            <v>0</v>
          </cell>
          <cell r="C608">
            <v>14000</v>
          </cell>
          <cell r="D608">
            <v>14000</v>
          </cell>
          <cell r="E608">
            <v>0</v>
          </cell>
          <cell r="F608" t="str">
            <v>18/08/2004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ETECMTJL$256</v>
          </cell>
          <cell r="B609">
            <v>0</v>
          </cell>
          <cell r="C609">
            <v>5000</v>
          </cell>
          <cell r="D609">
            <v>5000</v>
          </cell>
          <cell r="E609">
            <v>0</v>
          </cell>
          <cell r="F609" t="str">
            <v>03/09/2004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A610" t="str">
            <v>ETECMTJL$257</v>
          </cell>
          <cell r="B610">
            <v>0</v>
          </cell>
          <cell r="C610">
            <v>14000</v>
          </cell>
          <cell r="D610">
            <v>14000</v>
          </cell>
          <cell r="E610">
            <v>0</v>
          </cell>
          <cell r="F610" t="str">
            <v>03/09/2004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A611" t="str">
            <v>ETECMTJL$258</v>
          </cell>
          <cell r="B611">
            <v>0</v>
          </cell>
          <cell r="C611">
            <v>14000</v>
          </cell>
          <cell r="D611">
            <v>14000</v>
          </cell>
          <cell r="E611">
            <v>0</v>
          </cell>
          <cell r="F611" t="str">
            <v>03/09/2004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A612" t="str">
            <v>ETECMTJL$259</v>
          </cell>
          <cell r="B612">
            <v>0</v>
          </cell>
          <cell r="C612">
            <v>70000</v>
          </cell>
          <cell r="D612">
            <v>70000</v>
          </cell>
          <cell r="E612">
            <v>0</v>
          </cell>
          <cell r="F612" t="str">
            <v>03/09/2004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ETECMTJL$260</v>
          </cell>
          <cell r="B613">
            <v>0</v>
          </cell>
          <cell r="C613">
            <v>18000</v>
          </cell>
          <cell r="D613">
            <v>18000</v>
          </cell>
          <cell r="E613">
            <v>0</v>
          </cell>
          <cell r="F613" t="str">
            <v>07/09/2004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ETECMTJL$261</v>
          </cell>
          <cell r="B614">
            <v>0</v>
          </cell>
          <cell r="C614">
            <v>20000</v>
          </cell>
          <cell r="D614">
            <v>20000</v>
          </cell>
          <cell r="E614">
            <v>0</v>
          </cell>
          <cell r="F614" t="str">
            <v>07/09/2004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ETECMTJL$262</v>
          </cell>
          <cell r="B615">
            <v>0</v>
          </cell>
          <cell r="C615">
            <v>5000</v>
          </cell>
          <cell r="D615">
            <v>5000</v>
          </cell>
          <cell r="E615">
            <v>0</v>
          </cell>
          <cell r="F615" t="str">
            <v>07/09/2004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 t="str">
            <v>ETECMTJL$263</v>
          </cell>
          <cell r="B616">
            <v>0</v>
          </cell>
          <cell r="C616">
            <v>7000</v>
          </cell>
          <cell r="D616">
            <v>7000</v>
          </cell>
          <cell r="E616">
            <v>0</v>
          </cell>
          <cell r="F616" t="str">
            <v>07/09/2004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A617" t="str">
            <v>ETECMTJL$264</v>
          </cell>
          <cell r="B617">
            <v>0</v>
          </cell>
          <cell r="C617">
            <v>15000</v>
          </cell>
          <cell r="D617">
            <v>15000</v>
          </cell>
          <cell r="E617">
            <v>0</v>
          </cell>
          <cell r="F617" t="str">
            <v>07/09/2004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A618" t="str">
            <v>ETECMTJL$265</v>
          </cell>
          <cell r="B618">
            <v>0</v>
          </cell>
          <cell r="C618">
            <v>17000</v>
          </cell>
          <cell r="D618">
            <v>17000</v>
          </cell>
          <cell r="E618">
            <v>0</v>
          </cell>
          <cell r="F618" t="str">
            <v>07/09/2004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 t="str">
            <v>ETECMTJL$266</v>
          </cell>
          <cell r="B619">
            <v>0</v>
          </cell>
          <cell r="C619">
            <v>28000</v>
          </cell>
          <cell r="D619">
            <v>28000</v>
          </cell>
          <cell r="E619">
            <v>0</v>
          </cell>
          <cell r="F619" t="str">
            <v>07/09/2004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 t="str">
            <v>ETECMTJL$267</v>
          </cell>
          <cell r="B620">
            <v>0</v>
          </cell>
          <cell r="C620">
            <v>18000</v>
          </cell>
          <cell r="D620">
            <v>18000</v>
          </cell>
          <cell r="E620">
            <v>0</v>
          </cell>
          <cell r="F620" t="str">
            <v>07/09/2004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 t="str">
            <v>ETECMTJL$268</v>
          </cell>
          <cell r="B621">
            <v>0</v>
          </cell>
          <cell r="C621">
            <v>13000</v>
          </cell>
          <cell r="D621">
            <v>13000</v>
          </cell>
          <cell r="E621">
            <v>0</v>
          </cell>
          <cell r="F621" t="str">
            <v>07/09/2004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 t="str">
            <v>ETECMTJL$269</v>
          </cell>
          <cell r="B622">
            <v>0</v>
          </cell>
          <cell r="C622">
            <v>6000</v>
          </cell>
          <cell r="D622">
            <v>6000</v>
          </cell>
          <cell r="E622">
            <v>0</v>
          </cell>
          <cell r="F622" t="str">
            <v>03/09/2004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ETECMTJL$270</v>
          </cell>
          <cell r="B623">
            <v>0</v>
          </cell>
          <cell r="C623">
            <v>6000</v>
          </cell>
          <cell r="D623">
            <v>6000</v>
          </cell>
          <cell r="E623">
            <v>0</v>
          </cell>
          <cell r="F623" t="str">
            <v>22/09/2004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ETECMTJL$271</v>
          </cell>
          <cell r="B624">
            <v>0</v>
          </cell>
          <cell r="C624">
            <v>15000</v>
          </cell>
          <cell r="D624">
            <v>15000</v>
          </cell>
          <cell r="E624">
            <v>0</v>
          </cell>
          <cell r="F624" t="str">
            <v>30/09/2004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ETECMTJL$272</v>
          </cell>
          <cell r="B625">
            <v>0</v>
          </cell>
          <cell r="C625">
            <v>17280</v>
          </cell>
          <cell r="D625">
            <v>17280</v>
          </cell>
          <cell r="E625">
            <v>0</v>
          </cell>
          <cell r="F625" t="str">
            <v>30/09/2004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ETECMTJL$273</v>
          </cell>
          <cell r="B626">
            <v>0</v>
          </cell>
          <cell r="C626">
            <v>8783</v>
          </cell>
          <cell r="D626">
            <v>8783</v>
          </cell>
          <cell r="E626">
            <v>0</v>
          </cell>
          <cell r="F626" t="str">
            <v>30/09/2004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A627" t="str">
            <v>ETECMTJL$274</v>
          </cell>
          <cell r="B627">
            <v>0</v>
          </cell>
          <cell r="C627">
            <v>9711</v>
          </cell>
          <cell r="D627">
            <v>9711</v>
          </cell>
          <cell r="E627">
            <v>0</v>
          </cell>
          <cell r="F627" t="str">
            <v>05/10/2004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 t="str">
            <v>ETECMTJL$275</v>
          </cell>
          <cell r="B628">
            <v>0</v>
          </cell>
          <cell r="C628">
            <v>32000</v>
          </cell>
          <cell r="D628">
            <v>32000</v>
          </cell>
          <cell r="E628">
            <v>0</v>
          </cell>
          <cell r="F628" t="str">
            <v>14/10/2004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ETECMTJL$276</v>
          </cell>
          <cell r="B629">
            <v>0</v>
          </cell>
          <cell r="C629">
            <v>16800</v>
          </cell>
          <cell r="D629">
            <v>16800</v>
          </cell>
          <cell r="E629">
            <v>0</v>
          </cell>
          <cell r="F629" t="str">
            <v>14/10/2004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ETECMTJL$277</v>
          </cell>
          <cell r="B630">
            <v>0</v>
          </cell>
          <cell r="C630">
            <v>15300</v>
          </cell>
          <cell r="D630">
            <v>15300</v>
          </cell>
          <cell r="E630">
            <v>0</v>
          </cell>
          <cell r="F630" t="str">
            <v>14/10/2004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ETECMTJL$278</v>
          </cell>
          <cell r="B631">
            <v>0</v>
          </cell>
          <cell r="C631">
            <v>14000</v>
          </cell>
          <cell r="D631">
            <v>14000</v>
          </cell>
          <cell r="E631">
            <v>0</v>
          </cell>
          <cell r="F631" t="str">
            <v>14/10/2004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A632" t="str">
            <v>ETECMTJL$279</v>
          </cell>
          <cell r="B632">
            <v>0</v>
          </cell>
          <cell r="C632">
            <v>27000</v>
          </cell>
          <cell r="D632">
            <v>27000</v>
          </cell>
          <cell r="E632">
            <v>0</v>
          </cell>
          <cell r="F632" t="str">
            <v>14/10/2004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ETECMTJL$280</v>
          </cell>
          <cell r="B633">
            <v>0</v>
          </cell>
          <cell r="C633">
            <v>25000</v>
          </cell>
          <cell r="D633">
            <v>25000</v>
          </cell>
          <cell r="E633">
            <v>0</v>
          </cell>
          <cell r="F633" t="str">
            <v>14/10/2004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ETECMTJL$281</v>
          </cell>
          <cell r="B634">
            <v>0</v>
          </cell>
          <cell r="C634">
            <v>28800</v>
          </cell>
          <cell r="D634">
            <v>28800</v>
          </cell>
          <cell r="E634">
            <v>0</v>
          </cell>
          <cell r="F634" t="str">
            <v>18/10/2004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 t="str">
            <v>ETECMTJL$282</v>
          </cell>
          <cell r="B635">
            <v>0</v>
          </cell>
          <cell r="C635">
            <v>50000</v>
          </cell>
          <cell r="D635">
            <v>50000</v>
          </cell>
          <cell r="E635">
            <v>0</v>
          </cell>
          <cell r="F635" t="str">
            <v>29/10/2004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ETECMTJL$283</v>
          </cell>
          <cell r="B636">
            <v>0</v>
          </cell>
          <cell r="C636">
            <v>15000</v>
          </cell>
          <cell r="D636">
            <v>15000</v>
          </cell>
          <cell r="E636">
            <v>0</v>
          </cell>
          <cell r="F636" t="str">
            <v>29/10/2004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A637" t="str">
            <v>ETECMTJL$284</v>
          </cell>
          <cell r="B637">
            <v>0</v>
          </cell>
          <cell r="C637">
            <v>15000</v>
          </cell>
          <cell r="D637">
            <v>15000</v>
          </cell>
          <cell r="E637">
            <v>0</v>
          </cell>
          <cell r="F637" t="str">
            <v>26/10/2004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A638" t="str">
            <v>ETECMTJL$285</v>
          </cell>
          <cell r="B638">
            <v>0</v>
          </cell>
          <cell r="C638">
            <v>5500</v>
          </cell>
          <cell r="D638">
            <v>5500</v>
          </cell>
          <cell r="E638">
            <v>0</v>
          </cell>
          <cell r="F638" t="str">
            <v>27/10/2004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ETECMTJL$286</v>
          </cell>
          <cell r="B639">
            <v>0</v>
          </cell>
          <cell r="C639">
            <v>12000</v>
          </cell>
          <cell r="D639">
            <v>12000</v>
          </cell>
          <cell r="E639">
            <v>0</v>
          </cell>
          <cell r="F639" t="str">
            <v>03/11/2004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ETECMTJL$287</v>
          </cell>
          <cell r="B640">
            <v>0</v>
          </cell>
          <cell r="C640">
            <v>10000</v>
          </cell>
          <cell r="D640">
            <v>10000</v>
          </cell>
          <cell r="E640">
            <v>0</v>
          </cell>
          <cell r="F640" t="str">
            <v>04/11/2004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ETECMTJL$288</v>
          </cell>
          <cell r="B641">
            <v>0</v>
          </cell>
          <cell r="C641">
            <v>26000</v>
          </cell>
          <cell r="D641">
            <v>26000</v>
          </cell>
          <cell r="E641">
            <v>0</v>
          </cell>
          <cell r="F641" t="str">
            <v>04/11/2004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ETECMTJL$289</v>
          </cell>
          <cell r="B642">
            <v>0</v>
          </cell>
          <cell r="C642">
            <v>15000</v>
          </cell>
          <cell r="D642">
            <v>15000</v>
          </cell>
          <cell r="E642">
            <v>0</v>
          </cell>
          <cell r="F642" t="str">
            <v>22/11/2004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ETECMTJL$290</v>
          </cell>
          <cell r="B643">
            <v>0</v>
          </cell>
          <cell r="C643">
            <v>8000</v>
          </cell>
          <cell r="D643">
            <v>8000</v>
          </cell>
          <cell r="E643">
            <v>0</v>
          </cell>
          <cell r="F643" t="str">
            <v>26/11/2004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ETECMTJL$291</v>
          </cell>
          <cell r="B644">
            <v>0</v>
          </cell>
          <cell r="C644">
            <v>7000</v>
          </cell>
          <cell r="D644">
            <v>7000</v>
          </cell>
          <cell r="E644">
            <v>0</v>
          </cell>
          <cell r="F644" t="str">
            <v>26/11/2004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ETECMTJL$292</v>
          </cell>
          <cell r="B645">
            <v>0</v>
          </cell>
          <cell r="C645">
            <v>22500</v>
          </cell>
          <cell r="D645">
            <v>22500</v>
          </cell>
          <cell r="E645">
            <v>0</v>
          </cell>
          <cell r="F645" t="str">
            <v>30/11/2004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ETECMTJL$293</v>
          </cell>
          <cell r="B646">
            <v>0</v>
          </cell>
          <cell r="C646">
            <v>19500</v>
          </cell>
          <cell r="D646">
            <v>19500</v>
          </cell>
          <cell r="E646">
            <v>0</v>
          </cell>
          <cell r="F646" t="str">
            <v>30/11/2004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ETECMTJL$294</v>
          </cell>
          <cell r="B647">
            <v>0</v>
          </cell>
          <cell r="C647">
            <v>35000</v>
          </cell>
          <cell r="D647">
            <v>35000</v>
          </cell>
          <cell r="E647">
            <v>0</v>
          </cell>
          <cell r="F647" t="str">
            <v>30/11/2004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ETECMTJL$295</v>
          </cell>
          <cell r="B648">
            <v>0</v>
          </cell>
          <cell r="C648">
            <v>10000</v>
          </cell>
          <cell r="D648">
            <v>10000</v>
          </cell>
          <cell r="E648">
            <v>0</v>
          </cell>
          <cell r="F648" t="str">
            <v>09/12/2004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ETECMTJL$296</v>
          </cell>
          <cell r="B649">
            <v>0</v>
          </cell>
          <cell r="C649">
            <v>30000</v>
          </cell>
          <cell r="D649">
            <v>30000</v>
          </cell>
          <cell r="E649">
            <v>0</v>
          </cell>
          <cell r="F649" t="str">
            <v>09/12/2004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ETECMTJL$297</v>
          </cell>
          <cell r="B650">
            <v>0</v>
          </cell>
          <cell r="C650">
            <v>12000</v>
          </cell>
          <cell r="D650">
            <v>12000</v>
          </cell>
          <cell r="E650">
            <v>0</v>
          </cell>
          <cell r="F650" t="str">
            <v>06/12/2004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ETECMTJL$298</v>
          </cell>
          <cell r="B651">
            <v>0</v>
          </cell>
          <cell r="C651">
            <v>30000</v>
          </cell>
          <cell r="D651">
            <v>30000</v>
          </cell>
          <cell r="E651">
            <v>0</v>
          </cell>
          <cell r="F651" t="str">
            <v>06/12/2004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ETECMTJL$299</v>
          </cell>
          <cell r="B652">
            <v>0</v>
          </cell>
          <cell r="C652">
            <v>14000</v>
          </cell>
          <cell r="D652">
            <v>14000</v>
          </cell>
          <cell r="E652">
            <v>0</v>
          </cell>
          <cell r="F652" t="str">
            <v>06/12/2004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ETECMTJL$300</v>
          </cell>
          <cell r="B653">
            <v>0</v>
          </cell>
          <cell r="C653">
            <v>25000</v>
          </cell>
          <cell r="D653">
            <v>25000</v>
          </cell>
          <cell r="E653">
            <v>0</v>
          </cell>
          <cell r="F653" t="str">
            <v>06/12/2004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ETECMTJL$301</v>
          </cell>
          <cell r="B654">
            <v>0</v>
          </cell>
          <cell r="C654">
            <v>15580</v>
          </cell>
          <cell r="D654">
            <v>15580</v>
          </cell>
          <cell r="E654">
            <v>0</v>
          </cell>
          <cell r="F654" t="str">
            <v>06/12/2004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A655" t="str">
            <v>ETECMTJL$302</v>
          </cell>
          <cell r="B655">
            <v>0</v>
          </cell>
          <cell r="C655">
            <v>32000</v>
          </cell>
          <cell r="D655">
            <v>32000</v>
          </cell>
          <cell r="E655">
            <v>0</v>
          </cell>
          <cell r="F655" t="str">
            <v>13/12/2004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A656" t="str">
            <v>ETECMTJL$303</v>
          </cell>
          <cell r="B656">
            <v>0</v>
          </cell>
          <cell r="C656">
            <v>24000</v>
          </cell>
          <cell r="D656">
            <v>24000</v>
          </cell>
          <cell r="E656">
            <v>0</v>
          </cell>
          <cell r="F656" t="str">
            <v>13/12/2004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ETECMTJL$304</v>
          </cell>
          <cell r="B657">
            <v>0</v>
          </cell>
          <cell r="C657">
            <v>12500</v>
          </cell>
          <cell r="D657">
            <v>12500</v>
          </cell>
          <cell r="E657">
            <v>0</v>
          </cell>
          <cell r="F657" t="str">
            <v>13/12/2004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ETECMTJL$305</v>
          </cell>
          <cell r="B658">
            <v>0</v>
          </cell>
          <cell r="C658">
            <v>18000</v>
          </cell>
          <cell r="D658">
            <v>18000</v>
          </cell>
          <cell r="E658">
            <v>0</v>
          </cell>
          <cell r="F658" t="str">
            <v>09/12/2004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ETECMTJL$306</v>
          </cell>
          <cell r="B659">
            <v>0</v>
          </cell>
          <cell r="C659">
            <v>11000</v>
          </cell>
          <cell r="D659">
            <v>11000</v>
          </cell>
          <cell r="E659">
            <v>0</v>
          </cell>
          <cell r="F659" t="str">
            <v>09/12/2004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ETECMTJL$307</v>
          </cell>
          <cell r="B660">
            <v>0</v>
          </cell>
          <cell r="C660">
            <v>12000</v>
          </cell>
          <cell r="D660">
            <v>12000</v>
          </cell>
          <cell r="E660">
            <v>0</v>
          </cell>
          <cell r="F660" t="str">
            <v>09/12/2004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A661" t="str">
            <v>ETECMTJL$308</v>
          </cell>
          <cell r="B661">
            <v>0</v>
          </cell>
          <cell r="C661">
            <v>23000</v>
          </cell>
          <cell r="D661">
            <v>23000</v>
          </cell>
          <cell r="E661">
            <v>0</v>
          </cell>
          <cell r="F661" t="str">
            <v>03/12/2004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ETECMTJL$309</v>
          </cell>
          <cell r="B662">
            <v>0</v>
          </cell>
          <cell r="C662">
            <v>35000</v>
          </cell>
          <cell r="D662">
            <v>35000</v>
          </cell>
          <cell r="E662">
            <v>0</v>
          </cell>
          <cell r="F662" t="str">
            <v>09/12/2004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ETECMTJL$310</v>
          </cell>
          <cell r="B663">
            <v>0</v>
          </cell>
          <cell r="C663">
            <v>25600</v>
          </cell>
          <cell r="D663">
            <v>25600</v>
          </cell>
          <cell r="E663">
            <v>0</v>
          </cell>
          <cell r="F663" t="str">
            <v>09/12/2004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A664" t="str">
            <v>ETECMTJL$311</v>
          </cell>
          <cell r="B664">
            <v>0</v>
          </cell>
          <cell r="C664">
            <v>15000</v>
          </cell>
          <cell r="D664">
            <v>15000</v>
          </cell>
          <cell r="E664">
            <v>0</v>
          </cell>
          <cell r="F664" t="str">
            <v>20/12/2004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ETECMTJL$312</v>
          </cell>
          <cell r="B665">
            <v>0</v>
          </cell>
          <cell r="C665">
            <v>10000</v>
          </cell>
          <cell r="D665">
            <v>10000</v>
          </cell>
          <cell r="E665">
            <v>0</v>
          </cell>
          <cell r="F665" t="str">
            <v>23/12/2004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ETECMTJL$313</v>
          </cell>
          <cell r="B666">
            <v>0</v>
          </cell>
          <cell r="C666">
            <v>18000</v>
          </cell>
          <cell r="D666">
            <v>18000</v>
          </cell>
          <cell r="E666">
            <v>0</v>
          </cell>
          <cell r="F666" t="str">
            <v>23/12/2004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ETECMTJL$314</v>
          </cell>
          <cell r="B667">
            <v>0</v>
          </cell>
          <cell r="C667">
            <v>30000</v>
          </cell>
          <cell r="D667">
            <v>30000</v>
          </cell>
          <cell r="E667">
            <v>0</v>
          </cell>
          <cell r="F667" t="str">
            <v>23/12/2004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ETECMTJL$315</v>
          </cell>
          <cell r="B668">
            <v>0</v>
          </cell>
          <cell r="C668">
            <v>10000</v>
          </cell>
          <cell r="D668">
            <v>10000</v>
          </cell>
          <cell r="E668">
            <v>0</v>
          </cell>
          <cell r="F668" t="str">
            <v>30/12/2004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A669" t="str">
            <v>ETECMTJL$316</v>
          </cell>
          <cell r="B669">
            <v>0</v>
          </cell>
          <cell r="C669">
            <v>19000</v>
          </cell>
          <cell r="D669">
            <v>19000</v>
          </cell>
          <cell r="E669">
            <v>0</v>
          </cell>
          <cell r="F669" t="str">
            <v>30/12/2004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ETECMTJL$317</v>
          </cell>
          <cell r="B670">
            <v>0</v>
          </cell>
          <cell r="C670">
            <v>7812</v>
          </cell>
          <cell r="D670">
            <v>7812</v>
          </cell>
          <cell r="E670">
            <v>0</v>
          </cell>
          <cell r="F670" t="str">
            <v>30/12/2004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ETECMTJL$318</v>
          </cell>
          <cell r="B671">
            <v>0</v>
          </cell>
          <cell r="C671">
            <v>9000</v>
          </cell>
          <cell r="D671">
            <v>9000</v>
          </cell>
          <cell r="E671">
            <v>0</v>
          </cell>
          <cell r="F671" t="str">
            <v>30/12/2004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ETECMTJL$319</v>
          </cell>
          <cell r="B672">
            <v>0</v>
          </cell>
          <cell r="C672">
            <v>8448</v>
          </cell>
          <cell r="D672">
            <v>8448</v>
          </cell>
          <cell r="E672">
            <v>0</v>
          </cell>
          <cell r="F672" t="str">
            <v>30/12/2004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A673" t="str">
            <v>ETECMTJL$320</v>
          </cell>
          <cell r="B673">
            <v>0</v>
          </cell>
          <cell r="C673">
            <v>20764</v>
          </cell>
          <cell r="D673">
            <v>20764</v>
          </cell>
          <cell r="E673">
            <v>0</v>
          </cell>
          <cell r="F673" t="str">
            <v>30/12/2004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A674" t="str">
            <v>ETECMTJL$321</v>
          </cell>
          <cell r="B674">
            <v>0</v>
          </cell>
          <cell r="C674">
            <v>20000</v>
          </cell>
          <cell r="D674">
            <v>20000</v>
          </cell>
          <cell r="E674">
            <v>0</v>
          </cell>
          <cell r="F674" t="str">
            <v>30/12/2004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A675" t="str">
            <v>ETECMTJL$322</v>
          </cell>
          <cell r="B675">
            <v>0</v>
          </cell>
          <cell r="C675">
            <v>120000</v>
          </cell>
          <cell r="D675">
            <v>120000</v>
          </cell>
          <cell r="E675">
            <v>0</v>
          </cell>
          <cell r="F675" t="str">
            <v>30/12/2004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A676" t="str">
            <v>ETECMTJL$323</v>
          </cell>
          <cell r="B676">
            <v>0</v>
          </cell>
          <cell r="C676">
            <v>6000</v>
          </cell>
          <cell r="D676">
            <v>6000</v>
          </cell>
          <cell r="E676">
            <v>0</v>
          </cell>
          <cell r="F676" t="str">
            <v>30/12/2004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A677" t="str">
            <v>ETECMTJL$324</v>
          </cell>
          <cell r="B677">
            <v>0</v>
          </cell>
          <cell r="C677">
            <v>35000</v>
          </cell>
          <cell r="D677">
            <v>35000</v>
          </cell>
          <cell r="E677">
            <v>0</v>
          </cell>
          <cell r="F677" t="str">
            <v>30/12/2004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A678" t="str">
            <v>ETECMTJL$325</v>
          </cell>
          <cell r="B678">
            <v>0</v>
          </cell>
          <cell r="C678">
            <v>10000</v>
          </cell>
          <cell r="D678">
            <v>10000</v>
          </cell>
          <cell r="E678">
            <v>0</v>
          </cell>
          <cell r="F678" t="str">
            <v>30/12/2004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ETECMTJL$326</v>
          </cell>
          <cell r="B679">
            <v>0</v>
          </cell>
          <cell r="C679">
            <v>9504</v>
          </cell>
          <cell r="D679">
            <v>9504</v>
          </cell>
          <cell r="E679">
            <v>0</v>
          </cell>
          <cell r="F679" t="str">
            <v>30/12/2004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A680" t="str">
            <v>ETECMTJL$327</v>
          </cell>
          <cell r="B680">
            <v>0</v>
          </cell>
          <cell r="C680">
            <v>8000</v>
          </cell>
          <cell r="D680">
            <v>8000</v>
          </cell>
          <cell r="E680">
            <v>0</v>
          </cell>
          <cell r="F680" t="str">
            <v>09/12/2004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A681" t="str">
            <v>ETECMTJL$328</v>
          </cell>
          <cell r="B681">
            <v>0</v>
          </cell>
          <cell r="C681">
            <v>17000</v>
          </cell>
          <cell r="D681">
            <v>17000</v>
          </cell>
          <cell r="E681">
            <v>0</v>
          </cell>
          <cell r="F681" t="str">
            <v>06/01/2005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ETECMTJL$329</v>
          </cell>
          <cell r="B682">
            <v>0</v>
          </cell>
          <cell r="C682">
            <v>25000</v>
          </cell>
          <cell r="D682">
            <v>25000</v>
          </cell>
          <cell r="E682">
            <v>0</v>
          </cell>
          <cell r="F682" t="str">
            <v>10/01/2005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ETECMTJL$330</v>
          </cell>
          <cell r="B683">
            <v>0</v>
          </cell>
          <cell r="C683">
            <v>7710</v>
          </cell>
          <cell r="D683">
            <v>7710</v>
          </cell>
          <cell r="E683">
            <v>0</v>
          </cell>
          <cell r="F683" t="str">
            <v>10/01/2005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ETECMTJL$331</v>
          </cell>
          <cell r="B684">
            <v>0</v>
          </cell>
          <cell r="C684">
            <v>24000</v>
          </cell>
          <cell r="D684">
            <v>24000</v>
          </cell>
          <cell r="E684">
            <v>0</v>
          </cell>
          <cell r="F684" t="str">
            <v>10/01/2005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ETECMTJL$332</v>
          </cell>
          <cell r="B685">
            <v>0</v>
          </cell>
          <cell r="C685">
            <v>8000</v>
          </cell>
          <cell r="D685">
            <v>8000</v>
          </cell>
          <cell r="E685">
            <v>0</v>
          </cell>
          <cell r="F685" t="str">
            <v>10/01/2005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ETECMTJL$333</v>
          </cell>
          <cell r="B686">
            <v>0</v>
          </cell>
          <cell r="C686">
            <v>5000</v>
          </cell>
          <cell r="D686">
            <v>5000</v>
          </cell>
          <cell r="E686">
            <v>0</v>
          </cell>
          <cell r="F686" t="str">
            <v>12/01/2005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ETECMTJL$334</v>
          </cell>
          <cell r="B687">
            <v>0</v>
          </cell>
          <cell r="C687">
            <v>10000</v>
          </cell>
          <cell r="D687">
            <v>10000</v>
          </cell>
          <cell r="E687">
            <v>0</v>
          </cell>
          <cell r="F687" t="str">
            <v>12/01/2005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ETECMTJL$335</v>
          </cell>
          <cell r="B688">
            <v>0</v>
          </cell>
          <cell r="C688">
            <v>20000</v>
          </cell>
          <cell r="D688">
            <v>20000</v>
          </cell>
          <cell r="E688">
            <v>0</v>
          </cell>
          <cell r="F688" t="str">
            <v>13/01/2005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ETECMTJL$336</v>
          </cell>
          <cell r="B689">
            <v>0</v>
          </cell>
          <cell r="C689">
            <v>25000</v>
          </cell>
          <cell r="D689">
            <v>25000</v>
          </cell>
          <cell r="E689">
            <v>0</v>
          </cell>
          <cell r="F689" t="str">
            <v>14/01/2005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ETECMTJL$337</v>
          </cell>
          <cell r="B690">
            <v>0</v>
          </cell>
          <cell r="C690">
            <v>20000</v>
          </cell>
          <cell r="D690">
            <v>20000</v>
          </cell>
          <cell r="E690">
            <v>0</v>
          </cell>
          <cell r="F690" t="str">
            <v>21/01/2005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ETECMTJL$338</v>
          </cell>
          <cell r="B691">
            <v>0</v>
          </cell>
          <cell r="C691">
            <v>30000</v>
          </cell>
          <cell r="D691">
            <v>30000</v>
          </cell>
          <cell r="E691">
            <v>0</v>
          </cell>
          <cell r="F691" t="str">
            <v>26/01/2005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ETECMTJL$339</v>
          </cell>
          <cell r="B692">
            <v>0</v>
          </cell>
          <cell r="C692">
            <v>10000</v>
          </cell>
          <cell r="D692">
            <v>10000</v>
          </cell>
          <cell r="E692">
            <v>0</v>
          </cell>
          <cell r="F692" t="str">
            <v>01/02/2005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ETECMTJL$340</v>
          </cell>
          <cell r="B693">
            <v>0</v>
          </cell>
          <cell r="C693">
            <v>39000</v>
          </cell>
          <cell r="D693">
            <v>39000</v>
          </cell>
          <cell r="E693">
            <v>0</v>
          </cell>
          <cell r="F693" t="str">
            <v>01/02/2005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ETECMTJL$341</v>
          </cell>
          <cell r="B694">
            <v>0</v>
          </cell>
          <cell r="C694">
            <v>47000</v>
          </cell>
          <cell r="D694">
            <v>47000</v>
          </cell>
          <cell r="E694">
            <v>0</v>
          </cell>
          <cell r="F694" t="str">
            <v>01/02/2005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ETECMTJL$342</v>
          </cell>
          <cell r="B695">
            <v>0</v>
          </cell>
          <cell r="C695">
            <v>84000</v>
          </cell>
          <cell r="D695">
            <v>84000</v>
          </cell>
          <cell r="E695">
            <v>0</v>
          </cell>
          <cell r="F695" t="str">
            <v>09/02/2005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ETECMTJL$343</v>
          </cell>
          <cell r="B696">
            <v>0</v>
          </cell>
          <cell r="C696">
            <v>77000</v>
          </cell>
          <cell r="D696">
            <v>77000</v>
          </cell>
          <cell r="E696">
            <v>0</v>
          </cell>
          <cell r="F696" t="str">
            <v>14/02/2005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ETECMTJL$344</v>
          </cell>
          <cell r="B697">
            <v>0</v>
          </cell>
          <cell r="C697">
            <v>100000</v>
          </cell>
          <cell r="D697">
            <v>100000</v>
          </cell>
          <cell r="E697">
            <v>0</v>
          </cell>
          <cell r="F697" t="str">
            <v>14/02/2005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ETECMTJL$345</v>
          </cell>
          <cell r="B698">
            <v>0</v>
          </cell>
          <cell r="C698">
            <v>24000</v>
          </cell>
          <cell r="D698">
            <v>24000</v>
          </cell>
          <cell r="E698">
            <v>0</v>
          </cell>
          <cell r="F698" t="str">
            <v>14/02/2005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ETECMTJL$346</v>
          </cell>
          <cell r="B699">
            <v>0</v>
          </cell>
          <cell r="C699">
            <v>22000</v>
          </cell>
          <cell r="D699">
            <v>22000</v>
          </cell>
          <cell r="E699">
            <v>0</v>
          </cell>
          <cell r="F699" t="str">
            <v>17/02/2005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ETECMTJL$347</v>
          </cell>
          <cell r="B700">
            <v>0</v>
          </cell>
          <cell r="C700">
            <v>20000</v>
          </cell>
          <cell r="D700">
            <v>20000</v>
          </cell>
          <cell r="E700">
            <v>0</v>
          </cell>
          <cell r="F700" t="str">
            <v>17/02/2005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ETECMTJL$348</v>
          </cell>
          <cell r="B701">
            <v>0</v>
          </cell>
          <cell r="C701">
            <v>21800</v>
          </cell>
          <cell r="D701">
            <v>21800</v>
          </cell>
          <cell r="E701">
            <v>0</v>
          </cell>
          <cell r="F701" t="str">
            <v>17/02/2005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ETECMTJL$349</v>
          </cell>
          <cell r="B702">
            <v>0</v>
          </cell>
          <cell r="C702">
            <v>28300</v>
          </cell>
          <cell r="D702">
            <v>28300</v>
          </cell>
          <cell r="E702">
            <v>0</v>
          </cell>
          <cell r="F702" t="str">
            <v>22/02/2005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ETECMTJL$350</v>
          </cell>
          <cell r="B703">
            <v>0</v>
          </cell>
          <cell r="C703">
            <v>22000</v>
          </cell>
          <cell r="D703">
            <v>22000</v>
          </cell>
          <cell r="E703">
            <v>0</v>
          </cell>
          <cell r="F703" t="str">
            <v>22/02/2005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ETECMTJL$351</v>
          </cell>
          <cell r="B704">
            <v>0</v>
          </cell>
          <cell r="C704">
            <v>20000</v>
          </cell>
          <cell r="D704">
            <v>20000</v>
          </cell>
          <cell r="E704">
            <v>0</v>
          </cell>
          <cell r="F704" t="str">
            <v>28/02/2005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ETECMTJL$352</v>
          </cell>
          <cell r="B705">
            <v>0</v>
          </cell>
          <cell r="C705">
            <v>18000</v>
          </cell>
          <cell r="D705">
            <v>18000</v>
          </cell>
          <cell r="E705">
            <v>0</v>
          </cell>
          <cell r="F705" t="str">
            <v>28/02/2005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ETECMTJL$353</v>
          </cell>
          <cell r="B706">
            <v>0</v>
          </cell>
          <cell r="C706">
            <v>7000</v>
          </cell>
          <cell r="D706">
            <v>7000</v>
          </cell>
          <cell r="E706">
            <v>0</v>
          </cell>
          <cell r="F706" t="str">
            <v>28/02/2005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ETECMTJL$354</v>
          </cell>
          <cell r="B707">
            <v>0</v>
          </cell>
          <cell r="C707">
            <v>6700</v>
          </cell>
          <cell r="D707">
            <v>6700</v>
          </cell>
          <cell r="E707">
            <v>0</v>
          </cell>
          <cell r="F707" t="str">
            <v>04/03/2005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ETECMTJL$355</v>
          </cell>
          <cell r="B708">
            <v>0</v>
          </cell>
          <cell r="C708">
            <v>14295</v>
          </cell>
          <cell r="D708">
            <v>14295</v>
          </cell>
          <cell r="E708">
            <v>0</v>
          </cell>
          <cell r="F708" t="str">
            <v>10/03/2005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A709" t="str">
            <v>ETECMTJL$356</v>
          </cell>
          <cell r="B709">
            <v>0</v>
          </cell>
          <cell r="C709">
            <v>48000</v>
          </cell>
          <cell r="D709">
            <v>48000</v>
          </cell>
          <cell r="E709">
            <v>0</v>
          </cell>
          <cell r="F709" t="str">
            <v>14/03/2005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ETECMTJL$357</v>
          </cell>
          <cell r="B710">
            <v>0</v>
          </cell>
          <cell r="C710">
            <v>33070</v>
          </cell>
          <cell r="D710">
            <v>33070</v>
          </cell>
          <cell r="E710">
            <v>0</v>
          </cell>
          <cell r="F710" t="str">
            <v>14/03/2005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ETECMTJL$358</v>
          </cell>
          <cell r="B711">
            <v>0</v>
          </cell>
          <cell r="C711">
            <v>19000</v>
          </cell>
          <cell r="D711">
            <v>19000</v>
          </cell>
          <cell r="E711">
            <v>0</v>
          </cell>
          <cell r="F711" t="str">
            <v>16/03/2005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ETECMTJL$359</v>
          </cell>
          <cell r="B712">
            <v>0</v>
          </cell>
          <cell r="C712">
            <v>15300</v>
          </cell>
          <cell r="D712">
            <v>15300</v>
          </cell>
          <cell r="E712">
            <v>0</v>
          </cell>
          <cell r="F712" t="str">
            <v>16/03/2005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A713" t="str">
            <v>ETECMTJL$360</v>
          </cell>
          <cell r="B713">
            <v>0</v>
          </cell>
          <cell r="C713">
            <v>30200</v>
          </cell>
          <cell r="D713">
            <v>30200</v>
          </cell>
          <cell r="E713">
            <v>0</v>
          </cell>
          <cell r="F713" t="str">
            <v>30/03/2005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ETECMTJL$361</v>
          </cell>
          <cell r="B714">
            <v>0</v>
          </cell>
          <cell r="C714">
            <v>20400</v>
          </cell>
          <cell r="D714">
            <v>20400</v>
          </cell>
          <cell r="E714">
            <v>0</v>
          </cell>
          <cell r="F714" t="str">
            <v>31/03/2005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ETECMTJL$362</v>
          </cell>
          <cell r="B715">
            <v>0</v>
          </cell>
          <cell r="C715">
            <v>22000</v>
          </cell>
          <cell r="D715">
            <v>22000</v>
          </cell>
          <cell r="E715">
            <v>0</v>
          </cell>
          <cell r="F715" t="str">
            <v>01/04/2005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ETECMTJL$363</v>
          </cell>
          <cell r="B716">
            <v>0</v>
          </cell>
          <cell r="C716">
            <v>22000</v>
          </cell>
          <cell r="D716">
            <v>22000</v>
          </cell>
          <cell r="E716">
            <v>0</v>
          </cell>
          <cell r="F716" t="str">
            <v>01/04/2005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ETECMTJL$364</v>
          </cell>
          <cell r="B717">
            <v>0</v>
          </cell>
          <cell r="C717">
            <v>15500</v>
          </cell>
          <cell r="D717">
            <v>15500</v>
          </cell>
          <cell r="E717">
            <v>0</v>
          </cell>
          <cell r="F717" t="str">
            <v>01/04/2005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A718" t="str">
            <v>ETECMTJL$365</v>
          </cell>
          <cell r="B718">
            <v>0</v>
          </cell>
          <cell r="C718">
            <v>9300</v>
          </cell>
          <cell r="D718">
            <v>9300</v>
          </cell>
          <cell r="E718">
            <v>0</v>
          </cell>
          <cell r="F718" t="str">
            <v>01/04/2005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ETECMTJL$366</v>
          </cell>
          <cell r="B719">
            <v>0</v>
          </cell>
          <cell r="C719">
            <v>45702.75</v>
          </cell>
          <cell r="D719">
            <v>45702.75</v>
          </cell>
          <cell r="E719">
            <v>0</v>
          </cell>
          <cell r="F719" t="str">
            <v>05/04/2005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A720" t="str">
            <v>ETECMTJL$367</v>
          </cell>
          <cell r="B720">
            <v>0</v>
          </cell>
          <cell r="C720">
            <v>11184</v>
          </cell>
          <cell r="D720">
            <v>11184</v>
          </cell>
          <cell r="E720">
            <v>0</v>
          </cell>
          <cell r="F720" t="str">
            <v>01/04/2005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ETECMTJL$368</v>
          </cell>
          <cell r="B721">
            <v>0</v>
          </cell>
          <cell r="C721">
            <v>30000</v>
          </cell>
          <cell r="D721">
            <v>30000</v>
          </cell>
          <cell r="E721">
            <v>0</v>
          </cell>
          <cell r="F721" t="str">
            <v>01/04/2005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ETECMTJL$369</v>
          </cell>
          <cell r="B722">
            <v>0</v>
          </cell>
          <cell r="C722">
            <v>15600</v>
          </cell>
          <cell r="D722">
            <v>15600</v>
          </cell>
          <cell r="E722">
            <v>0</v>
          </cell>
          <cell r="F722" t="str">
            <v>05/04/2005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ETECMTJL$370</v>
          </cell>
          <cell r="B723">
            <v>0</v>
          </cell>
          <cell r="C723">
            <v>25000</v>
          </cell>
          <cell r="D723">
            <v>25000</v>
          </cell>
          <cell r="E723">
            <v>0</v>
          </cell>
          <cell r="F723" t="str">
            <v>01/04/2005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ETECMTJL$371</v>
          </cell>
          <cell r="B724">
            <v>0</v>
          </cell>
          <cell r="C724">
            <v>25000</v>
          </cell>
          <cell r="D724">
            <v>25000</v>
          </cell>
          <cell r="E724">
            <v>0</v>
          </cell>
          <cell r="F724" t="str">
            <v>01/04/2005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ETECMTJL$372</v>
          </cell>
          <cell r="B725">
            <v>0</v>
          </cell>
          <cell r="C725">
            <v>10000</v>
          </cell>
          <cell r="D725">
            <v>10000</v>
          </cell>
          <cell r="E725">
            <v>0</v>
          </cell>
          <cell r="F725" t="str">
            <v>01/04/2005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ETECMTJL$373</v>
          </cell>
          <cell r="B726">
            <v>0</v>
          </cell>
          <cell r="C726">
            <v>7841</v>
          </cell>
          <cell r="D726">
            <v>7841</v>
          </cell>
          <cell r="E726">
            <v>0</v>
          </cell>
          <cell r="F726" t="str">
            <v>01/04/2005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ETECMTJL$374</v>
          </cell>
          <cell r="B727">
            <v>0</v>
          </cell>
          <cell r="C727">
            <v>27810</v>
          </cell>
          <cell r="D727">
            <v>27810</v>
          </cell>
          <cell r="E727">
            <v>0</v>
          </cell>
          <cell r="F727" t="str">
            <v>12/04/2005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ETECMTJL$375</v>
          </cell>
          <cell r="B728">
            <v>0</v>
          </cell>
          <cell r="C728">
            <v>20000</v>
          </cell>
          <cell r="D728">
            <v>20000</v>
          </cell>
          <cell r="E728">
            <v>0</v>
          </cell>
          <cell r="F728" t="str">
            <v>12/04/2005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ETECMTJL$376</v>
          </cell>
          <cell r="B729">
            <v>0</v>
          </cell>
          <cell r="C729">
            <v>28631.8</v>
          </cell>
          <cell r="D729">
            <v>28631.8</v>
          </cell>
          <cell r="E729">
            <v>0</v>
          </cell>
          <cell r="F729" t="str">
            <v>20/04/2005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ETECMTJL$377</v>
          </cell>
          <cell r="B730">
            <v>0</v>
          </cell>
          <cell r="C730">
            <v>66000</v>
          </cell>
          <cell r="D730">
            <v>66000</v>
          </cell>
          <cell r="E730">
            <v>0</v>
          </cell>
          <cell r="F730" t="str">
            <v>29/04/2005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ETECMTJL$378</v>
          </cell>
          <cell r="B731">
            <v>0</v>
          </cell>
          <cell r="C731">
            <v>25000</v>
          </cell>
          <cell r="D731">
            <v>25000</v>
          </cell>
          <cell r="E731">
            <v>0</v>
          </cell>
          <cell r="F731" t="str">
            <v>29/04/2005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ETECMTJL$379</v>
          </cell>
          <cell r="B732">
            <v>0</v>
          </cell>
          <cell r="C732">
            <v>23000</v>
          </cell>
          <cell r="D732">
            <v>23000</v>
          </cell>
          <cell r="E732">
            <v>0</v>
          </cell>
          <cell r="F732" t="str">
            <v>10/05/2005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ETECMTJL$380</v>
          </cell>
          <cell r="B733">
            <v>0</v>
          </cell>
          <cell r="C733">
            <v>12000</v>
          </cell>
          <cell r="D733">
            <v>12000</v>
          </cell>
          <cell r="E733">
            <v>0</v>
          </cell>
          <cell r="F733" t="str">
            <v>05/05/2005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ETECMTJL$381</v>
          </cell>
          <cell r="B734">
            <v>0</v>
          </cell>
          <cell r="C734">
            <v>118000</v>
          </cell>
          <cell r="D734">
            <v>118000</v>
          </cell>
          <cell r="E734">
            <v>0</v>
          </cell>
          <cell r="F734" t="str">
            <v>05/05/2005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ETECMTJL$382</v>
          </cell>
          <cell r="B735">
            <v>0</v>
          </cell>
          <cell r="C735">
            <v>77000</v>
          </cell>
          <cell r="D735">
            <v>77000</v>
          </cell>
          <cell r="E735">
            <v>0</v>
          </cell>
          <cell r="F735" t="str">
            <v>05/05/2005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ETECMTJL$383</v>
          </cell>
          <cell r="B736">
            <v>0</v>
          </cell>
          <cell r="C736">
            <v>26400</v>
          </cell>
          <cell r="D736">
            <v>26400</v>
          </cell>
          <cell r="E736">
            <v>0</v>
          </cell>
          <cell r="F736" t="str">
            <v>05/05/2005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ETECMTJL$384</v>
          </cell>
          <cell r="B737">
            <v>0</v>
          </cell>
          <cell r="C737">
            <v>12052</v>
          </cell>
          <cell r="D737">
            <v>12052</v>
          </cell>
          <cell r="E737">
            <v>0</v>
          </cell>
          <cell r="F737" t="str">
            <v>05/05/2005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ETECMTJL$385</v>
          </cell>
          <cell r="B738">
            <v>0</v>
          </cell>
          <cell r="C738">
            <v>13000</v>
          </cell>
          <cell r="D738">
            <v>13000</v>
          </cell>
          <cell r="E738">
            <v>0</v>
          </cell>
          <cell r="F738" t="str">
            <v>05/05/2005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ETECMTJL$386</v>
          </cell>
          <cell r="B739">
            <v>0</v>
          </cell>
          <cell r="C739">
            <v>22000</v>
          </cell>
          <cell r="D739">
            <v>22000</v>
          </cell>
          <cell r="E739">
            <v>0</v>
          </cell>
          <cell r="F739" t="str">
            <v>06/05/2005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ETECMTJL$387</v>
          </cell>
          <cell r="B740">
            <v>0</v>
          </cell>
          <cell r="C740">
            <v>30000</v>
          </cell>
          <cell r="D740">
            <v>30000</v>
          </cell>
          <cell r="E740">
            <v>0</v>
          </cell>
          <cell r="F740" t="str">
            <v>05/05/2005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ETECMTJL$388</v>
          </cell>
          <cell r="B741">
            <v>0</v>
          </cell>
          <cell r="C741">
            <v>16000</v>
          </cell>
          <cell r="D741">
            <v>16000</v>
          </cell>
          <cell r="E741">
            <v>0</v>
          </cell>
          <cell r="F741" t="str">
            <v>16/05/2005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ETECMTJL$389</v>
          </cell>
          <cell r="B742">
            <v>0</v>
          </cell>
          <cell r="C742">
            <v>9711</v>
          </cell>
          <cell r="D742">
            <v>9711</v>
          </cell>
          <cell r="E742">
            <v>0</v>
          </cell>
          <cell r="F742" t="str">
            <v>16/05/2005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ETECMTJL$390</v>
          </cell>
          <cell r="B743">
            <v>0</v>
          </cell>
          <cell r="C743">
            <v>10000</v>
          </cell>
          <cell r="D743">
            <v>10000</v>
          </cell>
          <cell r="E743">
            <v>0</v>
          </cell>
          <cell r="F743" t="str">
            <v>16/05/2005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ETECMTJL$391</v>
          </cell>
          <cell r="B744">
            <v>0</v>
          </cell>
          <cell r="C744">
            <v>18600</v>
          </cell>
          <cell r="D744">
            <v>18600</v>
          </cell>
          <cell r="E744">
            <v>0</v>
          </cell>
          <cell r="F744" t="str">
            <v>18/05/2005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ETECMTJL$392</v>
          </cell>
          <cell r="B745">
            <v>0</v>
          </cell>
          <cell r="C745">
            <v>6336</v>
          </cell>
          <cell r="D745">
            <v>6336</v>
          </cell>
          <cell r="E745">
            <v>0</v>
          </cell>
          <cell r="F745" t="str">
            <v>20/05/2005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ETECMTJL$393</v>
          </cell>
          <cell r="B746">
            <v>0</v>
          </cell>
          <cell r="C746">
            <v>19000</v>
          </cell>
          <cell r="D746">
            <v>19000</v>
          </cell>
          <cell r="E746">
            <v>0</v>
          </cell>
          <cell r="F746" t="str">
            <v>20/05/2005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ETECMTJL$394</v>
          </cell>
          <cell r="B747">
            <v>0</v>
          </cell>
          <cell r="C747">
            <v>500000</v>
          </cell>
          <cell r="D747">
            <v>500000</v>
          </cell>
          <cell r="E747">
            <v>0</v>
          </cell>
          <cell r="F747" t="str">
            <v>23/05/2005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ETECMTJL$395</v>
          </cell>
          <cell r="B748">
            <v>0</v>
          </cell>
          <cell r="C748">
            <v>29700</v>
          </cell>
          <cell r="D748">
            <v>29700</v>
          </cell>
          <cell r="E748">
            <v>0</v>
          </cell>
          <cell r="F748" t="str">
            <v>26/05/2005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ETECMTJL$396</v>
          </cell>
          <cell r="B749">
            <v>0</v>
          </cell>
          <cell r="C749">
            <v>18000</v>
          </cell>
          <cell r="D749">
            <v>18000</v>
          </cell>
          <cell r="E749">
            <v>0</v>
          </cell>
          <cell r="F749" t="str">
            <v>01/06/2005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ETECMTJL$397</v>
          </cell>
          <cell r="B750">
            <v>0</v>
          </cell>
          <cell r="C750">
            <v>23000</v>
          </cell>
          <cell r="D750">
            <v>23000</v>
          </cell>
          <cell r="E750">
            <v>0</v>
          </cell>
          <cell r="F750" t="str">
            <v>01/06/2005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ETECMTJL$398</v>
          </cell>
          <cell r="B751">
            <v>0</v>
          </cell>
          <cell r="C751">
            <v>34000</v>
          </cell>
          <cell r="D751">
            <v>34000</v>
          </cell>
          <cell r="E751">
            <v>0</v>
          </cell>
          <cell r="F751" t="str">
            <v>06/06/2005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ETECMTJL$399</v>
          </cell>
          <cell r="B752">
            <v>0</v>
          </cell>
          <cell r="C752">
            <v>91093</v>
          </cell>
          <cell r="D752">
            <v>91093</v>
          </cell>
          <cell r="E752">
            <v>0</v>
          </cell>
          <cell r="F752" t="str">
            <v>06/06/2005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ETECMTJL$400</v>
          </cell>
          <cell r="B753">
            <v>0</v>
          </cell>
          <cell r="C753">
            <v>160000</v>
          </cell>
          <cell r="D753">
            <v>160000</v>
          </cell>
          <cell r="E753">
            <v>0</v>
          </cell>
          <cell r="F753" t="str">
            <v>13/06/2005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ETECMTJL$401</v>
          </cell>
          <cell r="B754">
            <v>0</v>
          </cell>
          <cell r="C754">
            <v>30000</v>
          </cell>
          <cell r="D754">
            <v>30000</v>
          </cell>
          <cell r="E754">
            <v>0</v>
          </cell>
          <cell r="F754" t="str">
            <v>13/06/2005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ETECMTJL$402</v>
          </cell>
          <cell r="B755">
            <v>0</v>
          </cell>
          <cell r="C755">
            <v>44000</v>
          </cell>
          <cell r="D755">
            <v>44000</v>
          </cell>
          <cell r="E755">
            <v>0</v>
          </cell>
          <cell r="F755" t="str">
            <v>13/06/2005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ETECMTJL$403</v>
          </cell>
          <cell r="B756">
            <v>0</v>
          </cell>
          <cell r="C756">
            <v>30000</v>
          </cell>
          <cell r="D756">
            <v>30000</v>
          </cell>
          <cell r="E756">
            <v>0</v>
          </cell>
          <cell r="F756" t="str">
            <v>24/06/2005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ETECMTJL$404</v>
          </cell>
          <cell r="B757">
            <v>0</v>
          </cell>
          <cell r="C757">
            <v>50000</v>
          </cell>
          <cell r="D757">
            <v>50000</v>
          </cell>
          <cell r="E757">
            <v>0</v>
          </cell>
          <cell r="F757" t="str">
            <v>28/06/2005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ETECMTJL$405</v>
          </cell>
          <cell r="B758">
            <v>0</v>
          </cell>
          <cell r="C758">
            <v>106000</v>
          </cell>
          <cell r="D758">
            <v>106000</v>
          </cell>
          <cell r="E758">
            <v>0</v>
          </cell>
          <cell r="F758" t="str">
            <v>28/06/2005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ETECMTJL$406</v>
          </cell>
          <cell r="B759">
            <v>0</v>
          </cell>
          <cell r="C759">
            <v>9586.5</v>
          </cell>
          <cell r="D759">
            <v>9586.5</v>
          </cell>
          <cell r="E759">
            <v>0</v>
          </cell>
          <cell r="F759" t="str">
            <v>28/06/2005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ETECMTJL$407</v>
          </cell>
          <cell r="B760">
            <v>0</v>
          </cell>
          <cell r="C760">
            <v>24200</v>
          </cell>
          <cell r="D760">
            <v>24200</v>
          </cell>
          <cell r="E760">
            <v>0</v>
          </cell>
          <cell r="F760" t="str">
            <v>08/07/2005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ETECMTJL$408</v>
          </cell>
          <cell r="B761">
            <v>0</v>
          </cell>
          <cell r="C761">
            <v>20000</v>
          </cell>
          <cell r="D761">
            <v>20000</v>
          </cell>
          <cell r="E761">
            <v>0</v>
          </cell>
          <cell r="F761" t="str">
            <v>07/07/2005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ETECMTJL$409</v>
          </cell>
          <cell r="B762">
            <v>0</v>
          </cell>
          <cell r="C762">
            <v>25300</v>
          </cell>
          <cell r="D762">
            <v>25300</v>
          </cell>
          <cell r="E762">
            <v>0</v>
          </cell>
          <cell r="F762" t="str">
            <v>07/07/2005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ETECMTJL$410</v>
          </cell>
          <cell r="B763">
            <v>0</v>
          </cell>
          <cell r="C763">
            <v>30000</v>
          </cell>
          <cell r="D763">
            <v>30000</v>
          </cell>
          <cell r="E763">
            <v>0</v>
          </cell>
          <cell r="F763" t="str">
            <v>06/07/2005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ETECMTJL$411</v>
          </cell>
          <cell r="B764">
            <v>0</v>
          </cell>
          <cell r="C764">
            <v>10000</v>
          </cell>
          <cell r="D764">
            <v>10000</v>
          </cell>
          <cell r="E764">
            <v>0</v>
          </cell>
          <cell r="F764" t="str">
            <v>04/07/2005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ETECMTJL$412</v>
          </cell>
          <cell r="B765">
            <v>0</v>
          </cell>
          <cell r="C765">
            <v>56000</v>
          </cell>
          <cell r="D765">
            <v>56000</v>
          </cell>
          <cell r="E765">
            <v>0</v>
          </cell>
          <cell r="F765" t="str">
            <v>05/07/2005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ETECMTJL$413</v>
          </cell>
          <cell r="B766">
            <v>0</v>
          </cell>
          <cell r="C766">
            <v>8000</v>
          </cell>
          <cell r="D766">
            <v>8000</v>
          </cell>
          <cell r="E766">
            <v>0</v>
          </cell>
          <cell r="F766" t="str">
            <v>05/07/2005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ETECMTJL$414</v>
          </cell>
          <cell r="B767">
            <v>0</v>
          </cell>
          <cell r="C767">
            <v>8000</v>
          </cell>
          <cell r="D767">
            <v>8000</v>
          </cell>
          <cell r="E767">
            <v>0</v>
          </cell>
          <cell r="F767" t="str">
            <v>01/07/2005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ETECMTJL$415</v>
          </cell>
          <cell r="B768">
            <v>0</v>
          </cell>
          <cell r="C768">
            <v>7841</v>
          </cell>
          <cell r="D768">
            <v>7841</v>
          </cell>
          <cell r="E768">
            <v>0</v>
          </cell>
          <cell r="F768" t="str">
            <v>05/07/2005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ETECMTJL$416</v>
          </cell>
          <cell r="B769">
            <v>0</v>
          </cell>
          <cell r="C769">
            <v>10000</v>
          </cell>
          <cell r="D769">
            <v>10000</v>
          </cell>
          <cell r="E769">
            <v>0</v>
          </cell>
          <cell r="F769" t="str">
            <v>05/07/2005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ETECMTJL$417</v>
          </cell>
          <cell r="B770">
            <v>0</v>
          </cell>
          <cell r="C770">
            <v>22000</v>
          </cell>
          <cell r="D770">
            <v>22000</v>
          </cell>
          <cell r="E770">
            <v>0</v>
          </cell>
          <cell r="F770" t="str">
            <v>21/07/2005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ETECMTJL$418</v>
          </cell>
          <cell r="B771">
            <v>0</v>
          </cell>
          <cell r="C771">
            <v>21780</v>
          </cell>
          <cell r="D771">
            <v>21780</v>
          </cell>
          <cell r="E771">
            <v>0</v>
          </cell>
          <cell r="F771" t="str">
            <v>22/07/2005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ETECMTJL$419</v>
          </cell>
          <cell r="B772">
            <v>0</v>
          </cell>
          <cell r="C772">
            <v>11300</v>
          </cell>
          <cell r="D772">
            <v>11300</v>
          </cell>
          <cell r="E772">
            <v>0</v>
          </cell>
          <cell r="F772" t="str">
            <v>22/07/2005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ETECMTJL$420</v>
          </cell>
          <cell r="B773">
            <v>0</v>
          </cell>
          <cell r="C773">
            <v>10000</v>
          </cell>
          <cell r="D773">
            <v>10000</v>
          </cell>
          <cell r="E773">
            <v>0</v>
          </cell>
          <cell r="F773" t="str">
            <v>22/07/2005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ETECMTJL$421</v>
          </cell>
          <cell r="B774">
            <v>0</v>
          </cell>
          <cell r="C774">
            <v>10000</v>
          </cell>
          <cell r="D774">
            <v>10000</v>
          </cell>
          <cell r="E774">
            <v>0</v>
          </cell>
          <cell r="F774" t="str">
            <v>22/07/2005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ETECMTJL$422</v>
          </cell>
          <cell r="B775">
            <v>0</v>
          </cell>
          <cell r="C775">
            <v>25000</v>
          </cell>
          <cell r="D775">
            <v>25000</v>
          </cell>
          <cell r="E775">
            <v>0</v>
          </cell>
          <cell r="F775" t="str">
            <v>22/07/2005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ETECMTJL$423</v>
          </cell>
          <cell r="B776">
            <v>0</v>
          </cell>
          <cell r="C776">
            <v>24000</v>
          </cell>
          <cell r="D776">
            <v>24000</v>
          </cell>
          <cell r="E776">
            <v>0</v>
          </cell>
          <cell r="F776" t="str">
            <v>27/07/2005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A777" t="str">
            <v>ETECMTJL$424</v>
          </cell>
          <cell r="B777">
            <v>0</v>
          </cell>
          <cell r="C777">
            <v>17000</v>
          </cell>
          <cell r="D777">
            <v>17000</v>
          </cell>
          <cell r="E777">
            <v>0</v>
          </cell>
          <cell r="F777" t="str">
            <v>27/07/2005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ETECMTJL$425</v>
          </cell>
          <cell r="B778">
            <v>0</v>
          </cell>
          <cell r="C778">
            <v>15000</v>
          </cell>
          <cell r="D778">
            <v>15000</v>
          </cell>
          <cell r="E778">
            <v>0</v>
          </cell>
          <cell r="F778" t="str">
            <v>14/10/2002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ETECMTJL$426</v>
          </cell>
          <cell r="B779">
            <v>0</v>
          </cell>
          <cell r="C779">
            <v>45000</v>
          </cell>
          <cell r="D779">
            <v>45000</v>
          </cell>
          <cell r="E779">
            <v>0</v>
          </cell>
          <cell r="F779" t="str">
            <v>01/07/2005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ETECMTJL$427</v>
          </cell>
          <cell r="B780">
            <v>0</v>
          </cell>
          <cell r="C780">
            <v>20000</v>
          </cell>
          <cell r="D780">
            <v>20000</v>
          </cell>
          <cell r="E780">
            <v>0</v>
          </cell>
          <cell r="F780" t="str">
            <v>13/07/2005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ETECMTJL$428</v>
          </cell>
          <cell r="B781">
            <v>0</v>
          </cell>
          <cell r="C781">
            <v>18000</v>
          </cell>
          <cell r="D781">
            <v>18000</v>
          </cell>
          <cell r="E781">
            <v>0</v>
          </cell>
          <cell r="F781" t="str">
            <v>03/08/2005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ETECMTJL$429</v>
          </cell>
          <cell r="B782">
            <v>0</v>
          </cell>
          <cell r="C782">
            <v>16230</v>
          </cell>
          <cell r="D782">
            <v>16230</v>
          </cell>
          <cell r="E782">
            <v>0</v>
          </cell>
          <cell r="F782" t="str">
            <v>10/08/2005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A783" t="str">
            <v>ETECMTJL$430</v>
          </cell>
          <cell r="B783">
            <v>0</v>
          </cell>
          <cell r="C783">
            <v>30000</v>
          </cell>
          <cell r="D783">
            <v>30000</v>
          </cell>
          <cell r="E783">
            <v>0</v>
          </cell>
          <cell r="F783" t="str">
            <v>05/08/2005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A784" t="str">
            <v>ETECMTJL$431</v>
          </cell>
          <cell r="B784">
            <v>0</v>
          </cell>
          <cell r="C784">
            <v>30000</v>
          </cell>
          <cell r="D784">
            <v>30000</v>
          </cell>
          <cell r="E784">
            <v>0</v>
          </cell>
          <cell r="F784" t="str">
            <v>11/08/2005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ETECMTJL$432</v>
          </cell>
          <cell r="B785">
            <v>0</v>
          </cell>
          <cell r="C785">
            <v>215000</v>
          </cell>
          <cell r="D785">
            <v>215000</v>
          </cell>
          <cell r="E785">
            <v>0</v>
          </cell>
          <cell r="F785" t="str">
            <v>15/08/2005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ETECMTJL$433</v>
          </cell>
          <cell r="B786">
            <v>0</v>
          </cell>
          <cell r="C786">
            <v>50000</v>
          </cell>
          <cell r="D786">
            <v>50000</v>
          </cell>
          <cell r="E786">
            <v>0</v>
          </cell>
          <cell r="F786" t="str">
            <v>16/08/2005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ETECMTJL$434</v>
          </cell>
          <cell r="B787">
            <v>0</v>
          </cell>
          <cell r="C787">
            <v>20500</v>
          </cell>
          <cell r="D787">
            <v>20500</v>
          </cell>
          <cell r="E787">
            <v>0</v>
          </cell>
          <cell r="F787" t="str">
            <v>16/08/2005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ETECMTJL$435</v>
          </cell>
          <cell r="B788">
            <v>0</v>
          </cell>
          <cell r="C788">
            <v>115000</v>
          </cell>
          <cell r="D788">
            <v>115000</v>
          </cell>
          <cell r="E788">
            <v>0</v>
          </cell>
          <cell r="F788" t="str">
            <v>17/08/2005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ETECMTJL$436</v>
          </cell>
          <cell r="B789">
            <v>0</v>
          </cell>
          <cell r="C789">
            <v>30000</v>
          </cell>
          <cell r="D789">
            <v>30000</v>
          </cell>
          <cell r="E789">
            <v>0</v>
          </cell>
          <cell r="F789" t="str">
            <v>19/08/2005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ETECMTJL$437</v>
          </cell>
          <cell r="B790">
            <v>0</v>
          </cell>
          <cell r="C790">
            <v>25000</v>
          </cell>
          <cell r="D790">
            <v>25000</v>
          </cell>
          <cell r="E790">
            <v>0</v>
          </cell>
          <cell r="F790" t="str">
            <v>19/08/2005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ETECMTJL$438</v>
          </cell>
          <cell r="B791">
            <v>0</v>
          </cell>
          <cell r="C791">
            <v>30000</v>
          </cell>
          <cell r="D791">
            <v>30000</v>
          </cell>
          <cell r="E791">
            <v>0</v>
          </cell>
          <cell r="F791" t="str">
            <v>30/12/2004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ETECMTJL$439</v>
          </cell>
          <cell r="B792">
            <v>0</v>
          </cell>
          <cell r="C792">
            <v>62000</v>
          </cell>
          <cell r="D792">
            <v>62000</v>
          </cell>
          <cell r="E792">
            <v>0</v>
          </cell>
          <cell r="F792" t="str">
            <v>31/08/2005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ETECMTJL$440</v>
          </cell>
          <cell r="B793">
            <v>0</v>
          </cell>
          <cell r="C793">
            <v>25000</v>
          </cell>
          <cell r="D793">
            <v>25000</v>
          </cell>
          <cell r="E793">
            <v>0</v>
          </cell>
          <cell r="F793" t="str">
            <v>06/09/2005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ETECMTJL$441</v>
          </cell>
          <cell r="B794">
            <v>0</v>
          </cell>
          <cell r="C794">
            <v>92000</v>
          </cell>
          <cell r="D794">
            <v>92000</v>
          </cell>
          <cell r="E794">
            <v>0</v>
          </cell>
          <cell r="F794" t="str">
            <v>07/09/2005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ETECMTJL$442</v>
          </cell>
          <cell r="B795">
            <v>0</v>
          </cell>
          <cell r="C795">
            <v>17000</v>
          </cell>
          <cell r="D795">
            <v>17000</v>
          </cell>
          <cell r="E795">
            <v>0</v>
          </cell>
          <cell r="F795" t="str">
            <v>09/09/2005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ETECMTJL$443</v>
          </cell>
          <cell r="B796">
            <v>0</v>
          </cell>
          <cell r="C796">
            <v>17500</v>
          </cell>
          <cell r="D796">
            <v>17500</v>
          </cell>
          <cell r="E796">
            <v>0</v>
          </cell>
          <cell r="F796" t="str">
            <v>15/09/2005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ETECMTJL$444</v>
          </cell>
          <cell r="B797">
            <v>0</v>
          </cell>
          <cell r="C797">
            <v>16000</v>
          </cell>
          <cell r="D797">
            <v>16000</v>
          </cell>
          <cell r="E797">
            <v>0</v>
          </cell>
          <cell r="F797" t="str">
            <v>19/09/2005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ETECMTJL$445</v>
          </cell>
          <cell r="B798">
            <v>0</v>
          </cell>
          <cell r="C798">
            <v>29000</v>
          </cell>
          <cell r="D798">
            <v>29000</v>
          </cell>
          <cell r="E798">
            <v>0</v>
          </cell>
          <cell r="F798" t="str">
            <v>23/09/2005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ETECMTJL$446</v>
          </cell>
          <cell r="B799">
            <v>0</v>
          </cell>
          <cell r="C799">
            <v>23000</v>
          </cell>
          <cell r="D799">
            <v>23000</v>
          </cell>
          <cell r="E799">
            <v>0</v>
          </cell>
          <cell r="F799" t="str">
            <v>23/09/2005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ETECMTJL$447</v>
          </cell>
          <cell r="B800">
            <v>0</v>
          </cell>
          <cell r="C800">
            <v>10000</v>
          </cell>
          <cell r="D800">
            <v>10000</v>
          </cell>
          <cell r="E800">
            <v>0</v>
          </cell>
          <cell r="F800" t="str">
            <v>22/09/2005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ETECMTJL$448</v>
          </cell>
          <cell r="B801">
            <v>0</v>
          </cell>
          <cell r="C801">
            <v>70000</v>
          </cell>
          <cell r="D801">
            <v>70000</v>
          </cell>
          <cell r="E801">
            <v>0</v>
          </cell>
          <cell r="F801" t="str">
            <v>22/09/2005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ETECMTJL$449</v>
          </cell>
          <cell r="B802">
            <v>0</v>
          </cell>
          <cell r="C802">
            <v>100000</v>
          </cell>
          <cell r="D802">
            <v>100000</v>
          </cell>
          <cell r="E802">
            <v>0</v>
          </cell>
          <cell r="F802" t="str">
            <v>19/09/2005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ETECMTJL$450</v>
          </cell>
          <cell r="B803">
            <v>0</v>
          </cell>
          <cell r="C803">
            <v>27000</v>
          </cell>
          <cell r="D803">
            <v>27000</v>
          </cell>
          <cell r="E803">
            <v>0</v>
          </cell>
          <cell r="F803" t="str">
            <v>08/09/2005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A804" t="str">
            <v>ETECMTJL$451</v>
          </cell>
          <cell r="B804">
            <v>0</v>
          </cell>
          <cell r="C804">
            <v>20800</v>
          </cell>
          <cell r="D804">
            <v>20800</v>
          </cell>
          <cell r="E804">
            <v>0</v>
          </cell>
          <cell r="F804" t="str">
            <v>27/09/2005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A805" t="str">
            <v>ETECMTJL$452</v>
          </cell>
          <cell r="B805">
            <v>0</v>
          </cell>
          <cell r="C805">
            <v>30600</v>
          </cell>
          <cell r="D805">
            <v>30600</v>
          </cell>
          <cell r="E805">
            <v>0</v>
          </cell>
          <cell r="F805" t="str">
            <v>28/09/2005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A806" t="str">
            <v>ETECMTJL$453</v>
          </cell>
          <cell r="B806">
            <v>0</v>
          </cell>
          <cell r="C806">
            <v>100000</v>
          </cell>
          <cell r="D806">
            <v>100000</v>
          </cell>
          <cell r="E806">
            <v>0</v>
          </cell>
          <cell r="F806" t="str">
            <v>29/09/2005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A807" t="str">
            <v>ETECMTJL$454</v>
          </cell>
          <cell r="B807">
            <v>0</v>
          </cell>
          <cell r="C807">
            <v>80000</v>
          </cell>
          <cell r="D807">
            <v>80000</v>
          </cell>
          <cell r="E807">
            <v>0</v>
          </cell>
          <cell r="F807" t="str">
            <v>29/09/2005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ETECMTJL$455</v>
          </cell>
          <cell r="B808">
            <v>0</v>
          </cell>
          <cell r="C808">
            <v>28000</v>
          </cell>
          <cell r="D808">
            <v>28000</v>
          </cell>
          <cell r="E808">
            <v>0</v>
          </cell>
          <cell r="F808" t="str">
            <v>29/09/2005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A809" t="str">
            <v>ETECMTJL$456</v>
          </cell>
          <cell r="B809">
            <v>0</v>
          </cell>
          <cell r="C809">
            <v>19100</v>
          </cell>
          <cell r="D809">
            <v>19100</v>
          </cell>
          <cell r="E809">
            <v>0</v>
          </cell>
          <cell r="F809" t="str">
            <v>29/09/2005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ETECMTJL$457</v>
          </cell>
          <cell r="B810">
            <v>0</v>
          </cell>
          <cell r="C810">
            <v>10440</v>
          </cell>
          <cell r="D810">
            <v>10440</v>
          </cell>
          <cell r="E810">
            <v>0</v>
          </cell>
          <cell r="F810" t="str">
            <v>05/07/2005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ETECMTJL$458</v>
          </cell>
          <cell r="B811">
            <v>0</v>
          </cell>
          <cell r="C811">
            <v>47923</v>
          </cell>
          <cell r="D811">
            <v>47923</v>
          </cell>
          <cell r="E811">
            <v>0</v>
          </cell>
          <cell r="F811" t="str">
            <v>03/10/2005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A812" t="str">
            <v>ETECMTJL$459</v>
          </cell>
          <cell r="B812">
            <v>0</v>
          </cell>
          <cell r="C812">
            <v>30952</v>
          </cell>
          <cell r="D812">
            <v>30952</v>
          </cell>
          <cell r="E812">
            <v>0</v>
          </cell>
          <cell r="F812" t="str">
            <v>11/10/2005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A813" t="str">
            <v>ETECMTJL$460</v>
          </cell>
          <cell r="B813">
            <v>0</v>
          </cell>
          <cell r="C813">
            <v>13072</v>
          </cell>
          <cell r="D813">
            <v>13072</v>
          </cell>
          <cell r="E813">
            <v>0</v>
          </cell>
          <cell r="F813" t="str">
            <v>11/10/2005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A814" t="str">
            <v>ETECMTJL$461</v>
          </cell>
          <cell r="B814">
            <v>0</v>
          </cell>
          <cell r="C814">
            <v>13000</v>
          </cell>
          <cell r="D814">
            <v>13000</v>
          </cell>
          <cell r="E814">
            <v>0</v>
          </cell>
          <cell r="F814" t="str">
            <v>12/10/2005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A815" t="str">
            <v>ETECMTJL$462</v>
          </cell>
          <cell r="B815">
            <v>0</v>
          </cell>
          <cell r="C815">
            <v>14242</v>
          </cell>
          <cell r="D815">
            <v>14242</v>
          </cell>
          <cell r="E815">
            <v>0</v>
          </cell>
          <cell r="F815" t="str">
            <v>28/02/2005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ETECMTJL$463</v>
          </cell>
          <cell r="B816">
            <v>0</v>
          </cell>
          <cell r="C816">
            <v>7500</v>
          </cell>
          <cell r="D816">
            <v>7500</v>
          </cell>
          <cell r="E816">
            <v>0</v>
          </cell>
          <cell r="F816" t="str">
            <v>12/10/2005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A817" t="str">
            <v>ETECMTJL$464</v>
          </cell>
          <cell r="B817">
            <v>0</v>
          </cell>
          <cell r="C817">
            <v>3921</v>
          </cell>
          <cell r="D817">
            <v>3921</v>
          </cell>
          <cell r="E817">
            <v>0</v>
          </cell>
          <cell r="F817" t="str">
            <v>12/10/2005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A818" t="str">
            <v>ETECMTJL$465</v>
          </cell>
          <cell r="B818">
            <v>0</v>
          </cell>
          <cell r="C818">
            <v>10000</v>
          </cell>
          <cell r="D818">
            <v>10000</v>
          </cell>
          <cell r="E818">
            <v>0</v>
          </cell>
          <cell r="F818" t="str">
            <v>12/10/2005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A819" t="str">
            <v>ETECMTJL$466</v>
          </cell>
          <cell r="B819">
            <v>0</v>
          </cell>
          <cell r="C819">
            <v>20098</v>
          </cell>
          <cell r="D819">
            <v>20098</v>
          </cell>
          <cell r="E819">
            <v>0</v>
          </cell>
          <cell r="F819" t="str">
            <v>12/10/2005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</row>
        <row r="820">
          <cell r="A820" t="str">
            <v>ETECMTJL$467</v>
          </cell>
          <cell r="B820">
            <v>0</v>
          </cell>
          <cell r="C820">
            <v>20000</v>
          </cell>
          <cell r="D820">
            <v>20000</v>
          </cell>
          <cell r="E820">
            <v>0</v>
          </cell>
          <cell r="F820" t="str">
            <v>20/10/2005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</row>
        <row r="821">
          <cell r="A821" t="str">
            <v>ETECMTJL$468</v>
          </cell>
          <cell r="B821">
            <v>0</v>
          </cell>
          <cell r="C821">
            <v>52421</v>
          </cell>
          <cell r="D821">
            <v>52421</v>
          </cell>
          <cell r="E821">
            <v>0</v>
          </cell>
          <cell r="F821" t="str">
            <v>20/10/2005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A822" t="str">
            <v>ETECMTJL$469</v>
          </cell>
          <cell r="B822">
            <v>0</v>
          </cell>
          <cell r="C822">
            <v>43586</v>
          </cell>
          <cell r="D822">
            <v>43586</v>
          </cell>
          <cell r="E822">
            <v>0</v>
          </cell>
          <cell r="F822" t="str">
            <v>20/10/2005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A823" t="str">
            <v>ETECMTJL$470</v>
          </cell>
          <cell r="B823">
            <v>0</v>
          </cell>
          <cell r="C823">
            <v>26440</v>
          </cell>
          <cell r="D823">
            <v>26440</v>
          </cell>
          <cell r="E823">
            <v>0</v>
          </cell>
          <cell r="F823" t="str">
            <v>20/10/2005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A824" t="str">
            <v>ETECMTJL$471</v>
          </cell>
          <cell r="B824">
            <v>0</v>
          </cell>
          <cell r="C824">
            <v>30215</v>
          </cell>
          <cell r="D824">
            <v>30215</v>
          </cell>
          <cell r="E824">
            <v>0</v>
          </cell>
          <cell r="F824" t="str">
            <v>25/10/2005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ETECMTJL$472</v>
          </cell>
          <cell r="B825">
            <v>0</v>
          </cell>
          <cell r="C825">
            <v>10440</v>
          </cell>
          <cell r="D825">
            <v>10440</v>
          </cell>
          <cell r="E825">
            <v>0</v>
          </cell>
          <cell r="F825" t="str">
            <v>25/10/2005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ETECMTJL$473</v>
          </cell>
          <cell r="B826">
            <v>0</v>
          </cell>
          <cell r="C826">
            <v>102670</v>
          </cell>
          <cell r="D826">
            <v>102670</v>
          </cell>
          <cell r="E826">
            <v>0</v>
          </cell>
          <cell r="F826" t="str">
            <v>25/10/2005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ETECMTJL$474</v>
          </cell>
          <cell r="B827">
            <v>0</v>
          </cell>
          <cell r="C827">
            <v>11790</v>
          </cell>
          <cell r="D827">
            <v>11790</v>
          </cell>
          <cell r="E827">
            <v>0</v>
          </cell>
          <cell r="F827" t="str">
            <v>31/10/2005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ETECMTJL$475</v>
          </cell>
          <cell r="B828">
            <v>0</v>
          </cell>
          <cell r="C828">
            <v>38436</v>
          </cell>
          <cell r="D828">
            <v>38436</v>
          </cell>
          <cell r="E828">
            <v>0</v>
          </cell>
          <cell r="F828" t="str">
            <v>31/10/2005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ETECMTJL$476</v>
          </cell>
          <cell r="B829">
            <v>0</v>
          </cell>
          <cell r="C829">
            <v>10800</v>
          </cell>
          <cell r="D829">
            <v>10800</v>
          </cell>
          <cell r="E829">
            <v>0</v>
          </cell>
          <cell r="F829" t="str">
            <v>02/11/2005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ETECMTJL$477</v>
          </cell>
          <cell r="B830">
            <v>0</v>
          </cell>
          <cell r="C830">
            <v>43240</v>
          </cell>
          <cell r="D830">
            <v>43240</v>
          </cell>
          <cell r="E830">
            <v>0</v>
          </cell>
          <cell r="F830" t="str">
            <v>02/11/2005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ETECMTJL$478</v>
          </cell>
          <cell r="B831">
            <v>0</v>
          </cell>
          <cell r="C831">
            <v>22000</v>
          </cell>
          <cell r="D831">
            <v>22000</v>
          </cell>
          <cell r="E831">
            <v>0</v>
          </cell>
          <cell r="F831" t="str">
            <v>02/11/2005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ETECMTJL$479</v>
          </cell>
          <cell r="B832">
            <v>0</v>
          </cell>
          <cell r="C832">
            <v>13000</v>
          </cell>
          <cell r="D832">
            <v>13000</v>
          </cell>
          <cell r="E832">
            <v>0</v>
          </cell>
          <cell r="F832" t="str">
            <v>02/11/2005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ETECMTJL$480</v>
          </cell>
          <cell r="B833">
            <v>0</v>
          </cell>
          <cell r="C833">
            <v>26661</v>
          </cell>
          <cell r="D833">
            <v>26661</v>
          </cell>
          <cell r="E833">
            <v>0</v>
          </cell>
          <cell r="F833" t="str">
            <v>02/11/2005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ETECMTJL$481</v>
          </cell>
          <cell r="B834">
            <v>0</v>
          </cell>
          <cell r="C834">
            <v>16000</v>
          </cell>
          <cell r="D834">
            <v>16000</v>
          </cell>
          <cell r="E834">
            <v>0</v>
          </cell>
          <cell r="F834" t="str">
            <v>03/11/2005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ETECMTJL$482</v>
          </cell>
          <cell r="B835">
            <v>0</v>
          </cell>
          <cell r="C835">
            <v>100000</v>
          </cell>
          <cell r="D835">
            <v>100000</v>
          </cell>
          <cell r="E835">
            <v>0</v>
          </cell>
          <cell r="F835" t="str">
            <v>11/11/2005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A836" t="str">
            <v>ETECMTJL$483</v>
          </cell>
          <cell r="B836">
            <v>0</v>
          </cell>
          <cell r="C836">
            <v>8332</v>
          </cell>
          <cell r="D836">
            <v>8332</v>
          </cell>
          <cell r="E836">
            <v>0</v>
          </cell>
          <cell r="F836" t="str">
            <v>11/11/2005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A837" t="str">
            <v>ETECMTJL$484</v>
          </cell>
          <cell r="B837">
            <v>0</v>
          </cell>
          <cell r="C837">
            <v>15000</v>
          </cell>
          <cell r="D837">
            <v>15000</v>
          </cell>
          <cell r="E837">
            <v>0</v>
          </cell>
          <cell r="F837" t="str">
            <v>15/11/2005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ETECMTJL$485</v>
          </cell>
          <cell r="B838">
            <v>0</v>
          </cell>
          <cell r="C838">
            <v>27000</v>
          </cell>
          <cell r="D838">
            <v>27000</v>
          </cell>
          <cell r="E838">
            <v>0</v>
          </cell>
          <cell r="F838" t="str">
            <v>16/11/2005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ETECMTJL$486</v>
          </cell>
          <cell r="B839">
            <v>0</v>
          </cell>
          <cell r="C839">
            <v>6971</v>
          </cell>
          <cell r="D839">
            <v>6971</v>
          </cell>
          <cell r="E839">
            <v>0</v>
          </cell>
          <cell r="F839" t="str">
            <v>17/11/2005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ETECMTJL$487</v>
          </cell>
          <cell r="B840">
            <v>0</v>
          </cell>
          <cell r="C840">
            <v>21500</v>
          </cell>
          <cell r="D840">
            <v>21500</v>
          </cell>
          <cell r="E840">
            <v>0</v>
          </cell>
          <cell r="F840" t="str">
            <v>17/11/2005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 t="str">
            <v>ETECMTJL$488</v>
          </cell>
          <cell r="B841">
            <v>0</v>
          </cell>
          <cell r="C841">
            <v>30000</v>
          </cell>
          <cell r="D841">
            <v>30000</v>
          </cell>
          <cell r="E841">
            <v>0</v>
          </cell>
          <cell r="F841" t="str">
            <v>25/11/2005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ETECMTJL$489</v>
          </cell>
          <cell r="B842">
            <v>0</v>
          </cell>
          <cell r="C842">
            <v>20000</v>
          </cell>
          <cell r="D842">
            <v>20000</v>
          </cell>
          <cell r="E842">
            <v>0</v>
          </cell>
          <cell r="F842" t="str">
            <v>25/11/2005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ETECMTJL$490</v>
          </cell>
          <cell r="B843">
            <v>0</v>
          </cell>
          <cell r="C843">
            <v>40000</v>
          </cell>
          <cell r="D843">
            <v>40000</v>
          </cell>
          <cell r="E843">
            <v>0</v>
          </cell>
          <cell r="F843" t="str">
            <v>25/11/2005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ETECMTJL$491</v>
          </cell>
          <cell r="B844">
            <v>0</v>
          </cell>
          <cell r="C844">
            <v>15000</v>
          </cell>
          <cell r="D844">
            <v>15000</v>
          </cell>
          <cell r="E844">
            <v>0</v>
          </cell>
          <cell r="F844" t="str">
            <v>25/11/2005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ETECMTJL$492</v>
          </cell>
          <cell r="B845">
            <v>0</v>
          </cell>
          <cell r="C845">
            <v>43000</v>
          </cell>
          <cell r="D845">
            <v>43000</v>
          </cell>
          <cell r="E845">
            <v>0</v>
          </cell>
          <cell r="F845" t="str">
            <v>25/11/2005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ETECMTJL$493</v>
          </cell>
          <cell r="B846">
            <v>0</v>
          </cell>
          <cell r="C846">
            <v>19000</v>
          </cell>
          <cell r="D846">
            <v>19000</v>
          </cell>
          <cell r="E846">
            <v>0</v>
          </cell>
          <cell r="F846" t="str">
            <v>25/11/2005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 t="str">
            <v>ETECMTJL$494</v>
          </cell>
          <cell r="B847">
            <v>0</v>
          </cell>
          <cell r="C847">
            <v>148730</v>
          </cell>
          <cell r="D847">
            <v>148730</v>
          </cell>
          <cell r="E847">
            <v>0</v>
          </cell>
          <cell r="F847" t="str">
            <v>25/11/2005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ETECMTJL$495</v>
          </cell>
          <cell r="B848">
            <v>0</v>
          </cell>
          <cell r="C848">
            <v>32000</v>
          </cell>
          <cell r="D848">
            <v>32000</v>
          </cell>
          <cell r="E848">
            <v>0</v>
          </cell>
          <cell r="F848" t="str">
            <v>25/11/2005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ETECMTJL$496</v>
          </cell>
          <cell r="B849">
            <v>0</v>
          </cell>
          <cell r="C849">
            <v>191477.44</v>
          </cell>
          <cell r="D849">
            <v>191477.44</v>
          </cell>
          <cell r="E849">
            <v>0</v>
          </cell>
          <cell r="F849" t="str">
            <v>29/11/2005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</row>
        <row r="850">
          <cell r="A850" t="str">
            <v>ETECMTJL$497</v>
          </cell>
          <cell r="B850">
            <v>0</v>
          </cell>
          <cell r="C850">
            <v>70000</v>
          </cell>
          <cell r="D850">
            <v>70000</v>
          </cell>
          <cell r="E850">
            <v>0</v>
          </cell>
          <cell r="F850" t="str">
            <v>29/11/2005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ETECMTJL$498</v>
          </cell>
          <cell r="B851">
            <v>0</v>
          </cell>
          <cell r="C851">
            <v>24500</v>
          </cell>
          <cell r="D851">
            <v>24500</v>
          </cell>
          <cell r="E851">
            <v>0</v>
          </cell>
          <cell r="F851" t="str">
            <v>18/11/2005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A852" t="str">
            <v>ETECMTJL$499</v>
          </cell>
          <cell r="B852">
            <v>0</v>
          </cell>
          <cell r="C852">
            <v>120000</v>
          </cell>
          <cell r="D852">
            <v>120000</v>
          </cell>
          <cell r="E852">
            <v>0</v>
          </cell>
          <cell r="F852" t="str">
            <v>02/12/2005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A853" t="str">
            <v>ETECMTJL$500</v>
          </cell>
          <cell r="B853">
            <v>0</v>
          </cell>
          <cell r="C853">
            <v>10000</v>
          </cell>
          <cell r="D853">
            <v>10000</v>
          </cell>
          <cell r="E853">
            <v>0</v>
          </cell>
          <cell r="F853" t="str">
            <v>02/12/2005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ETECMTJL$501</v>
          </cell>
          <cell r="B854">
            <v>0</v>
          </cell>
          <cell r="C854">
            <v>32000</v>
          </cell>
          <cell r="D854">
            <v>32000</v>
          </cell>
          <cell r="E854">
            <v>0</v>
          </cell>
          <cell r="F854" t="str">
            <v>02/12/2005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A855" t="str">
            <v>ETECMTJL$502</v>
          </cell>
          <cell r="B855">
            <v>0</v>
          </cell>
          <cell r="C855">
            <v>200000</v>
          </cell>
          <cell r="D855">
            <v>200000</v>
          </cell>
          <cell r="E855">
            <v>0</v>
          </cell>
          <cell r="F855" t="str">
            <v>02/12/2005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A856" t="str">
            <v>ETECMTJL$503</v>
          </cell>
          <cell r="B856">
            <v>0</v>
          </cell>
          <cell r="C856">
            <v>30000</v>
          </cell>
          <cell r="D856">
            <v>30000</v>
          </cell>
          <cell r="E856">
            <v>0</v>
          </cell>
          <cell r="F856" t="str">
            <v>05/12/2005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A857" t="str">
            <v>ETECMTJL$504</v>
          </cell>
          <cell r="B857">
            <v>0</v>
          </cell>
          <cell r="C857">
            <v>10000</v>
          </cell>
          <cell r="D857">
            <v>10000</v>
          </cell>
          <cell r="E857">
            <v>0</v>
          </cell>
          <cell r="F857" t="str">
            <v>29/11/2005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A858" t="str">
            <v>ETECMTJL$505</v>
          </cell>
          <cell r="B858">
            <v>0</v>
          </cell>
          <cell r="C858">
            <v>35000</v>
          </cell>
          <cell r="D858">
            <v>35000</v>
          </cell>
          <cell r="E858">
            <v>0</v>
          </cell>
          <cell r="F858" t="str">
            <v>07/12/2005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ETECMTJL$506</v>
          </cell>
          <cell r="B859">
            <v>0</v>
          </cell>
          <cell r="C859">
            <v>34000</v>
          </cell>
          <cell r="D859">
            <v>34000</v>
          </cell>
          <cell r="E859">
            <v>0</v>
          </cell>
          <cell r="F859" t="str">
            <v>12/12/2005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ETECMTJL$507</v>
          </cell>
          <cell r="B860">
            <v>0</v>
          </cell>
          <cell r="C860">
            <v>11000</v>
          </cell>
          <cell r="D860">
            <v>11000</v>
          </cell>
          <cell r="E860">
            <v>0</v>
          </cell>
          <cell r="F860" t="str">
            <v>12/12/2005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ETECMTJL$508</v>
          </cell>
          <cell r="B861">
            <v>0</v>
          </cell>
          <cell r="C861">
            <v>20000</v>
          </cell>
          <cell r="D861">
            <v>20000</v>
          </cell>
          <cell r="E861">
            <v>0</v>
          </cell>
          <cell r="F861" t="str">
            <v>12/12/2005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ETECMTJL$509</v>
          </cell>
          <cell r="B862">
            <v>0</v>
          </cell>
          <cell r="C862">
            <v>15000</v>
          </cell>
          <cell r="D862">
            <v>15000</v>
          </cell>
          <cell r="E862">
            <v>0</v>
          </cell>
          <cell r="F862" t="str">
            <v>13/12/2005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ETECMTJL$510</v>
          </cell>
          <cell r="B863">
            <v>0</v>
          </cell>
          <cell r="C863">
            <v>24000</v>
          </cell>
          <cell r="D863">
            <v>24000</v>
          </cell>
          <cell r="E863">
            <v>0</v>
          </cell>
          <cell r="F863" t="str">
            <v>21/12/2005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ETECMTJL$511</v>
          </cell>
          <cell r="B864">
            <v>0</v>
          </cell>
          <cell r="C864">
            <v>30000</v>
          </cell>
          <cell r="D864">
            <v>30000</v>
          </cell>
          <cell r="E864">
            <v>0</v>
          </cell>
          <cell r="F864" t="str">
            <v>21/12/2005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ETECMTJL$512</v>
          </cell>
          <cell r="B865">
            <v>0</v>
          </cell>
          <cell r="C865">
            <v>14000</v>
          </cell>
          <cell r="D865">
            <v>14000</v>
          </cell>
          <cell r="E865">
            <v>0</v>
          </cell>
          <cell r="F865" t="str">
            <v>21/12/2005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ETECMTJL$513</v>
          </cell>
          <cell r="B866">
            <v>0</v>
          </cell>
          <cell r="C866">
            <v>33000</v>
          </cell>
          <cell r="D866">
            <v>33000</v>
          </cell>
          <cell r="E866">
            <v>0</v>
          </cell>
          <cell r="F866" t="str">
            <v>21/12/2005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ETECMTJL$514</v>
          </cell>
          <cell r="B867">
            <v>0</v>
          </cell>
          <cell r="C867">
            <v>60000</v>
          </cell>
          <cell r="D867">
            <v>60000</v>
          </cell>
          <cell r="E867">
            <v>0</v>
          </cell>
          <cell r="F867" t="str">
            <v>23/12/2005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ETECMTJL$515</v>
          </cell>
          <cell r="B868">
            <v>0</v>
          </cell>
          <cell r="C868">
            <v>12632</v>
          </cell>
          <cell r="D868">
            <v>12632</v>
          </cell>
          <cell r="E868">
            <v>0</v>
          </cell>
          <cell r="F868" t="str">
            <v>27/12/2005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ETECMTJL$516</v>
          </cell>
          <cell r="B869">
            <v>0</v>
          </cell>
          <cell r="C869">
            <v>32000</v>
          </cell>
          <cell r="D869">
            <v>32000</v>
          </cell>
          <cell r="E869">
            <v>0</v>
          </cell>
          <cell r="F869" t="str">
            <v>28/12/2005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ETECMTJL$517</v>
          </cell>
          <cell r="B870">
            <v>0</v>
          </cell>
          <cell r="C870">
            <v>28000</v>
          </cell>
          <cell r="D870">
            <v>28000</v>
          </cell>
          <cell r="E870">
            <v>0</v>
          </cell>
          <cell r="F870" t="str">
            <v>29/12/2005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ETECMTJL$518</v>
          </cell>
          <cell r="B871">
            <v>0</v>
          </cell>
          <cell r="C871">
            <v>22400</v>
          </cell>
          <cell r="D871">
            <v>22400</v>
          </cell>
          <cell r="E871">
            <v>0</v>
          </cell>
          <cell r="F871" t="str">
            <v>29/12/2005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ETECMTJL$519</v>
          </cell>
          <cell r="B872">
            <v>0</v>
          </cell>
          <cell r="C872">
            <v>8800</v>
          </cell>
          <cell r="D872">
            <v>8800</v>
          </cell>
          <cell r="E872">
            <v>0</v>
          </cell>
          <cell r="F872" t="str">
            <v>29/12/2005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ETECMTJL$520</v>
          </cell>
          <cell r="B873">
            <v>0</v>
          </cell>
          <cell r="C873">
            <v>28000</v>
          </cell>
          <cell r="D873">
            <v>28000</v>
          </cell>
          <cell r="E873">
            <v>0</v>
          </cell>
          <cell r="F873" t="str">
            <v>29/12/2005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ETECMTJL$521</v>
          </cell>
          <cell r="B874">
            <v>0</v>
          </cell>
          <cell r="C874">
            <v>22800</v>
          </cell>
          <cell r="D874">
            <v>22800</v>
          </cell>
          <cell r="E874">
            <v>0</v>
          </cell>
          <cell r="F874" t="str">
            <v>29/12/2005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ETECMTJL$522</v>
          </cell>
          <cell r="B875">
            <v>0</v>
          </cell>
          <cell r="C875">
            <v>6000</v>
          </cell>
          <cell r="D875">
            <v>6000</v>
          </cell>
          <cell r="E875">
            <v>0</v>
          </cell>
          <cell r="F875" t="str">
            <v>30/12/2005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ETECMTJL$523</v>
          </cell>
          <cell r="B876">
            <v>0</v>
          </cell>
          <cell r="C876">
            <v>9000</v>
          </cell>
          <cell r="D876">
            <v>9000</v>
          </cell>
          <cell r="E876">
            <v>0</v>
          </cell>
          <cell r="F876" t="str">
            <v>30/12/2005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ETECMTJL$524</v>
          </cell>
          <cell r="B877">
            <v>0</v>
          </cell>
          <cell r="C877">
            <v>15625</v>
          </cell>
          <cell r="D877">
            <v>15625</v>
          </cell>
          <cell r="E877">
            <v>0</v>
          </cell>
          <cell r="F877" t="str">
            <v>05/01/2006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ETECMTJL$525</v>
          </cell>
          <cell r="B878">
            <v>0</v>
          </cell>
          <cell r="C878">
            <v>9940</v>
          </cell>
          <cell r="D878">
            <v>9940</v>
          </cell>
          <cell r="E878">
            <v>0</v>
          </cell>
          <cell r="F878" t="str">
            <v>01/04/2005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ETECMTJL$526</v>
          </cell>
          <cell r="B879">
            <v>0</v>
          </cell>
          <cell r="C879">
            <v>6106</v>
          </cell>
          <cell r="D879">
            <v>6106</v>
          </cell>
          <cell r="E879">
            <v>0</v>
          </cell>
          <cell r="F879" t="str">
            <v>17/01/2006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ETECMTJL$527</v>
          </cell>
          <cell r="B880">
            <v>0</v>
          </cell>
          <cell r="C880">
            <v>45000</v>
          </cell>
          <cell r="D880">
            <v>45000</v>
          </cell>
          <cell r="E880">
            <v>0</v>
          </cell>
          <cell r="F880" t="str">
            <v>17/01/2006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ETECMTJL$528</v>
          </cell>
          <cell r="B881">
            <v>0</v>
          </cell>
          <cell r="C881">
            <v>23848</v>
          </cell>
          <cell r="D881">
            <v>23848</v>
          </cell>
          <cell r="E881">
            <v>0</v>
          </cell>
          <cell r="F881" t="str">
            <v>17/01/2006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ETECMTJL$529</v>
          </cell>
          <cell r="B882">
            <v>0</v>
          </cell>
          <cell r="C882">
            <v>8000</v>
          </cell>
          <cell r="D882">
            <v>8000</v>
          </cell>
          <cell r="E882">
            <v>0</v>
          </cell>
          <cell r="F882" t="str">
            <v>18/01/2006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ETECMTJL$530</v>
          </cell>
          <cell r="B883">
            <v>0</v>
          </cell>
          <cell r="C883">
            <v>25000</v>
          </cell>
          <cell r="D883">
            <v>25000</v>
          </cell>
          <cell r="E883">
            <v>0</v>
          </cell>
          <cell r="F883" t="str">
            <v>18/01/2006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ETECMTJL$531</v>
          </cell>
          <cell r="B884">
            <v>0</v>
          </cell>
          <cell r="C884">
            <v>50000</v>
          </cell>
          <cell r="D884">
            <v>50000</v>
          </cell>
          <cell r="E884">
            <v>0</v>
          </cell>
          <cell r="F884" t="str">
            <v>18/01/2006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ETECMTJL$532</v>
          </cell>
          <cell r="B885">
            <v>0</v>
          </cell>
          <cell r="C885">
            <v>28000</v>
          </cell>
          <cell r="D885">
            <v>28000</v>
          </cell>
          <cell r="E885">
            <v>0</v>
          </cell>
          <cell r="F885" t="str">
            <v>18/01/2006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ETECMTJL$533</v>
          </cell>
          <cell r="B886">
            <v>0</v>
          </cell>
          <cell r="C886">
            <v>80000</v>
          </cell>
          <cell r="D886">
            <v>80000</v>
          </cell>
          <cell r="E886">
            <v>0</v>
          </cell>
          <cell r="F886" t="str">
            <v>18/01/2006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ETECMTJL$534</v>
          </cell>
          <cell r="B887">
            <v>0</v>
          </cell>
          <cell r="C887">
            <v>85000</v>
          </cell>
          <cell r="D887">
            <v>85000</v>
          </cell>
          <cell r="E887">
            <v>0</v>
          </cell>
          <cell r="F887" t="str">
            <v>18/01/2006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ETECMTJL$535</v>
          </cell>
          <cell r="B888">
            <v>0</v>
          </cell>
          <cell r="C888">
            <v>18700</v>
          </cell>
          <cell r="D888">
            <v>18700</v>
          </cell>
          <cell r="E888">
            <v>0</v>
          </cell>
          <cell r="F888" t="str">
            <v>23/01/2006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ETECMTJL$536</v>
          </cell>
          <cell r="B889">
            <v>0</v>
          </cell>
          <cell r="C889">
            <v>30700</v>
          </cell>
          <cell r="D889">
            <v>30700</v>
          </cell>
          <cell r="E889">
            <v>0</v>
          </cell>
          <cell r="F889" t="str">
            <v>23/01/2006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ETECMTJL$537</v>
          </cell>
          <cell r="B890">
            <v>0</v>
          </cell>
          <cell r="C890">
            <v>30000</v>
          </cell>
          <cell r="D890">
            <v>30000</v>
          </cell>
          <cell r="E890">
            <v>0</v>
          </cell>
          <cell r="F890" t="str">
            <v>23/01/2006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ETECMTJL$538</v>
          </cell>
          <cell r="B891">
            <v>0</v>
          </cell>
          <cell r="C891">
            <v>11137</v>
          </cell>
          <cell r="D891">
            <v>11137</v>
          </cell>
          <cell r="E891">
            <v>0</v>
          </cell>
          <cell r="F891" t="str">
            <v>23/01/2006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ETECMTJL$539</v>
          </cell>
          <cell r="B892">
            <v>0</v>
          </cell>
          <cell r="C892">
            <v>44245</v>
          </cell>
          <cell r="D892">
            <v>44245</v>
          </cell>
          <cell r="E892">
            <v>0</v>
          </cell>
          <cell r="F892" t="str">
            <v>23/01/2006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ETECMTJL$540</v>
          </cell>
          <cell r="B893">
            <v>0</v>
          </cell>
          <cell r="C893">
            <v>12665</v>
          </cell>
          <cell r="D893">
            <v>12665</v>
          </cell>
          <cell r="E893">
            <v>0</v>
          </cell>
          <cell r="F893" t="str">
            <v>23/01/2006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ETECMTJL$541</v>
          </cell>
          <cell r="B894">
            <v>0</v>
          </cell>
          <cell r="C894">
            <v>45000</v>
          </cell>
          <cell r="D894">
            <v>45000</v>
          </cell>
          <cell r="E894">
            <v>0</v>
          </cell>
          <cell r="F894" t="str">
            <v>23/01/2006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ETECMTJL$542</v>
          </cell>
          <cell r="B895">
            <v>0</v>
          </cell>
          <cell r="C895">
            <v>65000</v>
          </cell>
          <cell r="D895">
            <v>65000</v>
          </cell>
          <cell r="E895">
            <v>0</v>
          </cell>
          <cell r="F895" t="str">
            <v>23/01/2006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ETECMTJL$543</v>
          </cell>
          <cell r="B896">
            <v>0</v>
          </cell>
          <cell r="C896">
            <v>20000</v>
          </cell>
          <cell r="D896">
            <v>20000</v>
          </cell>
          <cell r="E896">
            <v>0</v>
          </cell>
          <cell r="F896" t="str">
            <v>23/01/2006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ETECMTJL$544</v>
          </cell>
          <cell r="B897">
            <v>0</v>
          </cell>
          <cell r="C897">
            <v>55000</v>
          </cell>
          <cell r="D897">
            <v>55000</v>
          </cell>
          <cell r="E897">
            <v>0</v>
          </cell>
          <cell r="F897" t="str">
            <v>23/01/2006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ETECMTJL$545</v>
          </cell>
          <cell r="B898">
            <v>0</v>
          </cell>
          <cell r="C898">
            <v>15000</v>
          </cell>
          <cell r="D898">
            <v>15000</v>
          </cell>
          <cell r="E898">
            <v>0</v>
          </cell>
          <cell r="F898" t="str">
            <v>23/01/2006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ETECMTJL$546</v>
          </cell>
          <cell r="B899">
            <v>0</v>
          </cell>
          <cell r="C899">
            <v>15514</v>
          </cell>
          <cell r="D899">
            <v>15514</v>
          </cell>
          <cell r="E899">
            <v>0</v>
          </cell>
          <cell r="F899" t="str">
            <v>23/01/2006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ETECMTJL$547</v>
          </cell>
          <cell r="B900">
            <v>0</v>
          </cell>
          <cell r="C900">
            <v>6000</v>
          </cell>
          <cell r="D900">
            <v>6000</v>
          </cell>
          <cell r="E900">
            <v>0</v>
          </cell>
          <cell r="F900" t="str">
            <v>23/01/2006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ETECMTJL$548</v>
          </cell>
          <cell r="B901">
            <v>0</v>
          </cell>
          <cell r="C901">
            <v>21500</v>
          </cell>
          <cell r="D901">
            <v>21500</v>
          </cell>
          <cell r="E901">
            <v>0</v>
          </cell>
          <cell r="F901" t="str">
            <v>23/01/2006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ETECMTJL$549</v>
          </cell>
          <cell r="B902">
            <v>0</v>
          </cell>
          <cell r="C902">
            <v>8000</v>
          </cell>
          <cell r="D902">
            <v>8000</v>
          </cell>
          <cell r="E902">
            <v>0</v>
          </cell>
          <cell r="F902" t="str">
            <v>25/01/2006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ETECMTJL$550</v>
          </cell>
          <cell r="B903">
            <v>0</v>
          </cell>
          <cell r="C903">
            <v>28000</v>
          </cell>
          <cell r="D903">
            <v>28000</v>
          </cell>
          <cell r="E903">
            <v>0</v>
          </cell>
          <cell r="F903" t="str">
            <v>25/01/2006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A904" t="str">
            <v>ETECMTJL$551</v>
          </cell>
          <cell r="B904">
            <v>0</v>
          </cell>
          <cell r="C904">
            <v>19335.04</v>
          </cell>
          <cell r="D904">
            <v>19335.04</v>
          </cell>
          <cell r="E904">
            <v>0</v>
          </cell>
          <cell r="F904" t="str">
            <v>25/01/2006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</row>
        <row r="905">
          <cell r="A905" t="str">
            <v>ETECMTJL$552</v>
          </cell>
          <cell r="B905">
            <v>0</v>
          </cell>
          <cell r="C905">
            <v>14200.77</v>
          </cell>
          <cell r="D905">
            <v>14200.77</v>
          </cell>
          <cell r="E905">
            <v>0</v>
          </cell>
          <cell r="F905" t="str">
            <v>25/01/2006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A906" t="str">
            <v>ETECMTJL$553</v>
          </cell>
          <cell r="B906">
            <v>0</v>
          </cell>
          <cell r="C906">
            <v>38764.4</v>
          </cell>
          <cell r="D906">
            <v>38764.4</v>
          </cell>
          <cell r="E906">
            <v>0</v>
          </cell>
          <cell r="F906" t="str">
            <v>25/01/2006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ETECMTJL$554</v>
          </cell>
          <cell r="B907">
            <v>0</v>
          </cell>
          <cell r="C907">
            <v>22658.46</v>
          </cell>
          <cell r="D907">
            <v>22658.46</v>
          </cell>
          <cell r="E907">
            <v>0</v>
          </cell>
          <cell r="F907" t="str">
            <v>26/01/2006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ETECMTJL$555</v>
          </cell>
          <cell r="B908">
            <v>0</v>
          </cell>
          <cell r="C908">
            <v>200000</v>
          </cell>
          <cell r="D908">
            <v>200000</v>
          </cell>
          <cell r="E908">
            <v>0</v>
          </cell>
          <cell r="F908" t="str">
            <v>26/01/2006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ETECMTJL$556</v>
          </cell>
          <cell r="B909">
            <v>0</v>
          </cell>
          <cell r="C909">
            <v>27000</v>
          </cell>
          <cell r="D909">
            <v>27000</v>
          </cell>
          <cell r="E909">
            <v>0</v>
          </cell>
          <cell r="F909" t="str">
            <v>26/01/2006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A910" t="str">
            <v>ETECMTJL$557</v>
          </cell>
          <cell r="B910">
            <v>0</v>
          </cell>
          <cell r="C910">
            <v>35000</v>
          </cell>
          <cell r="D910">
            <v>35000</v>
          </cell>
          <cell r="E910">
            <v>0</v>
          </cell>
          <cell r="F910" t="str">
            <v>03/02/2006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ETECMTJL$558</v>
          </cell>
          <cell r="B911">
            <v>0</v>
          </cell>
          <cell r="C911">
            <v>22500</v>
          </cell>
          <cell r="D911">
            <v>22500</v>
          </cell>
          <cell r="E911">
            <v>0</v>
          </cell>
          <cell r="F911" t="str">
            <v>03/02/2006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A912" t="str">
            <v>ETECMTJL$559</v>
          </cell>
          <cell r="B912">
            <v>0</v>
          </cell>
          <cell r="C912">
            <v>46819.72</v>
          </cell>
          <cell r="D912">
            <v>46819.72</v>
          </cell>
          <cell r="E912">
            <v>0</v>
          </cell>
          <cell r="F912" t="str">
            <v>03/02/2006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ETECMTJL$560</v>
          </cell>
          <cell r="B913">
            <v>0</v>
          </cell>
          <cell r="C913">
            <v>31000</v>
          </cell>
          <cell r="D913">
            <v>31000</v>
          </cell>
          <cell r="E913">
            <v>0</v>
          </cell>
          <cell r="F913" t="str">
            <v>03/02/2006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ETECMTJL$561</v>
          </cell>
          <cell r="B914">
            <v>0</v>
          </cell>
          <cell r="C914">
            <v>24000</v>
          </cell>
          <cell r="D914">
            <v>24000</v>
          </cell>
          <cell r="E914">
            <v>0</v>
          </cell>
          <cell r="F914" t="str">
            <v>06/02/2006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ETECMTJL$562</v>
          </cell>
          <cell r="B915">
            <v>0</v>
          </cell>
          <cell r="C915">
            <v>26000</v>
          </cell>
          <cell r="D915">
            <v>26000</v>
          </cell>
          <cell r="E915">
            <v>0</v>
          </cell>
          <cell r="F915" t="str">
            <v>08/02/2006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ETECMTJL$563</v>
          </cell>
          <cell r="B916">
            <v>0</v>
          </cell>
          <cell r="C916">
            <v>16000</v>
          </cell>
          <cell r="D916">
            <v>16000</v>
          </cell>
          <cell r="E916">
            <v>0</v>
          </cell>
          <cell r="F916" t="str">
            <v>08/02/2006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ETECMTJL$564</v>
          </cell>
          <cell r="B917">
            <v>0</v>
          </cell>
          <cell r="C917">
            <v>15000</v>
          </cell>
          <cell r="D917">
            <v>15000</v>
          </cell>
          <cell r="E917">
            <v>0</v>
          </cell>
          <cell r="F917" t="str">
            <v>08/02/2006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ETECMTJL$565</v>
          </cell>
          <cell r="B918">
            <v>0</v>
          </cell>
          <cell r="C918">
            <v>22000</v>
          </cell>
          <cell r="D918">
            <v>22000</v>
          </cell>
          <cell r="E918">
            <v>0</v>
          </cell>
          <cell r="F918" t="str">
            <v>08/02/2006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ETECMTJL$566</v>
          </cell>
          <cell r="B919">
            <v>0</v>
          </cell>
          <cell r="C919">
            <v>21000</v>
          </cell>
          <cell r="D919">
            <v>21000</v>
          </cell>
          <cell r="E919">
            <v>0</v>
          </cell>
          <cell r="F919" t="str">
            <v>08/02/2006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ETECMTJL$567</v>
          </cell>
          <cell r="B920">
            <v>0</v>
          </cell>
          <cell r="C920">
            <v>40000</v>
          </cell>
          <cell r="D920">
            <v>40000</v>
          </cell>
          <cell r="E920">
            <v>0</v>
          </cell>
          <cell r="F920" t="str">
            <v>08/02/2006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A921" t="str">
            <v>ETECMTJL$568</v>
          </cell>
          <cell r="B921">
            <v>0</v>
          </cell>
          <cell r="C921">
            <v>110000</v>
          </cell>
          <cell r="D921">
            <v>110000</v>
          </cell>
          <cell r="E921">
            <v>0</v>
          </cell>
          <cell r="F921" t="str">
            <v>10/02/2006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ETECMTJL$569</v>
          </cell>
          <cell r="B922">
            <v>0</v>
          </cell>
          <cell r="C922">
            <v>20000</v>
          </cell>
          <cell r="D922">
            <v>20000</v>
          </cell>
          <cell r="E922">
            <v>0</v>
          </cell>
          <cell r="F922" t="str">
            <v>10/02/2006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ETECMTJL$570</v>
          </cell>
          <cell r="B923">
            <v>0</v>
          </cell>
          <cell r="C923">
            <v>29122</v>
          </cell>
          <cell r="D923">
            <v>29122</v>
          </cell>
          <cell r="E923">
            <v>0</v>
          </cell>
          <cell r="F923" t="str">
            <v>10/02/2006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ETECMTJL$571</v>
          </cell>
          <cell r="B924">
            <v>0</v>
          </cell>
          <cell r="C924">
            <v>12062</v>
          </cell>
          <cell r="D924">
            <v>12062</v>
          </cell>
          <cell r="E924">
            <v>0</v>
          </cell>
          <cell r="F924" t="str">
            <v>23/01/2006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ETECMTJL$572</v>
          </cell>
          <cell r="B925">
            <v>0</v>
          </cell>
          <cell r="C925">
            <v>30000</v>
          </cell>
          <cell r="D925">
            <v>30000</v>
          </cell>
          <cell r="E925">
            <v>0</v>
          </cell>
          <cell r="F925" t="str">
            <v>10/01/2005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ETECMTJL$573</v>
          </cell>
          <cell r="B926">
            <v>0</v>
          </cell>
          <cell r="C926">
            <v>12000</v>
          </cell>
          <cell r="D926">
            <v>12000</v>
          </cell>
          <cell r="E926">
            <v>0</v>
          </cell>
          <cell r="F926" t="str">
            <v>31/12/2004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ETECMTJL$574</v>
          </cell>
          <cell r="B927">
            <v>0</v>
          </cell>
          <cell r="C927">
            <v>3000</v>
          </cell>
          <cell r="D927">
            <v>3000</v>
          </cell>
          <cell r="E927">
            <v>0</v>
          </cell>
          <cell r="F927" t="str">
            <v>10/01/2005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ETECMTJL$575</v>
          </cell>
          <cell r="B928">
            <v>0</v>
          </cell>
          <cell r="C928">
            <v>15000</v>
          </cell>
          <cell r="D928">
            <v>15000</v>
          </cell>
          <cell r="E928">
            <v>0</v>
          </cell>
          <cell r="F928" t="str">
            <v>14/10/2002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ETECMTJL$576</v>
          </cell>
          <cell r="B929">
            <v>0</v>
          </cell>
          <cell r="C929">
            <v>18000</v>
          </cell>
          <cell r="D929">
            <v>18000</v>
          </cell>
          <cell r="E929">
            <v>0</v>
          </cell>
          <cell r="F929" t="str">
            <v>07/04/2004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ETECMTJL$577</v>
          </cell>
          <cell r="B930">
            <v>0</v>
          </cell>
          <cell r="C930">
            <v>15000</v>
          </cell>
          <cell r="D930">
            <v>15000</v>
          </cell>
          <cell r="E930">
            <v>0</v>
          </cell>
          <cell r="F930" t="str">
            <v>15/02/2006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ETECMTJL$578</v>
          </cell>
          <cell r="B931">
            <v>0</v>
          </cell>
          <cell r="C931">
            <v>52000</v>
          </cell>
          <cell r="D931">
            <v>52000</v>
          </cell>
          <cell r="E931">
            <v>0</v>
          </cell>
          <cell r="F931" t="str">
            <v>15/02/2006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ETECMTJL$579</v>
          </cell>
          <cell r="B932">
            <v>0</v>
          </cell>
          <cell r="C932">
            <v>11000</v>
          </cell>
          <cell r="D932">
            <v>11000</v>
          </cell>
          <cell r="E932">
            <v>0</v>
          </cell>
          <cell r="F932" t="str">
            <v>15/02/2006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ETECMTJL$580</v>
          </cell>
          <cell r="B933">
            <v>0</v>
          </cell>
          <cell r="C933">
            <v>38000</v>
          </cell>
          <cell r="D933">
            <v>38000</v>
          </cell>
          <cell r="E933">
            <v>0</v>
          </cell>
          <cell r="F933" t="str">
            <v>15/02/2006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ETECMTJL$581</v>
          </cell>
          <cell r="B934">
            <v>0</v>
          </cell>
          <cell r="C934">
            <v>83000</v>
          </cell>
          <cell r="D934">
            <v>83000</v>
          </cell>
          <cell r="E934">
            <v>0</v>
          </cell>
          <cell r="F934" t="str">
            <v>15/02/2006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ETECMTJL$582</v>
          </cell>
          <cell r="B935">
            <v>0</v>
          </cell>
          <cell r="C935">
            <v>29500</v>
          </cell>
          <cell r="D935">
            <v>29500</v>
          </cell>
          <cell r="E935">
            <v>0</v>
          </cell>
          <cell r="F935" t="str">
            <v>17/02/2006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ETECMTJL$583</v>
          </cell>
          <cell r="B936">
            <v>0</v>
          </cell>
          <cell r="C936">
            <v>15000</v>
          </cell>
          <cell r="D936">
            <v>15000</v>
          </cell>
          <cell r="E936">
            <v>0</v>
          </cell>
          <cell r="F936" t="str">
            <v>17/02/2006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ETECMTJL$584</v>
          </cell>
          <cell r="B937">
            <v>0</v>
          </cell>
          <cell r="C937">
            <v>26600</v>
          </cell>
          <cell r="D937">
            <v>26600</v>
          </cell>
          <cell r="E937">
            <v>0</v>
          </cell>
          <cell r="F937" t="str">
            <v>21/02/2006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ETECMTJL$585</v>
          </cell>
          <cell r="B938">
            <v>0</v>
          </cell>
          <cell r="C938">
            <v>30000</v>
          </cell>
          <cell r="D938">
            <v>30000</v>
          </cell>
          <cell r="E938">
            <v>0</v>
          </cell>
          <cell r="F938" t="str">
            <v>21/02/2006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ETECMTJL$586</v>
          </cell>
          <cell r="B939">
            <v>0</v>
          </cell>
          <cell r="C939">
            <v>50000</v>
          </cell>
          <cell r="D939">
            <v>50000</v>
          </cell>
          <cell r="E939">
            <v>0</v>
          </cell>
          <cell r="F939" t="str">
            <v>22/02/2006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ETECMTJL$587</v>
          </cell>
          <cell r="B940">
            <v>0</v>
          </cell>
          <cell r="C940">
            <v>5700</v>
          </cell>
          <cell r="D940">
            <v>5700</v>
          </cell>
          <cell r="E940">
            <v>0</v>
          </cell>
          <cell r="F940" t="str">
            <v>23/02/2006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ETECMTJL$588</v>
          </cell>
          <cell r="B941">
            <v>0</v>
          </cell>
          <cell r="C941">
            <v>22000</v>
          </cell>
          <cell r="D941">
            <v>22000</v>
          </cell>
          <cell r="E941">
            <v>0</v>
          </cell>
          <cell r="F941" t="str">
            <v>27/02/2006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ETECMTJL$589</v>
          </cell>
          <cell r="B942">
            <v>0</v>
          </cell>
          <cell r="C942">
            <v>12000</v>
          </cell>
          <cell r="D942">
            <v>12000</v>
          </cell>
          <cell r="E942">
            <v>0</v>
          </cell>
          <cell r="F942" t="str">
            <v>01/03/2006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ETECMTJL$590</v>
          </cell>
          <cell r="B943">
            <v>0</v>
          </cell>
          <cell r="C943">
            <v>12000</v>
          </cell>
          <cell r="D943">
            <v>12000</v>
          </cell>
          <cell r="E943">
            <v>0</v>
          </cell>
          <cell r="F943" t="str">
            <v>02/03/2006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ETECMTJL$591</v>
          </cell>
          <cell r="B944">
            <v>0</v>
          </cell>
          <cell r="C944">
            <v>16234.5</v>
          </cell>
          <cell r="D944">
            <v>16234.5</v>
          </cell>
          <cell r="E944">
            <v>0</v>
          </cell>
          <cell r="F944" t="str">
            <v>02/03/2006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ETECMTJL$592</v>
          </cell>
          <cell r="B945">
            <v>0</v>
          </cell>
          <cell r="C945">
            <v>80000</v>
          </cell>
          <cell r="D945">
            <v>80000</v>
          </cell>
          <cell r="E945">
            <v>0</v>
          </cell>
          <cell r="F945" t="str">
            <v>01/03/2006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ETECMTJL$593</v>
          </cell>
          <cell r="B946">
            <v>0</v>
          </cell>
          <cell r="C946">
            <v>165000</v>
          </cell>
          <cell r="D946">
            <v>165000</v>
          </cell>
          <cell r="E946">
            <v>0</v>
          </cell>
          <cell r="F946" t="str">
            <v>01/03/2006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ETECMTJL$594</v>
          </cell>
          <cell r="B947">
            <v>0</v>
          </cell>
          <cell r="C947">
            <v>30000</v>
          </cell>
          <cell r="D947">
            <v>30000</v>
          </cell>
          <cell r="E947">
            <v>0</v>
          </cell>
          <cell r="F947" t="str">
            <v>01/03/2006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ETECMTJL$595</v>
          </cell>
          <cell r="B948">
            <v>0</v>
          </cell>
          <cell r="C948">
            <v>13248</v>
          </cell>
          <cell r="D948">
            <v>13248</v>
          </cell>
          <cell r="E948">
            <v>0</v>
          </cell>
          <cell r="F948" t="str">
            <v>03/03/2006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ETECMTJL$596</v>
          </cell>
          <cell r="B949">
            <v>0</v>
          </cell>
          <cell r="C949">
            <v>11420</v>
          </cell>
          <cell r="D949">
            <v>11420</v>
          </cell>
          <cell r="E949">
            <v>0</v>
          </cell>
          <cell r="F949" t="str">
            <v>06/03/2006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ETECMTJL$597</v>
          </cell>
          <cell r="B950">
            <v>0</v>
          </cell>
          <cell r="C950">
            <v>50000</v>
          </cell>
          <cell r="D950">
            <v>50000</v>
          </cell>
          <cell r="E950">
            <v>0</v>
          </cell>
          <cell r="F950" t="str">
            <v>09/03/2006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ETECMTJL$598</v>
          </cell>
          <cell r="B951">
            <v>0</v>
          </cell>
          <cell r="C951">
            <v>8000</v>
          </cell>
          <cell r="D951">
            <v>8000</v>
          </cell>
          <cell r="E951">
            <v>0</v>
          </cell>
          <cell r="F951" t="str">
            <v>09/03/2006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ETECMTJL$599</v>
          </cell>
          <cell r="B952">
            <v>0</v>
          </cell>
          <cell r="C952">
            <v>27418</v>
          </cell>
          <cell r="D952">
            <v>27418</v>
          </cell>
          <cell r="E952">
            <v>0</v>
          </cell>
          <cell r="F952" t="str">
            <v>09/03/2006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ETECMTJL$600</v>
          </cell>
          <cell r="B953">
            <v>0</v>
          </cell>
          <cell r="C953">
            <v>17976</v>
          </cell>
          <cell r="D953">
            <v>17976</v>
          </cell>
          <cell r="E953">
            <v>0</v>
          </cell>
          <cell r="F953" t="str">
            <v>16/03/2006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ETECMTJL$601</v>
          </cell>
          <cell r="B954">
            <v>0</v>
          </cell>
          <cell r="C954">
            <v>7000</v>
          </cell>
          <cell r="D954">
            <v>7000</v>
          </cell>
          <cell r="E954">
            <v>0</v>
          </cell>
          <cell r="F954" t="str">
            <v>31/12/2003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ETECMTJL$602</v>
          </cell>
          <cell r="B955">
            <v>0</v>
          </cell>
          <cell r="C955">
            <v>34702</v>
          </cell>
          <cell r="D955">
            <v>34702</v>
          </cell>
          <cell r="E955">
            <v>0</v>
          </cell>
          <cell r="F955" t="str">
            <v>22/03/2006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ETECMTJL$603</v>
          </cell>
          <cell r="B956">
            <v>0</v>
          </cell>
          <cell r="C956">
            <v>15753.63</v>
          </cell>
          <cell r="D956">
            <v>15753.63</v>
          </cell>
          <cell r="E956">
            <v>0</v>
          </cell>
          <cell r="F956" t="str">
            <v>22/03/2006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ETECMTJL$604</v>
          </cell>
          <cell r="B957">
            <v>0</v>
          </cell>
          <cell r="C957">
            <v>14581</v>
          </cell>
          <cell r="D957">
            <v>14581</v>
          </cell>
          <cell r="E957">
            <v>0</v>
          </cell>
          <cell r="F957" t="str">
            <v>22/03/2006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ETECMTJL$605</v>
          </cell>
          <cell r="B958">
            <v>0</v>
          </cell>
          <cell r="C958">
            <v>291992</v>
          </cell>
          <cell r="D958">
            <v>291992</v>
          </cell>
          <cell r="E958">
            <v>0</v>
          </cell>
          <cell r="F958" t="str">
            <v>22/03/2006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ETECMTJL$606</v>
          </cell>
          <cell r="B959">
            <v>0</v>
          </cell>
          <cell r="C959">
            <v>41692</v>
          </cell>
          <cell r="D959">
            <v>41692</v>
          </cell>
          <cell r="E959">
            <v>0</v>
          </cell>
          <cell r="F959" t="str">
            <v>24/03/2006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ETECMTJL$607</v>
          </cell>
          <cell r="B960">
            <v>0</v>
          </cell>
          <cell r="C960">
            <v>16632</v>
          </cell>
          <cell r="D960">
            <v>16632</v>
          </cell>
          <cell r="E960">
            <v>0</v>
          </cell>
          <cell r="F960" t="str">
            <v>27/03/2006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A961" t="str">
            <v>ETECMTJL$608</v>
          </cell>
          <cell r="B961">
            <v>0</v>
          </cell>
          <cell r="C961">
            <v>40000</v>
          </cell>
          <cell r="D961">
            <v>40000</v>
          </cell>
          <cell r="E961">
            <v>0</v>
          </cell>
          <cell r="F961" t="str">
            <v>27/03/2006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ETECMTJL$609</v>
          </cell>
          <cell r="B962">
            <v>0</v>
          </cell>
          <cell r="C962">
            <v>114009</v>
          </cell>
          <cell r="D962">
            <v>114009</v>
          </cell>
          <cell r="E962">
            <v>0</v>
          </cell>
          <cell r="F962" t="str">
            <v>27/03/2006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ETECMTJL$610</v>
          </cell>
          <cell r="B963">
            <v>0</v>
          </cell>
          <cell r="C963">
            <v>76916</v>
          </cell>
          <cell r="D963">
            <v>76916</v>
          </cell>
          <cell r="E963">
            <v>0</v>
          </cell>
          <cell r="F963" t="str">
            <v>27/03/2006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ETECMTJL$611</v>
          </cell>
          <cell r="B964">
            <v>0</v>
          </cell>
          <cell r="C964">
            <v>47661</v>
          </cell>
          <cell r="D964">
            <v>47661</v>
          </cell>
          <cell r="E964">
            <v>0</v>
          </cell>
          <cell r="F964" t="str">
            <v>27/03/2006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ETECMTJL$612</v>
          </cell>
          <cell r="B965">
            <v>0</v>
          </cell>
          <cell r="C965">
            <v>71329</v>
          </cell>
          <cell r="D965">
            <v>71329</v>
          </cell>
          <cell r="E965">
            <v>0</v>
          </cell>
          <cell r="F965" t="str">
            <v>29/03/2006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ETECMTJL$613</v>
          </cell>
          <cell r="B966">
            <v>0</v>
          </cell>
          <cell r="C966">
            <v>17292</v>
          </cell>
          <cell r="D966">
            <v>17292</v>
          </cell>
          <cell r="E966">
            <v>0</v>
          </cell>
          <cell r="F966" t="str">
            <v>29/03/2006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ETECMTJL$614</v>
          </cell>
          <cell r="B967">
            <v>0</v>
          </cell>
          <cell r="C967">
            <v>182729</v>
          </cell>
          <cell r="D967">
            <v>182729</v>
          </cell>
          <cell r="E967">
            <v>0</v>
          </cell>
          <cell r="F967" t="str">
            <v>29/03/2006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ETECMTJL$615</v>
          </cell>
          <cell r="B968">
            <v>0</v>
          </cell>
          <cell r="C968">
            <v>88801</v>
          </cell>
          <cell r="D968">
            <v>88801</v>
          </cell>
          <cell r="E968">
            <v>0</v>
          </cell>
          <cell r="F968" t="str">
            <v>28/03/2006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ETECMTJL$616</v>
          </cell>
          <cell r="B969">
            <v>0</v>
          </cell>
          <cell r="C969">
            <v>30135</v>
          </cell>
          <cell r="D969">
            <v>30135</v>
          </cell>
          <cell r="E969">
            <v>0</v>
          </cell>
          <cell r="F969" t="str">
            <v>28/03/2006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ETECMTJL$617</v>
          </cell>
          <cell r="B970">
            <v>0</v>
          </cell>
          <cell r="C970">
            <v>71000</v>
          </cell>
          <cell r="D970">
            <v>71000</v>
          </cell>
          <cell r="E970">
            <v>0</v>
          </cell>
          <cell r="F970" t="str">
            <v>28/03/2006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ETECMTJL$618</v>
          </cell>
          <cell r="B971">
            <v>0</v>
          </cell>
          <cell r="C971">
            <v>40000</v>
          </cell>
          <cell r="D971">
            <v>40000</v>
          </cell>
          <cell r="E971">
            <v>0</v>
          </cell>
          <cell r="F971" t="str">
            <v>28/03/2006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ETECMTJL$619</v>
          </cell>
          <cell r="B972">
            <v>0</v>
          </cell>
          <cell r="C972">
            <v>35000</v>
          </cell>
          <cell r="D972">
            <v>35000</v>
          </cell>
          <cell r="E972">
            <v>0</v>
          </cell>
          <cell r="F972" t="str">
            <v>28/03/2006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ETECMTJL$620</v>
          </cell>
          <cell r="B973">
            <v>0</v>
          </cell>
          <cell r="C973">
            <v>42000</v>
          </cell>
          <cell r="D973">
            <v>42000</v>
          </cell>
          <cell r="E973">
            <v>0</v>
          </cell>
          <cell r="F973" t="str">
            <v>28/03/2006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 t="str">
            <v>ETECMTJL$621</v>
          </cell>
          <cell r="B974">
            <v>0</v>
          </cell>
          <cell r="C974">
            <v>60000</v>
          </cell>
          <cell r="D974">
            <v>60000</v>
          </cell>
          <cell r="E974">
            <v>0</v>
          </cell>
          <cell r="F974" t="str">
            <v>28/03/2006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A975" t="str">
            <v>ETECMTJL$622</v>
          </cell>
          <cell r="B975">
            <v>0</v>
          </cell>
          <cell r="C975">
            <v>40000</v>
          </cell>
          <cell r="D975">
            <v>40000</v>
          </cell>
          <cell r="E975">
            <v>0</v>
          </cell>
          <cell r="F975" t="str">
            <v>31/03/2006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ETECMTJL$623</v>
          </cell>
          <cell r="B976">
            <v>0</v>
          </cell>
          <cell r="C976">
            <v>11240</v>
          </cell>
          <cell r="D976">
            <v>11240</v>
          </cell>
          <cell r="E976">
            <v>0</v>
          </cell>
          <cell r="F976" t="str">
            <v>31/03/2006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ETECMTJL$624</v>
          </cell>
          <cell r="B977">
            <v>0</v>
          </cell>
          <cell r="C977">
            <v>9471</v>
          </cell>
          <cell r="D977">
            <v>9471</v>
          </cell>
          <cell r="E977">
            <v>0</v>
          </cell>
          <cell r="F977" t="str">
            <v>31/03/2006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A978" t="str">
            <v>ETECMTJL$625</v>
          </cell>
          <cell r="B978">
            <v>0</v>
          </cell>
          <cell r="C978">
            <v>29632</v>
          </cell>
          <cell r="D978">
            <v>29632</v>
          </cell>
          <cell r="E978">
            <v>0</v>
          </cell>
          <cell r="F978" t="str">
            <v>31/03/2006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>ETECMTJL$626</v>
          </cell>
          <cell r="B979">
            <v>0</v>
          </cell>
          <cell r="C979">
            <v>57338</v>
          </cell>
          <cell r="D979">
            <v>57338</v>
          </cell>
          <cell r="E979">
            <v>0</v>
          </cell>
          <cell r="F979" t="str">
            <v>31/03/2006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A980" t="str">
            <v>ETECMTJL$627</v>
          </cell>
          <cell r="B980">
            <v>0</v>
          </cell>
          <cell r="C980">
            <v>16000</v>
          </cell>
          <cell r="D980">
            <v>16000</v>
          </cell>
          <cell r="E980">
            <v>0</v>
          </cell>
          <cell r="F980" t="str">
            <v>31/03/2006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ETECMTJL$628</v>
          </cell>
          <cell r="B981">
            <v>0</v>
          </cell>
          <cell r="C981">
            <v>110000</v>
          </cell>
          <cell r="D981">
            <v>110000</v>
          </cell>
          <cell r="E981">
            <v>0</v>
          </cell>
          <cell r="F981" t="str">
            <v>31/03/2006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ETECMTJL$629</v>
          </cell>
          <cell r="B982">
            <v>0</v>
          </cell>
          <cell r="C982">
            <v>14434</v>
          </cell>
          <cell r="D982">
            <v>14434</v>
          </cell>
          <cell r="E982">
            <v>0</v>
          </cell>
          <cell r="F982" t="str">
            <v>31/03/2006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A983" t="str">
            <v>ETECMTJL$630</v>
          </cell>
          <cell r="B983">
            <v>0</v>
          </cell>
          <cell r="C983">
            <v>265000</v>
          </cell>
          <cell r="D983">
            <v>265000</v>
          </cell>
          <cell r="E983">
            <v>0</v>
          </cell>
          <cell r="F983" t="str">
            <v>31/03/2006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A984" t="str">
            <v>ETECMTJL$631</v>
          </cell>
          <cell r="B984">
            <v>0</v>
          </cell>
          <cell r="C984">
            <v>8666</v>
          </cell>
          <cell r="D984">
            <v>8666</v>
          </cell>
          <cell r="E984">
            <v>0</v>
          </cell>
          <cell r="F984" t="str">
            <v>31/03/2006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A985" t="str">
            <v>ETECMTJL$632</v>
          </cell>
          <cell r="B985">
            <v>0</v>
          </cell>
          <cell r="C985">
            <v>52500</v>
          </cell>
          <cell r="D985">
            <v>52500</v>
          </cell>
          <cell r="E985">
            <v>0</v>
          </cell>
          <cell r="F985" t="str">
            <v>31/03/2006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A986" t="str">
            <v>ETECMTJL$633</v>
          </cell>
          <cell r="B986">
            <v>0</v>
          </cell>
          <cell r="C986">
            <v>7000</v>
          </cell>
          <cell r="D986">
            <v>7000</v>
          </cell>
          <cell r="E986">
            <v>0</v>
          </cell>
          <cell r="F986" t="str">
            <v>29/03/2006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A987" t="str">
            <v>ETECMTJL$634</v>
          </cell>
          <cell r="B987">
            <v>0</v>
          </cell>
          <cell r="C987">
            <v>63506</v>
          </cell>
          <cell r="D987">
            <v>63506</v>
          </cell>
          <cell r="E987">
            <v>0</v>
          </cell>
          <cell r="F987" t="str">
            <v>04/04/2006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ETECMTJL$635</v>
          </cell>
          <cell r="B988">
            <v>0</v>
          </cell>
          <cell r="C988">
            <v>100000</v>
          </cell>
          <cell r="D988">
            <v>100000</v>
          </cell>
          <cell r="E988">
            <v>0</v>
          </cell>
          <cell r="F988" t="str">
            <v>04/04/2006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A989" t="str">
            <v>ETECMTJL$636</v>
          </cell>
          <cell r="B989">
            <v>0</v>
          </cell>
          <cell r="C989">
            <v>12000</v>
          </cell>
          <cell r="D989">
            <v>12000</v>
          </cell>
          <cell r="E989">
            <v>0</v>
          </cell>
          <cell r="F989" t="str">
            <v>06/04/2006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A990" t="str">
            <v>ETECMTJL$637</v>
          </cell>
          <cell r="B990">
            <v>0</v>
          </cell>
          <cell r="C990">
            <v>11546</v>
          </cell>
          <cell r="D990">
            <v>11546</v>
          </cell>
          <cell r="E990">
            <v>0</v>
          </cell>
          <cell r="F990" t="str">
            <v>06/04/2006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ETECMTJL$638</v>
          </cell>
          <cell r="B991">
            <v>0</v>
          </cell>
          <cell r="C991">
            <v>35000</v>
          </cell>
          <cell r="D991">
            <v>35000</v>
          </cell>
          <cell r="E991">
            <v>0</v>
          </cell>
          <cell r="F991" t="str">
            <v>11/04/2006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ETECMTJL$639</v>
          </cell>
          <cell r="B992">
            <v>0</v>
          </cell>
          <cell r="C992">
            <v>200000</v>
          </cell>
          <cell r="D992">
            <v>200000</v>
          </cell>
          <cell r="E992">
            <v>0</v>
          </cell>
          <cell r="F992" t="str">
            <v>11/04/2006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A993" t="str">
            <v>ETECMTJL$640</v>
          </cell>
          <cell r="B993">
            <v>0</v>
          </cell>
          <cell r="C993">
            <v>80000</v>
          </cell>
          <cell r="D993">
            <v>80000</v>
          </cell>
          <cell r="E993">
            <v>0</v>
          </cell>
          <cell r="F993" t="str">
            <v>11/04/2006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A994" t="str">
            <v>ETECMTJL$641</v>
          </cell>
          <cell r="B994">
            <v>0</v>
          </cell>
          <cell r="C994">
            <v>13048</v>
          </cell>
          <cell r="D994">
            <v>13048</v>
          </cell>
          <cell r="E994">
            <v>0</v>
          </cell>
          <cell r="F994" t="str">
            <v>11/04/2006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ETECMTJL$642</v>
          </cell>
          <cell r="B995">
            <v>0</v>
          </cell>
          <cell r="C995">
            <v>12000</v>
          </cell>
          <cell r="D995">
            <v>12000</v>
          </cell>
          <cell r="E995">
            <v>0</v>
          </cell>
          <cell r="F995" t="str">
            <v>12/04/2006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ETECMTJL$643</v>
          </cell>
          <cell r="B996">
            <v>0</v>
          </cell>
          <cell r="C996">
            <v>50000</v>
          </cell>
          <cell r="D996">
            <v>50000</v>
          </cell>
          <cell r="E996">
            <v>0</v>
          </cell>
          <cell r="F996" t="str">
            <v>12/04/2006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ETECMTJL$644</v>
          </cell>
          <cell r="B997">
            <v>0</v>
          </cell>
          <cell r="C997">
            <v>100000</v>
          </cell>
          <cell r="D997">
            <v>100000</v>
          </cell>
          <cell r="E997">
            <v>0</v>
          </cell>
          <cell r="F997" t="str">
            <v>12/04/2006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ETECMTJL$645</v>
          </cell>
          <cell r="B998">
            <v>0</v>
          </cell>
          <cell r="C998">
            <v>40000</v>
          </cell>
          <cell r="D998">
            <v>40000</v>
          </cell>
          <cell r="E998">
            <v>0</v>
          </cell>
          <cell r="F998" t="str">
            <v>12/04/2006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ETECMTJL$646</v>
          </cell>
          <cell r="B999">
            <v>0</v>
          </cell>
          <cell r="C999">
            <v>43077</v>
          </cell>
          <cell r="D999">
            <v>43077</v>
          </cell>
          <cell r="E999">
            <v>0</v>
          </cell>
          <cell r="F999" t="str">
            <v>29/09/2005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ETECMTJL$647</v>
          </cell>
          <cell r="B1000">
            <v>0</v>
          </cell>
          <cell r="C1000">
            <v>30000</v>
          </cell>
          <cell r="D1000">
            <v>30000</v>
          </cell>
          <cell r="E1000">
            <v>0</v>
          </cell>
          <cell r="F1000" t="str">
            <v>12/04/2006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ETECMTJL$648</v>
          </cell>
          <cell r="B1001">
            <v>0</v>
          </cell>
          <cell r="C1001">
            <v>40000</v>
          </cell>
          <cell r="D1001">
            <v>40000</v>
          </cell>
          <cell r="E1001">
            <v>0</v>
          </cell>
          <cell r="F1001" t="str">
            <v>12/04/2006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ETECMTJL$649</v>
          </cell>
          <cell r="B1002">
            <v>0</v>
          </cell>
          <cell r="C1002">
            <v>82000</v>
          </cell>
          <cell r="D1002">
            <v>82000</v>
          </cell>
          <cell r="E1002">
            <v>0</v>
          </cell>
          <cell r="F1002" t="str">
            <v>25/04/2006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ETECMTJL$650</v>
          </cell>
          <cell r="B1003">
            <v>0</v>
          </cell>
          <cell r="C1003">
            <v>120000</v>
          </cell>
          <cell r="D1003">
            <v>120000</v>
          </cell>
          <cell r="E1003">
            <v>0</v>
          </cell>
          <cell r="F1003" t="str">
            <v>26/04/2006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ETECMTJL$651</v>
          </cell>
          <cell r="B1004">
            <v>0</v>
          </cell>
          <cell r="C1004">
            <v>11640</v>
          </cell>
          <cell r="D1004">
            <v>11640</v>
          </cell>
          <cell r="E1004">
            <v>0</v>
          </cell>
          <cell r="F1004" t="str">
            <v>26/04/2006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ETECMTJL$652</v>
          </cell>
          <cell r="B1005">
            <v>0</v>
          </cell>
          <cell r="C1005">
            <v>18000</v>
          </cell>
          <cell r="D1005">
            <v>18000</v>
          </cell>
          <cell r="E1005">
            <v>0</v>
          </cell>
          <cell r="F1005" t="str">
            <v>26/04/2006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A1006" t="str">
            <v>ETECMTJL$653</v>
          </cell>
          <cell r="B1006">
            <v>0</v>
          </cell>
          <cell r="C1006">
            <v>35000</v>
          </cell>
          <cell r="D1006">
            <v>35000</v>
          </cell>
          <cell r="E1006">
            <v>0</v>
          </cell>
          <cell r="F1006" t="str">
            <v>26/04/2006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A1007" t="str">
            <v>ETECMTJL$654</v>
          </cell>
          <cell r="B1007">
            <v>0</v>
          </cell>
          <cell r="C1007">
            <v>9000</v>
          </cell>
          <cell r="D1007">
            <v>9000</v>
          </cell>
          <cell r="E1007">
            <v>0</v>
          </cell>
          <cell r="F1007" t="str">
            <v>26/04/2006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ETECMTJL$655</v>
          </cell>
          <cell r="B1008">
            <v>0</v>
          </cell>
          <cell r="C1008">
            <v>17280</v>
          </cell>
          <cell r="D1008">
            <v>17280</v>
          </cell>
          <cell r="E1008">
            <v>0</v>
          </cell>
          <cell r="F1008" t="str">
            <v>28/04/2006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ETECMTJL$656</v>
          </cell>
          <cell r="B1009">
            <v>0</v>
          </cell>
          <cell r="C1009">
            <v>23215</v>
          </cell>
          <cell r="D1009">
            <v>23215</v>
          </cell>
          <cell r="E1009">
            <v>0</v>
          </cell>
          <cell r="F1009" t="str">
            <v>28/04/2006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ETECMTJL$657</v>
          </cell>
          <cell r="B1010">
            <v>0</v>
          </cell>
          <cell r="C1010">
            <v>31000</v>
          </cell>
          <cell r="D1010">
            <v>31000</v>
          </cell>
          <cell r="E1010">
            <v>0</v>
          </cell>
          <cell r="F1010" t="str">
            <v>03/05/2006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A1011" t="str">
            <v>ETECMTJL$658</v>
          </cell>
          <cell r="B1011">
            <v>0</v>
          </cell>
          <cell r="C1011">
            <v>16000</v>
          </cell>
          <cell r="D1011">
            <v>16000</v>
          </cell>
          <cell r="E1011">
            <v>0</v>
          </cell>
          <cell r="F1011" t="str">
            <v>03/05/2006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A1012" t="str">
            <v>ETECMTJL$659</v>
          </cell>
          <cell r="B1012">
            <v>0</v>
          </cell>
          <cell r="C1012">
            <v>28000</v>
          </cell>
          <cell r="D1012">
            <v>28000</v>
          </cell>
          <cell r="E1012">
            <v>0</v>
          </cell>
          <cell r="F1012" t="str">
            <v>03/05/2006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ETECMTJL$660</v>
          </cell>
          <cell r="B1013">
            <v>0</v>
          </cell>
          <cell r="C1013">
            <v>26000</v>
          </cell>
          <cell r="D1013">
            <v>26000</v>
          </cell>
          <cell r="E1013">
            <v>0</v>
          </cell>
          <cell r="F1013" t="str">
            <v>03/05/2006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ETECMTJL$661</v>
          </cell>
          <cell r="B1014">
            <v>0</v>
          </cell>
          <cell r="C1014">
            <v>25650</v>
          </cell>
          <cell r="D1014">
            <v>25650</v>
          </cell>
          <cell r="E1014">
            <v>0</v>
          </cell>
          <cell r="F1014" t="str">
            <v>03/05/2006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ETECMTJL$662</v>
          </cell>
          <cell r="B1015">
            <v>0</v>
          </cell>
          <cell r="C1015">
            <v>36000</v>
          </cell>
          <cell r="D1015">
            <v>36000</v>
          </cell>
          <cell r="E1015">
            <v>0</v>
          </cell>
          <cell r="F1015" t="str">
            <v>03/05/2006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ETECMTJL$663</v>
          </cell>
          <cell r="B1016">
            <v>0</v>
          </cell>
          <cell r="C1016">
            <v>21294</v>
          </cell>
          <cell r="D1016">
            <v>21294</v>
          </cell>
          <cell r="E1016">
            <v>0</v>
          </cell>
          <cell r="F1016" t="str">
            <v>03/05/2006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ETECMTJL$664</v>
          </cell>
          <cell r="B1017">
            <v>0</v>
          </cell>
          <cell r="C1017">
            <v>45000</v>
          </cell>
          <cell r="D1017">
            <v>45000</v>
          </cell>
          <cell r="E1017">
            <v>0</v>
          </cell>
          <cell r="F1017" t="str">
            <v>03/05/2006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ETECMTJL$665</v>
          </cell>
          <cell r="B1018">
            <v>0</v>
          </cell>
          <cell r="C1018">
            <v>15000</v>
          </cell>
          <cell r="D1018">
            <v>15000</v>
          </cell>
          <cell r="E1018">
            <v>0</v>
          </cell>
          <cell r="F1018" t="str">
            <v>09/05/2006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ETECMTJL$666</v>
          </cell>
          <cell r="B1019">
            <v>0</v>
          </cell>
          <cell r="C1019">
            <v>26753</v>
          </cell>
          <cell r="D1019">
            <v>26753</v>
          </cell>
          <cell r="E1019">
            <v>0</v>
          </cell>
          <cell r="F1019" t="str">
            <v>09/05/2006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ETECMTJL$667</v>
          </cell>
          <cell r="B1020">
            <v>0</v>
          </cell>
          <cell r="C1020">
            <v>10000</v>
          </cell>
          <cell r="D1020">
            <v>10000</v>
          </cell>
          <cell r="E1020">
            <v>0</v>
          </cell>
          <cell r="F1020" t="str">
            <v>09/05/2006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ETECMTJL$668</v>
          </cell>
          <cell r="B1021">
            <v>0</v>
          </cell>
          <cell r="C1021">
            <v>30000</v>
          </cell>
          <cell r="D1021">
            <v>30000</v>
          </cell>
          <cell r="E1021">
            <v>0</v>
          </cell>
          <cell r="F1021" t="str">
            <v>09/05/2006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ETECMTJL$669</v>
          </cell>
          <cell r="B1022">
            <v>0</v>
          </cell>
          <cell r="C1022">
            <v>40000</v>
          </cell>
          <cell r="D1022">
            <v>40000</v>
          </cell>
          <cell r="E1022">
            <v>0</v>
          </cell>
          <cell r="F1022" t="str">
            <v>09/05/2006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ETECMTJL$670</v>
          </cell>
          <cell r="B1023">
            <v>0</v>
          </cell>
          <cell r="C1023">
            <v>20000</v>
          </cell>
          <cell r="D1023">
            <v>20000</v>
          </cell>
          <cell r="E1023">
            <v>0</v>
          </cell>
          <cell r="F1023" t="str">
            <v>12/05/2006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ETECMTJL$671</v>
          </cell>
          <cell r="B1024">
            <v>0</v>
          </cell>
          <cell r="C1024">
            <v>35000</v>
          </cell>
          <cell r="D1024">
            <v>35000</v>
          </cell>
          <cell r="E1024">
            <v>0</v>
          </cell>
          <cell r="F1024" t="str">
            <v>11/05/2006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ETECMTJL$672</v>
          </cell>
          <cell r="B1025">
            <v>0</v>
          </cell>
          <cell r="C1025">
            <v>15000</v>
          </cell>
          <cell r="D1025">
            <v>15000</v>
          </cell>
          <cell r="E1025">
            <v>0</v>
          </cell>
          <cell r="F1025" t="str">
            <v>24/05/2006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ETECMTJL$673</v>
          </cell>
          <cell r="B1026">
            <v>0</v>
          </cell>
          <cell r="C1026">
            <v>8400</v>
          </cell>
          <cell r="D1026">
            <v>8400</v>
          </cell>
          <cell r="E1026">
            <v>0</v>
          </cell>
          <cell r="F1026" t="str">
            <v>24/05/2006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A1027" t="str">
            <v>ETECMTJL$674</v>
          </cell>
          <cell r="B1027">
            <v>0</v>
          </cell>
          <cell r="C1027">
            <v>29600</v>
          </cell>
          <cell r="D1027">
            <v>29600</v>
          </cell>
          <cell r="E1027">
            <v>0</v>
          </cell>
          <cell r="F1027" t="str">
            <v>26/05/2006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ETECMTJL$675</v>
          </cell>
          <cell r="B1028">
            <v>0</v>
          </cell>
          <cell r="C1028">
            <v>20000</v>
          </cell>
          <cell r="D1028">
            <v>20000</v>
          </cell>
          <cell r="E1028">
            <v>0</v>
          </cell>
          <cell r="F1028" t="str">
            <v>29/05/2006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ETECMTJL$676</v>
          </cell>
          <cell r="B1029">
            <v>0</v>
          </cell>
          <cell r="C1029">
            <v>115400</v>
          </cell>
          <cell r="D1029">
            <v>115400</v>
          </cell>
          <cell r="E1029">
            <v>0</v>
          </cell>
          <cell r="F1029" t="str">
            <v>30/05/2006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ETECMTJL$677</v>
          </cell>
          <cell r="B1030">
            <v>0</v>
          </cell>
          <cell r="C1030">
            <v>30000</v>
          </cell>
          <cell r="D1030">
            <v>30000</v>
          </cell>
          <cell r="E1030">
            <v>0</v>
          </cell>
          <cell r="F1030" t="str">
            <v>30/05/2006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A1031" t="str">
            <v>ETECMTJL$678</v>
          </cell>
          <cell r="B1031">
            <v>0</v>
          </cell>
          <cell r="C1031">
            <v>20128</v>
          </cell>
          <cell r="D1031">
            <v>20128</v>
          </cell>
          <cell r="E1031">
            <v>0</v>
          </cell>
          <cell r="F1031" t="str">
            <v>30/05/2006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A1032" t="str">
            <v>ETECMTJL$679</v>
          </cell>
          <cell r="B1032">
            <v>0</v>
          </cell>
          <cell r="C1032">
            <v>30000</v>
          </cell>
          <cell r="D1032">
            <v>30000</v>
          </cell>
          <cell r="E1032">
            <v>0</v>
          </cell>
          <cell r="F1032" t="str">
            <v>30/05/2006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ETECMTJL$680</v>
          </cell>
          <cell r="B1033">
            <v>0</v>
          </cell>
          <cell r="C1033">
            <v>50000</v>
          </cell>
          <cell r="D1033">
            <v>50000</v>
          </cell>
          <cell r="E1033">
            <v>0</v>
          </cell>
          <cell r="F1033" t="str">
            <v>30/05/2006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A1034" t="str">
            <v>ETECMTJL$681</v>
          </cell>
          <cell r="B1034">
            <v>0</v>
          </cell>
          <cell r="C1034">
            <v>40000</v>
          </cell>
          <cell r="D1034">
            <v>40000</v>
          </cell>
          <cell r="E1034">
            <v>0</v>
          </cell>
          <cell r="F1034" t="str">
            <v>30/05/2006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A1035" t="str">
            <v>ETECMTJL$682</v>
          </cell>
          <cell r="B1035">
            <v>0</v>
          </cell>
          <cell r="C1035">
            <v>9000</v>
          </cell>
          <cell r="D1035">
            <v>9000</v>
          </cell>
          <cell r="E1035">
            <v>0</v>
          </cell>
          <cell r="F1035" t="str">
            <v>30/05/2006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ETECMTJL$683</v>
          </cell>
          <cell r="B1036">
            <v>0</v>
          </cell>
          <cell r="C1036">
            <v>10000</v>
          </cell>
          <cell r="D1036">
            <v>10000</v>
          </cell>
          <cell r="E1036">
            <v>0</v>
          </cell>
          <cell r="F1036" t="str">
            <v>01/06/2006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ETECMTJL$684</v>
          </cell>
          <cell r="B1037">
            <v>0</v>
          </cell>
          <cell r="C1037">
            <v>16000</v>
          </cell>
          <cell r="D1037">
            <v>16000</v>
          </cell>
          <cell r="E1037">
            <v>0</v>
          </cell>
          <cell r="F1037" t="str">
            <v>05/06/2006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ETECMTJL$685</v>
          </cell>
          <cell r="B1038">
            <v>0</v>
          </cell>
          <cell r="C1038">
            <v>153000</v>
          </cell>
          <cell r="D1038">
            <v>153000</v>
          </cell>
          <cell r="E1038">
            <v>0</v>
          </cell>
          <cell r="F1038" t="str">
            <v>05/06/2006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ETECMTJL$686</v>
          </cell>
          <cell r="B1039">
            <v>0</v>
          </cell>
          <cell r="C1039">
            <v>30000</v>
          </cell>
          <cell r="D1039">
            <v>30000</v>
          </cell>
          <cell r="E1039">
            <v>0</v>
          </cell>
          <cell r="F1039" t="str">
            <v>05/06/2006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ETECMTJL$687</v>
          </cell>
          <cell r="B1040">
            <v>0</v>
          </cell>
          <cell r="C1040">
            <v>20232</v>
          </cell>
          <cell r="D1040">
            <v>20232</v>
          </cell>
          <cell r="E1040">
            <v>0</v>
          </cell>
          <cell r="F1040" t="str">
            <v>06/06/2006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A1041" t="str">
            <v>ETECMTJL$688</v>
          </cell>
          <cell r="B1041">
            <v>0</v>
          </cell>
          <cell r="C1041">
            <v>283249</v>
          </cell>
          <cell r="D1041">
            <v>283249</v>
          </cell>
          <cell r="E1041">
            <v>0</v>
          </cell>
          <cell r="F1041" t="str">
            <v>06/06/2006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ETECMTJL$689</v>
          </cell>
          <cell r="B1042">
            <v>0</v>
          </cell>
          <cell r="C1042">
            <v>7574</v>
          </cell>
          <cell r="D1042">
            <v>7574</v>
          </cell>
          <cell r="E1042">
            <v>0</v>
          </cell>
          <cell r="F1042" t="str">
            <v>06/06/2006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ETECMTJL$690</v>
          </cell>
          <cell r="B1043">
            <v>0</v>
          </cell>
          <cell r="C1043">
            <v>16056</v>
          </cell>
          <cell r="D1043">
            <v>16056</v>
          </cell>
          <cell r="E1043">
            <v>0</v>
          </cell>
          <cell r="F1043" t="str">
            <v>07/06/2006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ETECMTJL$691</v>
          </cell>
          <cell r="B1044">
            <v>0</v>
          </cell>
          <cell r="C1044">
            <v>20644</v>
          </cell>
          <cell r="D1044">
            <v>20644</v>
          </cell>
          <cell r="E1044">
            <v>0</v>
          </cell>
          <cell r="F1044" t="str">
            <v>07/06/2006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A1045" t="str">
            <v>ETECMTJL$692</v>
          </cell>
          <cell r="B1045">
            <v>0</v>
          </cell>
          <cell r="C1045">
            <v>14408</v>
          </cell>
          <cell r="D1045">
            <v>14408</v>
          </cell>
          <cell r="E1045">
            <v>0</v>
          </cell>
          <cell r="F1045" t="str">
            <v>07/06/2006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A1046" t="str">
            <v>ETECMTJL$693</v>
          </cell>
          <cell r="B1046">
            <v>0</v>
          </cell>
          <cell r="C1046">
            <v>20385</v>
          </cell>
          <cell r="D1046">
            <v>20385</v>
          </cell>
          <cell r="E1046">
            <v>0</v>
          </cell>
          <cell r="F1046" t="str">
            <v>09/06/2006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ETECMTJL$694</v>
          </cell>
          <cell r="B1047">
            <v>0</v>
          </cell>
          <cell r="C1047">
            <v>150000</v>
          </cell>
          <cell r="D1047">
            <v>150000</v>
          </cell>
          <cell r="E1047">
            <v>0</v>
          </cell>
          <cell r="F1047" t="str">
            <v>09/06/2006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ETECMTJL$695</v>
          </cell>
          <cell r="B1048">
            <v>0</v>
          </cell>
          <cell r="C1048">
            <v>8600</v>
          </cell>
          <cell r="D1048">
            <v>8600</v>
          </cell>
          <cell r="E1048">
            <v>0</v>
          </cell>
          <cell r="F1048" t="str">
            <v>09/06/2006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A1049" t="str">
            <v>ETECMTJL$696</v>
          </cell>
          <cell r="B1049">
            <v>0</v>
          </cell>
          <cell r="C1049">
            <v>25000</v>
          </cell>
          <cell r="D1049">
            <v>25000</v>
          </cell>
          <cell r="E1049">
            <v>0</v>
          </cell>
          <cell r="F1049" t="str">
            <v>09/06/2006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ETECMTJL$697</v>
          </cell>
          <cell r="B1050">
            <v>0</v>
          </cell>
          <cell r="C1050">
            <v>24000</v>
          </cell>
          <cell r="D1050">
            <v>24000</v>
          </cell>
          <cell r="E1050">
            <v>0</v>
          </cell>
          <cell r="F1050" t="str">
            <v>09/06/2006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A1051" t="str">
            <v>ETECMTJL$698</v>
          </cell>
          <cell r="B1051">
            <v>0</v>
          </cell>
          <cell r="C1051">
            <v>73000</v>
          </cell>
          <cell r="D1051">
            <v>73000</v>
          </cell>
          <cell r="E1051">
            <v>0</v>
          </cell>
          <cell r="F1051" t="str">
            <v>13/06/2006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ETECMTJL$699</v>
          </cell>
          <cell r="B1052">
            <v>0</v>
          </cell>
          <cell r="C1052">
            <v>85000</v>
          </cell>
          <cell r="D1052">
            <v>85000</v>
          </cell>
          <cell r="E1052">
            <v>0</v>
          </cell>
          <cell r="F1052" t="str">
            <v>13/06/2006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ETECMTJL$700</v>
          </cell>
          <cell r="B1053">
            <v>0</v>
          </cell>
          <cell r="C1053">
            <v>16000</v>
          </cell>
          <cell r="D1053">
            <v>16000</v>
          </cell>
          <cell r="E1053">
            <v>0</v>
          </cell>
          <cell r="F1053" t="str">
            <v>13/06/2006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A1054" t="str">
            <v>ETECMTJL$701</v>
          </cell>
          <cell r="B1054">
            <v>0</v>
          </cell>
          <cell r="C1054">
            <v>8738</v>
          </cell>
          <cell r="D1054">
            <v>8738</v>
          </cell>
          <cell r="E1054">
            <v>0</v>
          </cell>
          <cell r="F1054" t="str">
            <v>13/06/2006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ETECMTJL$702</v>
          </cell>
          <cell r="B1055">
            <v>0</v>
          </cell>
          <cell r="C1055">
            <v>15000</v>
          </cell>
          <cell r="D1055">
            <v>15000</v>
          </cell>
          <cell r="E1055">
            <v>0</v>
          </cell>
          <cell r="F1055" t="str">
            <v>13/06/2006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ETECMTJL$703</v>
          </cell>
          <cell r="B1056">
            <v>0</v>
          </cell>
          <cell r="C1056">
            <v>11000</v>
          </cell>
          <cell r="D1056">
            <v>11000</v>
          </cell>
          <cell r="E1056">
            <v>0</v>
          </cell>
          <cell r="F1056" t="str">
            <v>13/06/2006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ETECMTJL$704</v>
          </cell>
          <cell r="B1057">
            <v>0</v>
          </cell>
          <cell r="C1057">
            <v>15000</v>
          </cell>
          <cell r="D1057">
            <v>15000</v>
          </cell>
          <cell r="E1057">
            <v>0</v>
          </cell>
          <cell r="F1057" t="str">
            <v>14/06/2006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A1058" t="str">
            <v>ETECMTJL$705</v>
          </cell>
          <cell r="B1058">
            <v>0</v>
          </cell>
          <cell r="C1058">
            <v>17158</v>
          </cell>
          <cell r="D1058">
            <v>17158</v>
          </cell>
          <cell r="E1058">
            <v>0</v>
          </cell>
          <cell r="F1058" t="str">
            <v>14/06/2006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ETECMTJL$706</v>
          </cell>
          <cell r="B1059">
            <v>0</v>
          </cell>
          <cell r="C1059">
            <v>21055</v>
          </cell>
          <cell r="D1059">
            <v>21055</v>
          </cell>
          <cell r="E1059">
            <v>0</v>
          </cell>
          <cell r="F1059" t="str">
            <v>14/06/2006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ETECMTJL$707</v>
          </cell>
          <cell r="B1060">
            <v>0</v>
          </cell>
          <cell r="C1060">
            <v>12237</v>
          </cell>
          <cell r="D1060">
            <v>12237</v>
          </cell>
          <cell r="E1060">
            <v>0</v>
          </cell>
          <cell r="F1060" t="str">
            <v>14/06/2006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ETECMTJL$708</v>
          </cell>
          <cell r="B1061">
            <v>0</v>
          </cell>
          <cell r="C1061">
            <v>16252</v>
          </cell>
          <cell r="D1061">
            <v>16252</v>
          </cell>
          <cell r="E1061">
            <v>0</v>
          </cell>
          <cell r="F1061" t="str">
            <v>14/06/2006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ETECMTJL$709</v>
          </cell>
          <cell r="B1062">
            <v>0</v>
          </cell>
          <cell r="C1062">
            <v>10000</v>
          </cell>
          <cell r="D1062">
            <v>10000</v>
          </cell>
          <cell r="E1062">
            <v>0</v>
          </cell>
          <cell r="F1062" t="str">
            <v>14/06/2006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ETECMTJL$710</v>
          </cell>
          <cell r="B1063">
            <v>0</v>
          </cell>
          <cell r="C1063">
            <v>8000</v>
          </cell>
          <cell r="D1063">
            <v>8000</v>
          </cell>
          <cell r="E1063">
            <v>0</v>
          </cell>
          <cell r="F1063" t="str">
            <v>14/06/2006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A1064" t="str">
            <v>ETECMTJL$711</v>
          </cell>
          <cell r="B1064">
            <v>0</v>
          </cell>
          <cell r="C1064">
            <v>29500</v>
          </cell>
          <cell r="D1064">
            <v>29500</v>
          </cell>
          <cell r="E1064">
            <v>0</v>
          </cell>
          <cell r="F1064" t="str">
            <v>14/06/2006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ETECMTJL$712</v>
          </cell>
          <cell r="B1065">
            <v>0</v>
          </cell>
          <cell r="C1065">
            <v>7366</v>
          </cell>
          <cell r="D1065">
            <v>7366</v>
          </cell>
          <cell r="E1065">
            <v>0</v>
          </cell>
          <cell r="F1065" t="str">
            <v>14/06/2006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ETECMTJL$713</v>
          </cell>
          <cell r="B1066">
            <v>0</v>
          </cell>
          <cell r="C1066">
            <v>120000</v>
          </cell>
          <cell r="D1066">
            <v>120000</v>
          </cell>
          <cell r="E1066">
            <v>0</v>
          </cell>
          <cell r="F1066" t="str">
            <v>13/01/2005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ETECMTJL$714</v>
          </cell>
          <cell r="B1067">
            <v>0</v>
          </cell>
          <cell r="C1067">
            <v>50000</v>
          </cell>
          <cell r="D1067">
            <v>50000</v>
          </cell>
          <cell r="E1067">
            <v>0</v>
          </cell>
          <cell r="F1067" t="str">
            <v>19/06/2006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ETECMTJL$715</v>
          </cell>
          <cell r="B1068">
            <v>0</v>
          </cell>
          <cell r="C1068">
            <v>20128</v>
          </cell>
          <cell r="D1068">
            <v>20128</v>
          </cell>
          <cell r="E1068">
            <v>0</v>
          </cell>
          <cell r="F1068" t="str">
            <v>26/06/2006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ETECMTJL$716</v>
          </cell>
          <cell r="B1069">
            <v>0</v>
          </cell>
          <cell r="C1069">
            <v>10400</v>
          </cell>
          <cell r="D1069">
            <v>10400</v>
          </cell>
          <cell r="E1069">
            <v>0</v>
          </cell>
          <cell r="F1069" t="str">
            <v>04/07/2006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A1070" t="str">
            <v>ETECMTJL$717</v>
          </cell>
          <cell r="B1070">
            <v>0</v>
          </cell>
          <cell r="C1070">
            <v>95000</v>
          </cell>
          <cell r="D1070">
            <v>95000</v>
          </cell>
          <cell r="E1070">
            <v>0</v>
          </cell>
          <cell r="F1070" t="str">
            <v>04/07/2006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ETECMTJL$718</v>
          </cell>
          <cell r="B1071">
            <v>0</v>
          </cell>
          <cell r="C1071">
            <v>42000</v>
          </cell>
          <cell r="D1071">
            <v>42000</v>
          </cell>
          <cell r="E1071">
            <v>0</v>
          </cell>
          <cell r="F1071" t="str">
            <v>04/07/2006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ETECMTJL$719</v>
          </cell>
          <cell r="B1072">
            <v>0</v>
          </cell>
          <cell r="C1072">
            <v>22000</v>
          </cell>
          <cell r="D1072">
            <v>22000</v>
          </cell>
          <cell r="E1072">
            <v>0</v>
          </cell>
          <cell r="F1072" t="str">
            <v>04/07/2006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ETECMTJL$720</v>
          </cell>
          <cell r="B1073">
            <v>0</v>
          </cell>
          <cell r="C1073">
            <v>25000</v>
          </cell>
          <cell r="D1073">
            <v>25000</v>
          </cell>
          <cell r="E1073">
            <v>0</v>
          </cell>
          <cell r="F1073" t="str">
            <v>05/07/2006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ETECMTJL$721</v>
          </cell>
          <cell r="B1074">
            <v>0</v>
          </cell>
          <cell r="C1074">
            <v>150589</v>
          </cell>
          <cell r="D1074">
            <v>150589</v>
          </cell>
          <cell r="E1074">
            <v>0</v>
          </cell>
          <cell r="F1074" t="str">
            <v>05/07/2006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ETECMTJL$722</v>
          </cell>
          <cell r="B1075">
            <v>0</v>
          </cell>
          <cell r="C1075">
            <v>20000</v>
          </cell>
          <cell r="D1075">
            <v>20000</v>
          </cell>
          <cell r="E1075">
            <v>0</v>
          </cell>
          <cell r="F1075" t="str">
            <v>05/07/2006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ETECMTJL$723</v>
          </cell>
          <cell r="B1076">
            <v>0</v>
          </cell>
          <cell r="C1076">
            <v>15875</v>
          </cell>
          <cell r="D1076">
            <v>15875</v>
          </cell>
          <cell r="E1076">
            <v>0</v>
          </cell>
          <cell r="F1076" t="str">
            <v>05/07/2006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A1077" t="str">
            <v>ETECMTJL$724</v>
          </cell>
          <cell r="B1077">
            <v>0</v>
          </cell>
          <cell r="C1077">
            <v>23700</v>
          </cell>
          <cell r="D1077">
            <v>23700</v>
          </cell>
          <cell r="E1077">
            <v>0</v>
          </cell>
          <cell r="F1077" t="str">
            <v>05/07/2006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ETECMTJL$725</v>
          </cell>
          <cell r="B1078">
            <v>0</v>
          </cell>
          <cell r="C1078">
            <v>35000</v>
          </cell>
          <cell r="D1078">
            <v>35000</v>
          </cell>
          <cell r="E1078">
            <v>0</v>
          </cell>
          <cell r="F1078" t="str">
            <v>05/07/2006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A1079" t="str">
            <v>ETECMTJL$726</v>
          </cell>
          <cell r="B1079">
            <v>0</v>
          </cell>
          <cell r="C1079">
            <v>8847</v>
          </cell>
          <cell r="D1079">
            <v>8847</v>
          </cell>
          <cell r="E1079">
            <v>0</v>
          </cell>
          <cell r="F1079" t="str">
            <v>05/07/2006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A1080" t="str">
            <v>ETECMTJL$727</v>
          </cell>
          <cell r="B1080">
            <v>0</v>
          </cell>
          <cell r="C1080">
            <v>15312</v>
          </cell>
          <cell r="D1080">
            <v>15312</v>
          </cell>
          <cell r="E1080">
            <v>0</v>
          </cell>
          <cell r="F1080" t="str">
            <v>07/07/2006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ETECMTJL$728</v>
          </cell>
          <cell r="B1081">
            <v>0</v>
          </cell>
          <cell r="C1081">
            <v>15847</v>
          </cell>
          <cell r="D1081">
            <v>15847</v>
          </cell>
          <cell r="E1081">
            <v>0</v>
          </cell>
          <cell r="F1081" t="str">
            <v>11/07/2006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ETECMTJL$729</v>
          </cell>
          <cell r="B1082">
            <v>0</v>
          </cell>
          <cell r="C1082">
            <v>50000</v>
          </cell>
          <cell r="D1082">
            <v>50000</v>
          </cell>
          <cell r="E1082">
            <v>0</v>
          </cell>
          <cell r="F1082" t="str">
            <v>12/07/2006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A1083" t="str">
            <v>ETECMTJL$730</v>
          </cell>
          <cell r="B1083">
            <v>0</v>
          </cell>
          <cell r="C1083">
            <v>195027</v>
          </cell>
          <cell r="D1083">
            <v>195027</v>
          </cell>
          <cell r="E1083">
            <v>0</v>
          </cell>
          <cell r="F1083" t="str">
            <v>12/07/2006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A1084" t="str">
            <v>ETECMTJL$731</v>
          </cell>
          <cell r="B1084">
            <v>0</v>
          </cell>
          <cell r="C1084">
            <v>22689</v>
          </cell>
          <cell r="D1084">
            <v>22689</v>
          </cell>
          <cell r="E1084">
            <v>0</v>
          </cell>
          <cell r="F1084" t="str">
            <v>10/01/2005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ETECMTJL$732</v>
          </cell>
          <cell r="B1085">
            <v>0</v>
          </cell>
          <cell r="C1085">
            <v>12825</v>
          </cell>
          <cell r="D1085">
            <v>12825</v>
          </cell>
          <cell r="E1085">
            <v>0</v>
          </cell>
          <cell r="F1085" t="str">
            <v>17/01/2006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ETECMTJL$733</v>
          </cell>
          <cell r="B1086">
            <v>0</v>
          </cell>
          <cell r="C1086">
            <v>30000</v>
          </cell>
          <cell r="D1086">
            <v>30000</v>
          </cell>
          <cell r="E1086">
            <v>0</v>
          </cell>
          <cell r="F1086" t="str">
            <v>13/07/2006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A1087" t="str">
            <v>ETECMTJL$734</v>
          </cell>
          <cell r="B1087">
            <v>0</v>
          </cell>
          <cell r="C1087">
            <v>9441</v>
          </cell>
          <cell r="D1087">
            <v>9441</v>
          </cell>
          <cell r="E1087">
            <v>0</v>
          </cell>
          <cell r="F1087" t="str">
            <v>13/07/2006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ETECMTJL$735</v>
          </cell>
          <cell r="B1088">
            <v>0</v>
          </cell>
          <cell r="C1088">
            <v>15800</v>
          </cell>
          <cell r="D1088">
            <v>15800</v>
          </cell>
          <cell r="E1088">
            <v>0</v>
          </cell>
          <cell r="F1088" t="str">
            <v>17/07/2006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ETECMTJL$736</v>
          </cell>
          <cell r="B1089">
            <v>0</v>
          </cell>
          <cell r="C1089">
            <v>40000</v>
          </cell>
          <cell r="D1089">
            <v>40000</v>
          </cell>
          <cell r="E1089">
            <v>0</v>
          </cell>
          <cell r="F1089" t="str">
            <v>18/07/2006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ETECMTJL$737</v>
          </cell>
          <cell r="B1090">
            <v>0</v>
          </cell>
          <cell r="C1090">
            <v>11000</v>
          </cell>
          <cell r="D1090">
            <v>11000</v>
          </cell>
          <cell r="E1090">
            <v>0</v>
          </cell>
          <cell r="F1090" t="str">
            <v>19/07/2006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ETECMTJL$738</v>
          </cell>
          <cell r="B1091">
            <v>0</v>
          </cell>
          <cell r="C1091">
            <v>17000</v>
          </cell>
          <cell r="D1091">
            <v>17000</v>
          </cell>
          <cell r="E1091">
            <v>0</v>
          </cell>
          <cell r="F1091" t="str">
            <v>19/07/2006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ETECMTJL$739</v>
          </cell>
          <cell r="B1092">
            <v>0</v>
          </cell>
          <cell r="C1092">
            <v>13000</v>
          </cell>
          <cell r="D1092">
            <v>13000</v>
          </cell>
          <cell r="E1092">
            <v>0</v>
          </cell>
          <cell r="F1092" t="str">
            <v>19/07/2006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ETECMTJL$740</v>
          </cell>
          <cell r="B1093">
            <v>0</v>
          </cell>
          <cell r="C1093">
            <v>28000</v>
          </cell>
          <cell r="D1093">
            <v>28000</v>
          </cell>
          <cell r="E1093">
            <v>0</v>
          </cell>
          <cell r="F1093" t="str">
            <v>19/07/2006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ETECMTJL$741</v>
          </cell>
          <cell r="B1094">
            <v>0</v>
          </cell>
          <cell r="C1094">
            <v>6199</v>
          </cell>
          <cell r="D1094">
            <v>6199</v>
          </cell>
          <cell r="E1094">
            <v>0</v>
          </cell>
          <cell r="F1094" t="str">
            <v>20/07/2006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ETECMTJL$742</v>
          </cell>
          <cell r="B1095">
            <v>0</v>
          </cell>
          <cell r="C1095">
            <v>10000</v>
          </cell>
          <cell r="D1095">
            <v>10000</v>
          </cell>
          <cell r="E1095">
            <v>0</v>
          </cell>
          <cell r="F1095" t="str">
            <v>20/07/2006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ETECMTJL$743</v>
          </cell>
          <cell r="B1096">
            <v>0</v>
          </cell>
          <cell r="C1096">
            <v>12975</v>
          </cell>
          <cell r="D1096">
            <v>12975</v>
          </cell>
          <cell r="E1096">
            <v>0</v>
          </cell>
          <cell r="F1096" t="str">
            <v>20/07/2006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ETECMTJL$744</v>
          </cell>
          <cell r="B1097">
            <v>0</v>
          </cell>
          <cell r="C1097">
            <v>10000</v>
          </cell>
          <cell r="D1097">
            <v>10000</v>
          </cell>
          <cell r="E1097">
            <v>0</v>
          </cell>
          <cell r="F1097" t="str">
            <v>20/07/2006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ETECMTJL$745</v>
          </cell>
          <cell r="B1098">
            <v>0</v>
          </cell>
          <cell r="C1098">
            <v>10000</v>
          </cell>
          <cell r="D1098">
            <v>10000</v>
          </cell>
          <cell r="E1098">
            <v>0</v>
          </cell>
          <cell r="F1098" t="str">
            <v>24/07/2006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A1099" t="str">
            <v>ETECMTJL$746</v>
          </cell>
          <cell r="B1099">
            <v>0</v>
          </cell>
          <cell r="C1099">
            <v>10306</v>
          </cell>
          <cell r="D1099">
            <v>10306</v>
          </cell>
          <cell r="E1099">
            <v>0</v>
          </cell>
          <cell r="F1099" t="str">
            <v>25/07/2006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ETECMTJL$747</v>
          </cell>
          <cell r="B1100">
            <v>0</v>
          </cell>
          <cell r="C1100">
            <v>6900</v>
          </cell>
          <cell r="D1100">
            <v>6900</v>
          </cell>
          <cell r="E1100">
            <v>0</v>
          </cell>
          <cell r="F1100" t="str">
            <v>25/07/2006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ETECMTJL$748</v>
          </cell>
          <cell r="B1101">
            <v>0</v>
          </cell>
          <cell r="C1101">
            <v>139000</v>
          </cell>
          <cell r="D1101">
            <v>139000</v>
          </cell>
          <cell r="E1101">
            <v>0</v>
          </cell>
          <cell r="F1101" t="str">
            <v>25/07/2006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ETECMTJL$749</v>
          </cell>
          <cell r="B1102">
            <v>0</v>
          </cell>
          <cell r="C1102">
            <v>9000</v>
          </cell>
          <cell r="D1102">
            <v>9000</v>
          </cell>
          <cell r="E1102">
            <v>0</v>
          </cell>
          <cell r="F1102" t="str">
            <v>25/07/2006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ETECMTJL$750</v>
          </cell>
          <cell r="B1103">
            <v>0</v>
          </cell>
          <cell r="C1103">
            <v>8500</v>
          </cell>
          <cell r="D1103">
            <v>8500</v>
          </cell>
          <cell r="E1103">
            <v>0</v>
          </cell>
          <cell r="F1103" t="str">
            <v>25/07/2006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ETECMTJL$751</v>
          </cell>
          <cell r="B1104">
            <v>0</v>
          </cell>
          <cell r="C1104">
            <v>23000</v>
          </cell>
          <cell r="D1104">
            <v>23000</v>
          </cell>
          <cell r="E1104">
            <v>0</v>
          </cell>
          <cell r="F1104" t="str">
            <v>26/07/2006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ETECMTJL$752</v>
          </cell>
          <cell r="B1105">
            <v>0</v>
          </cell>
          <cell r="C1105">
            <v>96000</v>
          </cell>
          <cell r="D1105">
            <v>96000</v>
          </cell>
          <cell r="E1105">
            <v>0</v>
          </cell>
          <cell r="F1105" t="str">
            <v>26/07/2006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ETECMTJL$753</v>
          </cell>
          <cell r="B1106">
            <v>0</v>
          </cell>
          <cell r="C1106">
            <v>9600</v>
          </cell>
          <cell r="D1106">
            <v>9600</v>
          </cell>
          <cell r="E1106">
            <v>0</v>
          </cell>
          <cell r="F1106" t="str">
            <v>02/08/2006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ETECMTJL$754</v>
          </cell>
          <cell r="B1107">
            <v>0</v>
          </cell>
          <cell r="C1107">
            <v>50000</v>
          </cell>
          <cell r="D1107">
            <v>50000</v>
          </cell>
          <cell r="E1107">
            <v>0</v>
          </cell>
          <cell r="F1107" t="str">
            <v>02/08/2006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ETECMTJL$755</v>
          </cell>
          <cell r="B1108">
            <v>0</v>
          </cell>
          <cell r="C1108">
            <v>10000</v>
          </cell>
          <cell r="D1108">
            <v>10000</v>
          </cell>
          <cell r="E1108">
            <v>0</v>
          </cell>
          <cell r="F1108" t="str">
            <v>02/08/2006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ETECMTJL$756</v>
          </cell>
          <cell r="B1109">
            <v>0</v>
          </cell>
          <cell r="C1109">
            <v>18000</v>
          </cell>
          <cell r="D1109">
            <v>18000</v>
          </cell>
          <cell r="E1109">
            <v>0</v>
          </cell>
          <cell r="F1109" t="str">
            <v>02/08/2006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ETECMTJL$757</v>
          </cell>
          <cell r="B1110">
            <v>0</v>
          </cell>
          <cell r="C1110">
            <v>98000</v>
          </cell>
          <cell r="D1110">
            <v>98000</v>
          </cell>
          <cell r="E1110">
            <v>0</v>
          </cell>
          <cell r="F1110" t="str">
            <v>04/08/2006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ETECMTJL$758</v>
          </cell>
          <cell r="B1111">
            <v>0</v>
          </cell>
          <cell r="C1111">
            <v>130000</v>
          </cell>
          <cell r="D1111">
            <v>130000</v>
          </cell>
          <cell r="E1111">
            <v>0</v>
          </cell>
          <cell r="F1111" t="str">
            <v>08/08/2006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ETECMTJL$759</v>
          </cell>
          <cell r="B1112">
            <v>0</v>
          </cell>
          <cell r="C1112">
            <v>34000</v>
          </cell>
          <cell r="D1112">
            <v>34000</v>
          </cell>
          <cell r="E1112">
            <v>0</v>
          </cell>
          <cell r="F1112" t="str">
            <v>28/10/2005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ETECMTJL$760</v>
          </cell>
          <cell r="B1113">
            <v>0</v>
          </cell>
          <cell r="C1113">
            <v>11000</v>
          </cell>
          <cell r="D1113">
            <v>11000</v>
          </cell>
          <cell r="E1113">
            <v>0</v>
          </cell>
          <cell r="F1113" t="str">
            <v>14/11/2003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ETECMTJL$761</v>
          </cell>
          <cell r="B1114">
            <v>0</v>
          </cell>
          <cell r="C1114">
            <v>20300</v>
          </cell>
          <cell r="D1114">
            <v>20300</v>
          </cell>
          <cell r="E1114">
            <v>0</v>
          </cell>
          <cell r="F1114" t="str">
            <v>11/08/2006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ETECMTJL$762</v>
          </cell>
          <cell r="B1115">
            <v>0</v>
          </cell>
          <cell r="C1115">
            <v>10000</v>
          </cell>
          <cell r="D1115">
            <v>10000</v>
          </cell>
          <cell r="E1115">
            <v>0</v>
          </cell>
          <cell r="F1115" t="str">
            <v>11/08/2006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ETECMTJL$763</v>
          </cell>
          <cell r="B1116">
            <v>0</v>
          </cell>
          <cell r="C1116">
            <v>8000</v>
          </cell>
          <cell r="D1116">
            <v>8000</v>
          </cell>
          <cell r="E1116">
            <v>0</v>
          </cell>
          <cell r="F1116" t="str">
            <v>11/08/2006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ETECMTJL$764</v>
          </cell>
          <cell r="B1117">
            <v>0</v>
          </cell>
          <cell r="C1117">
            <v>10000</v>
          </cell>
          <cell r="D1117">
            <v>10000</v>
          </cell>
          <cell r="E1117">
            <v>0</v>
          </cell>
          <cell r="F1117" t="str">
            <v>14/08/2006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ETECMTJL$765</v>
          </cell>
          <cell r="B1118">
            <v>0</v>
          </cell>
          <cell r="C1118">
            <v>30000</v>
          </cell>
          <cell r="D1118">
            <v>30000</v>
          </cell>
          <cell r="E1118">
            <v>0</v>
          </cell>
          <cell r="F1118" t="str">
            <v>24/08/2006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ETECMTJL$766</v>
          </cell>
          <cell r="B1119">
            <v>0</v>
          </cell>
          <cell r="C1119">
            <v>13000</v>
          </cell>
          <cell r="D1119">
            <v>13000</v>
          </cell>
          <cell r="E1119">
            <v>0</v>
          </cell>
          <cell r="F1119" t="str">
            <v>24/08/2006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ETECMTJL$767</v>
          </cell>
          <cell r="B1120">
            <v>0</v>
          </cell>
          <cell r="C1120">
            <v>22600</v>
          </cell>
          <cell r="D1120">
            <v>22600</v>
          </cell>
          <cell r="E1120">
            <v>0</v>
          </cell>
          <cell r="F1120" t="str">
            <v>28/08/2006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ETECMTJL$768</v>
          </cell>
          <cell r="B1121">
            <v>0</v>
          </cell>
          <cell r="C1121">
            <v>33600</v>
          </cell>
          <cell r="D1121">
            <v>33600</v>
          </cell>
          <cell r="E1121">
            <v>0</v>
          </cell>
          <cell r="F1121" t="str">
            <v>28/08/2006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ETECMTJL$769</v>
          </cell>
          <cell r="B1122">
            <v>0</v>
          </cell>
          <cell r="C1122">
            <v>10000</v>
          </cell>
          <cell r="D1122">
            <v>10000</v>
          </cell>
          <cell r="E1122">
            <v>0</v>
          </cell>
          <cell r="F1122" t="str">
            <v>04/09/2006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ETECMTJL$770</v>
          </cell>
          <cell r="B1123">
            <v>0</v>
          </cell>
          <cell r="C1123">
            <v>50000</v>
          </cell>
          <cell r="D1123">
            <v>50000</v>
          </cell>
          <cell r="E1123">
            <v>0</v>
          </cell>
          <cell r="F1123" t="str">
            <v>04/09/2006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ETECMTJL$771</v>
          </cell>
          <cell r="B1124">
            <v>0</v>
          </cell>
          <cell r="C1124">
            <v>19289</v>
          </cell>
          <cell r="D1124">
            <v>19289</v>
          </cell>
          <cell r="E1124">
            <v>0</v>
          </cell>
          <cell r="F1124" t="str">
            <v>04/09/2006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ETECMTJL$772</v>
          </cell>
          <cell r="B1125">
            <v>0</v>
          </cell>
          <cell r="C1125">
            <v>37000</v>
          </cell>
          <cell r="D1125">
            <v>37000</v>
          </cell>
          <cell r="E1125">
            <v>0</v>
          </cell>
          <cell r="F1125" t="str">
            <v>05/09/2006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ETECMTJL$773</v>
          </cell>
          <cell r="B1126">
            <v>0</v>
          </cell>
          <cell r="C1126">
            <v>13500</v>
          </cell>
          <cell r="D1126">
            <v>13500</v>
          </cell>
          <cell r="E1126">
            <v>0</v>
          </cell>
          <cell r="F1126" t="str">
            <v>11/09/2006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ETECMTJL$774</v>
          </cell>
          <cell r="B1127">
            <v>0</v>
          </cell>
          <cell r="C1127">
            <v>42000</v>
          </cell>
          <cell r="D1127">
            <v>42000</v>
          </cell>
          <cell r="E1127">
            <v>0</v>
          </cell>
          <cell r="F1127" t="str">
            <v>11/09/2006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ETECMTJL$775</v>
          </cell>
          <cell r="B1128">
            <v>0</v>
          </cell>
          <cell r="C1128">
            <v>15000</v>
          </cell>
          <cell r="D1128">
            <v>15000</v>
          </cell>
          <cell r="E1128">
            <v>0</v>
          </cell>
          <cell r="F1128" t="str">
            <v>07/09/2006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ETECMTJL$776</v>
          </cell>
          <cell r="B1129">
            <v>0</v>
          </cell>
          <cell r="C1129">
            <v>60000</v>
          </cell>
          <cell r="D1129">
            <v>60000</v>
          </cell>
          <cell r="E1129">
            <v>0</v>
          </cell>
          <cell r="F1129" t="str">
            <v>12/09/2006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ETECMTJL$777</v>
          </cell>
          <cell r="B1130">
            <v>0</v>
          </cell>
          <cell r="C1130">
            <v>12000</v>
          </cell>
          <cell r="D1130">
            <v>12000</v>
          </cell>
          <cell r="E1130">
            <v>0</v>
          </cell>
          <cell r="F1130" t="str">
            <v>12/09/2006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 t="str">
            <v>ETECMTJL$778</v>
          </cell>
          <cell r="B1131">
            <v>0</v>
          </cell>
          <cell r="C1131">
            <v>24000</v>
          </cell>
          <cell r="D1131">
            <v>24000</v>
          </cell>
          <cell r="E1131">
            <v>0</v>
          </cell>
          <cell r="F1131" t="str">
            <v>30/12/2004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ETECMTJL$779</v>
          </cell>
          <cell r="B1132">
            <v>0</v>
          </cell>
          <cell r="C1132">
            <v>56000</v>
          </cell>
          <cell r="D1132">
            <v>56000</v>
          </cell>
          <cell r="E1132">
            <v>0</v>
          </cell>
          <cell r="F1132" t="str">
            <v>21/09/2006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 t="str">
            <v>ETECMTJL$780</v>
          </cell>
          <cell r="B1133">
            <v>0</v>
          </cell>
          <cell r="C1133">
            <v>22000</v>
          </cell>
          <cell r="D1133">
            <v>22000</v>
          </cell>
          <cell r="E1133">
            <v>0</v>
          </cell>
          <cell r="F1133" t="str">
            <v>21/09/2006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ETECMTJL$781</v>
          </cell>
          <cell r="B1134">
            <v>0</v>
          </cell>
          <cell r="C1134">
            <v>50000</v>
          </cell>
          <cell r="D1134">
            <v>50000</v>
          </cell>
          <cell r="E1134">
            <v>0</v>
          </cell>
          <cell r="F1134" t="str">
            <v>22/09/2006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ETECMTJL$782</v>
          </cell>
          <cell r="B1135">
            <v>0</v>
          </cell>
          <cell r="C1135">
            <v>42000</v>
          </cell>
          <cell r="D1135">
            <v>42000</v>
          </cell>
          <cell r="E1135">
            <v>0</v>
          </cell>
          <cell r="F1135" t="str">
            <v>22/09/2006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 t="str">
            <v>ETECMTJL$783</v>
          </cell>
          <cell r="B1136">
            <v>0</v>
          </cell>
          <cell r="C1136">
            <v>26000</v>
          </cell>
          <cell r="D1136">
            <v>26000</v>
          </cell>
          <cell r="E1136">
            <v>0</v>
          </cell>
          <cell r="F1136" t="str">
            <v>27/09/2006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 t="str">
            <v>ETECMTJL$784</v>
          </cell>
          <cell r="B1137">
            <v>0</v>
          </cell>
          <cell r="C1137">
            <v>91000</v>
          </cell>
          <cell r="D1137">
            <v>91000</v>
          </cell>
          <cell r="E1137">
            <v>0</v>
          </cell>
          <cell r="F1137" t="str">
            <v>07/07/2005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ETECMTJL$785</v>
          </cell>
          <cell r="B1138">
            <v>0</v>
          </cell>
          <cell r="C1138">
            <v>20000</v>
          </cell>
          <cell r="D1138">
            <v>20000</v>
          </cell>
          <cell r="E1138">
            <v>0</v>
          </cell>
          <cell r="F1138" t="str">
            <v>02/10/2006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 t="str">
            <v>ETECMTJL$786</v>
          </cell>
          <cell r="B1139">
            <v>0</v>
          </cell>
          <cell r="C1139">
            <v>15000</v>
          </cell>
          <cell r="D1139">
            <v>15000</v>
          </cell>
          <cell r="E1139">
            <v>0</v>
          </cell>
          <cell r="F1139" t="str">
            <v>03/10/2006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ETECMTJL$787</v>
          </cell>
          <cell r="B1140">
            <v>0</v>
          </cell>
          <cell r="C1140">
            <v>8000</v>
          </cell>
          <cell r="D1140">
            <v>8000</v>
          </cell>
          <cell r="E1140">
            <v>0</v>
          </cell>
          <cell r="F1140" t="str">
            <v>03/10/2006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ETECMTJL$788</v>
          </cell>
          <cell r="B1141">
            <v>0</v>
          </cell>
          <cell r="C1141">
            <v>21000</v>
          </cell>
          <cell r="D1141">
            <v>21000</v>
          </cell>
          <cell r="E1141">
            <v>0</v>
          </cell>
          <cell r="F1141" t="str">
            <v>05/10/2006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ETECMTJL$789</v>
          </cell>
          <cell r="B1142">
            <v>0</v>
          </cell>
          <cell r="C1142">
            <v>33000</v>
          </cell>
          <cell r="D1142">
            <v>33000</v>
          </cell>
          <cell r="E1142">
            <v>0</v>
          </cell>
          <cell r="F1142" t="str">
            <v>05/10/2006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ETECMTJL$790</v>
          </cell>
          <cell r="B1143">
            <v>0</v>
          </cell>
          <cell r="C1143">
            <v>28000</v>
          </cell>
          <cell r="D1143">
            <v>28000</v>
          </cell>
          <cell r="E1143">
            <v>0</v>
          </cell>
          <cell r="F1143" t="str">
            <v>16/01/2004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ETECMTJL$791</v>
          </cell>
          <cell r="B1144">
            <v>0</v>
          </cell>
          <cell r="C1144">
            <v>36006</v>
          </cell>
          <cell r="D1144">
            <v>36006</v>
          </cell>
          <cell r="E1144">
            <v>0</v>
          </cell>
          <cell r="F1144" t="str">
            <v>14/11/2003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ETECMTJL$792</v>
          </cell>
          <cell r="B1145">
            <v>0</v>
          </cell>
          <cell r="C1145">
            <v>30000</v>
          </cell>
          <cell r="D1145">
            <v>30000</v>
          </cell>
          <cell r="E1145">
            <v>0</v>
          </cell>
          <cell r="F1145" t="str">
            <v>07/04/2004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ETECMTJL$793</v>
          </cell>
          <cell r="B1146">
            <v>0</v>
          </cell>
          <cell r="C1146">
            <v>10000</v>
          </cell>
          <cell r="D1146">
            <v>10000</v>
          </cell>
          <cell r="E1146">
            <v>0</v>
          </cell>
          <cell r="F1146" t="str">
            <v>03/10/2006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ETECMTJL$794</v>
          </cell>
          <cell r="B1147">
            <v>0</v>
          </cell>
          <cell r="C1147">
            <v>45000</v>
          </cell>
          <cell r="D1147">
            <v>45000</v>
          </cell>
          <cell r="E1147">
            <v>0</v>
          </cell>
          <cell r="F1147" t="str">
            <v>03/10/2006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 t="str">
            <v>ETECMTJL$795</v>
          </cell>
          <cell r="B1148">
            <v>0</v>
          </cell>
          <cell r="C1148">
            <v>45000</v>
          </cell>
          <cell r="D1148">
            <v>45000</v>
          </cell>
          <cell r="E1148">
            <v>0</v>
          </cell>
          <cell r="F1148" t="str">
            <v>05/10/2006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ETECMTJL$796</v>
          </cell>
          <cell r="B1149">
            <v>0</v>
          </cell>
          <cell r="C1149">
            <v>279700</v>
          </cell>
          <cell r="D1149">
            <v>279700</v>
          </cell>
          <cell r="E1149">
            <v>0</v>
          </cell>
          <cell r="F1149" t="str">
            <v>30/10/2006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ETECMTJL$797</v>
          </cell>
          <cell r="B1150">
            <v>0</v>
          </cell>
          <cell r="C1150">
            <v>20000</v>
          </cell>
          <cell r="D1150">
            <v>20000</v>
          </cell>
          <cell r="E1150">
            <v>0</v>
          </cell>
          <cell r="F1150" t="str">
            <v>30/10/2006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ETECMTJL$798</v>
          </cell>
          <cell r="B1151">
            <v>0</v>
          </cell>
          <cell r="C1151">
            <v>26254</v>
          </cell>
          <cell r="D1151">
            <v>26254</v>
          </cell>
          <cell r="E1151">
            <v>0</v>
          </cell>
          <cell r="F1151" t="str">
            <v>30/10/2006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 t="str">
            <v>ETECMTJL$799</v>
          </cell>
          <cell r="B1152">
            <v>0</v>
          </cell>
          <cell r="C1152">
            <v>20000</v>
          </cell>
          <cell r="D1152">
            <v>20000</v>
          </cell>
          <cell r="E1152">
            <v>0</v>
          </cell>
          <cell r="F1152" t="str">
            <v>31/10/2006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ETECMTJL$800</v>
          </cell>
          <cell r="B1153">
            <v>0</v>
          </cell>
          <cell r="C1153">
            <v>26000</v>
          </cell>
          <cell r="D1153">
            <v>26000</v>
          </cell>
          <cell r="E1153">
            <v>0</v>
          </cell>
          <cell r="F1153" t="str">
            <v>31/10/2006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ETECMTJL$801</v>
          </cell>
          <cell r="B1154">
            <v>0</v>
          </cell>
          <cell r="C1154">
            <v>32000</v>
          </cell>
          <cell r="D1154">
            <v>32000</v>
          </cell>
          <cell r="E1154">
            <v>0</v>
          </cell>
          <cell r="F1154" t="str">
            <v>31/10/2006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 t="str">
            <v>ETECMTJL$802</v>
          </cell>
          <cell r="B1155">
            <v>0</v>
          </cell>
          <cell r="C1155">
            <v>9900</v>
          </cell>
          <cell r="D1155">
            <v>9900</v>
          </cell>
          <cell r="E1155">
            <v>0</v>
          </cell>
          <cell r="F1155" t="str">
            <v>31/10/2006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ETECMTJL$803</v>
          </cell>
          <cell r="B1156">
            <v>0</v>
          </cell>
          <cell r="C1156">
            <v>6000</v>
          </cell>
          <cell r="D1156">
            <v>6000</v>
          </cell>
          <cell r="E1156">
            <v>0</v>
          </cell>
          <cell r="F1156" t="str">
            <v>03/11/2006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ETECMTJL$804</v>
          </cell>
          <cell r="B1157">
            <v>0</v>
          </cell>
          <cell r="C1157">
            <v>80000</v>
          </cell>
          <cell r="D1157">
            <v>80000</v>
          </cell>
          <cell r="E1157">
            <v>0</v>
          </cell>
          <cell r="F1157" t="str">
            <v>03/11/2006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 t="str">
            <v>ETECMTJL$805</v>
          </cell>
          <cell r="B1158">
            <v>0</v>
          </cell>
          <cell r="C1158">
            <v>28000</v>
          </cell>
          <cell r="D1158">
            <v>28000</v>
          </cell>
          <cell r="E1158">
            <v>0</v>
          </cell>
          <cell r="F1158" t="str">
            <v>03/11/2006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ETECMTJL$806</v>
          </cell>
          <cell r="B1159">
            <v>0</v>
          </cell>
          <cell r="C1159">
            <v>12000</v>
          </cell>
          <cell r="D1159">
            <v>12000</v>
          </cell>
          <cell r="E1159">
            <v>0</v>
          </cell>
          <cell r="F1159" t="str">
            <v>03/11/2006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ETECMTJL$807</v>
          </cell>
          <cell r="B1160">
            <v>0</v>
          </cell>
          <cell r="C1160">
            <v>231000</v>
          </cell>
          <cell r="D1160">
            <v>231000</v>
          </cell>
          <cell r="E1160">
            <v>0</v>
          </cell>
          <cell r="F1160" t="str">
            <v>03/11/2006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 t="str">
            <v>ETECMTJL$808</v>
          </cell>
          <cell r="B1161">
            <v>0</v>
          </cell>
          <cell r="C1161">
            <v>30000</v>
          </cell>
          <cell r="D1161">
            <v>30000</v>
          </cell>
          <cell r="E1161">
            <v>0</v>
          </cell>
          <cell r="F1161" t="str">
            <v>03/11/2006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ETECMTJL$809</v>
          </cell>
          <cell r="B1162">
            <v>0</v>
          </cell>
          <cell r="C1162">
            <v>65000</v>
          </cell>
          <cell r="D1162">
            <v>65000</v>
          </cell>
          <cell r="E1162">
            <v>0</v>
          </cell>
          <cell r="F1162" t="str">
            <v>06/11/2006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ETECMTJL$810</v>
          </cell>
          <cell r="B1163">
            <v>0</v>
          </cell>
          <cell r="C1163">
            <v>70000</v>
          </cell>
          <cell r="D1163">
            <v>70000</v>
          </cell>
          <cell r="E1163">
            <v>0</v>
          </cell>
          <cell r="F1163" t="str">
            <v>06/11/2006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ETECMTJL$811</v>
          </cell>
          <cell r="B1164">
            <v>0</v>
          </cell>
          <cell r="C1164">
            <v>26000</v>
          </cell>
          <cell r="D1164">
            <v>26000</v>
          </cell>
          <cell r="E1164">
            <v>0</v>
          </cell>
          <cell r="F1164" t="str">
            <v>06/11/2006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ETECMTJL$812</v>
          </cell>
          <cell r="B1165">
            <v>0</v>
          </cell>
          <cell r="C1165">
            <v>100000</v>
          </cell>
          <cell r="D1165">
            <v>100000</v>
          </cell>
          <cell r="E1165">
            <v>0</v>
          </cell>
          <cell r="F1165" t="str">
            <v>07/11/2006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ETECMTJL$813</v>
          </cell>
          <cell r="B1166">
            <v>0</v>
          </cell>
          <cell r="C1166">
            <v>40000</v>
          </cell>
          <cell r="D1166">
            <v>40000</v>
          </cell>
          <cell r="E1166">
            <v>0</v>
          </cell>
          <cell r="F1166" t="str">
            <v>07/11/2006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ETECMTJL$814</v>
          </cell>
          <cell r="B1167">
            <v>0</v>
          </cell>
          <cell r="C1167">
            <v>60000</v>
          </cell>
          <cell r="D1167">
            <v>60000</v>
          </cell>
          <cell r="E1167">
            <v>0</v>
          </cell>
          <cell r="F1167" t="str">
            <v>10/11/2006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ETECMTJL$815</v>
          </cell>
          <cell r="B1168">
            <v>0</v>
          </cell>
          <cell r="C1168">
            <v>13000</v>
          </cell>
          <cell r="D1168">
            <v>13000</v>
          </cell>
          <cell r="E1168">
            <v>0</v>
          </cell>
          <cell r="F1168" t="str">
            <v>10/11/2006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ETECMTJL$816</v>
          </cell>
          <cell r="B1169">
            <v>0</v>
          </cell>
          <cell r="C1169">
            <v>8000</v>
          </cell>
          <cell r="D1169">
            <v>8000</v>
          </cell>
          <cell r="E1169">
            <v>0</v>
          </cell>
          <cell r="F1169" t="str">
            <v>10/11/2006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ETECMTJL$817</v>
          </cell>
          <cell r="B1170">
            <v>0</v>
          </cell>
          <cell r="C1170">
            <v>20000</v>
          </cell>
          <cell r="D1170">
            <v>20000</v>
          </cell>
          <cell r="E1170">
            <v>0</v>
          </cell>
          <cell r="F1170" t="str">
            <v>15/11/2006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ETECMTJL$818</v>
          </cell>
          <cell r="B1171">
            <v>0</v>
          </cell>
          <cell r="C1171">
            <v>40000</v>
          </cell>
          <cell r="D1171">
            <v>40000</v>
          </cell>
          <cell r="E1171">
            <v>0</v>
          </cell>
          <cell r="F1171" t="str">
            <v>15/11/2006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ETECMTJL$819</v>
          </cell>
          <cell r="B1172">
            <v>0</v>
          </cell>
          <cell r="C1172">
            <v>13900</v>
          </cell>
          <cell r="D1172">
            <v>13900</v>
          </cell>
          <cell r="E1172">
            <v>0</v>
          </cell>
          <cell r="F1172" t="str">
            <v>18/01/2006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ETECMTJL$820</v>
          </cell>
          <cell r="B1173">
            <v>0</v>
          </cell>
          <cell r="C1173">
            <v>48150</v>
          </cell>
          <cell r="D1173">
            <v>48150</v>
          </cell>
          <cell r="E1173">
            <v>0</v>
          </cell>
          <cell r="F1173" t="str">
            <v>21/11/2006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ETECMTJL$821</v>
          </cell>
          <cell r="B1174">
            <v>0</v>
          </cell>
          <cell r="C1174">
            <v>10000</v>
          </cell>
          <cell r="D1174">
            <v>10000</v>
          </cell>
          <cell r="E1174">
            <v>0</v>
          </cell>
          <cell r="F1174" t="str">
            <v>21/11/2006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ETECMTJL$822</v>
          </cell>
          <cell r="B1175">
            <v>0</v>
          </cell>
          <cell r="C1175">
            <v>16000</v>
          </cell>
          <cell r="D1175">
            <v>16000</v>
          </cell>
          <cell r="E1175">
            <v>0</v>
          </cell>
          <cell r="F1175" t="str">
            <v>21/11/2006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ETECMTJL$823</v>
          </cell>
          <cell r="B1176">
            <v>0</v>
          </cell>
          <cell r="C1176">
            <v>115000</v>
          </cell>
          <cell r="D1176">
            <v>115000</v>
          </cell>
          <cell r="E1176">
            <v>0</v>
          </cell>
          <cell r="F1176" t="str">
            <v>23/11/2006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ETECMTJL$824</v>
          </cell>
          <cell r="B1177">
            <v>0</v>
          </cell>
          <cell r="C1177">
            <v>22000</v>
          </cell>
          <cell r="D1177">
            <v>22000</v>
          </cell>
          <cell r="E1177">
            <v>0</v>
          </cell>
          <cell r="F1177" t="str">
            <v>30/05/2006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ETECMTJL$825</v>
          </cell>
          <cell r="B1178">
            <v>0</v>
          </cell>
          <cell r="C1178">
            <v>52000</v>
          </cell>
          <cell r="D1178">
            <v>52000</v>
          </cell>
          <cell r="E1178">
            <v>0</v>
          </cell>
          <cell r="F1178" t="str">
            <v>29/11/2006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ETECMTJL$826</v>
          </cell>
          <cell r="B1179">
            <v>0</v>
          </cell>
          <cell r="C1179">
            <v>69188</v>
          </cell>
          <cell r="D1179">
            <v>69188</v>
          </cell>
          <cell r="E1179">
            <v>0</v>
          </cell>
          <cell r="F1179" t="str">
            <v>30/11/2006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ETECMTJL$827</v>
          </cell>
          <cell r="B1180">
            <v>0</v>
          </cell>
          <cell r="C1180">
            <v>96000</v>
          </cell>
          <cell r="D1180">
            <v>96000</v>
          </cell>
          <cell r="E1180">
            <v>0</v>
          </cell>
          <cell r="F1180" t="str">
            <v>06/12/2006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ETECMTJL$828</v>
          </cell>
          <cell r="B1181">
            <v>0</v>
          </cell>
          <cell r="C1181">
            <v>70000</v>
          </cell>
          <cell r="D1181">
            <v>70000</v>
          </cell>
          <cell r="E1181">
            <v>0</v>
          </cell>
          <cell r="F1181" t="str">
            <v>06/12/2006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ETECMTJL$829</v>
          </cell>
          <cell r="B1182">
            <v>0</v>
          </cell>
          <cell r="C1182">
            <v>64000</v>
          </cell>
          <cell r="D1182">
            <v>64000</v>
          </cell>
          <cell r="E1182">
            <v>0</v>
          </cell>
          <cell r="F1182" t="str">
            <v>06/12/2006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ETECMTJL$830</v>
          </cell>
          <cell r="B1183">
            <v>0</v>
          </cell>
          <cell r="C1183">
            <v>50000</v>
          </cell>
          <cell r="D1183">
            <v>50000</v>
          </cell>
          <cell r="E1183">
            <v>0</v>
          </cell>
          <cell r="F1183" t="str">
            <v>04/12/2006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ETECMTJL$831</v>
          </cell>
          <cell r="B1184">
            <v>0</v>
          </cell>
          <cell r="C1184">
            <v>28000</v>
          </cell>
          <cell r="D1184">
            <v>28000</v>
          </cell>
          <cell r="E1184">
            <v>0</v>
          </cell>
          <cell r="F1184" t="str">
            <v>12/12/2006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ETECMTJL$832</v>
          </cell>
          <cell r="B1185">
            <v>0</v>
          </cell>
          <cell r="C1185">
            <v>16000</v>
          </cell>
          <cell r="D1185">
            <v>16000</v>
          </cell>
          <cell r="E1185">
            <v>0</v>
          </cell>
          <cell r="F1185" t="str">
            <v>13/12/2006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ETECMTJL$833</v>
          </cell>
          <cell r="B1186">
            <v>0</v>
          </cell>
          <cell r="C1186">
            <v>21700</v>
          </cell>
          <cell r="D1186">
            <v>21700</v>
          </cell>
          <cell r="E1186">
            <v>0</v>
          </cell>
          <cell r="F1186" t="str">
            <v>13/12/2006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ETECMTJL$834</v>
          </cell>
          <cell r="B1187">
            <v>0</v>
          </cell>
          <cell r="C1187">
            <v>120000</v>
          </cell>
          <cell r="D1187">
            <v>120000</v>
          </cell>
          <cell r="E1187">
            <v>0</v>
          </cell>
          <cell r="F1187" t="str">
            <v>13/12/2006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ETECMTJL$835</v>
          </cell>
          <cell r="B1188">
            <v>0</v>
          </cell>
          <cell r="C1188">
            <v>15000</v>
          </cell>
          <cell r="D1188">
            <v>15000</v>
          </cell>
          <cell r="E1188">
            <v>0</v>
          </cell>
          <cell r="F1188" t="str">
            <v>13/12/2006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ETECMTJL$836</v>
          </cell>
          <cell r="B1189">
            <v>0</v>
          </cell>
          <cell r="C1189">
            <v>25000</v>
          </cell>
          <cell r="D1189">
            <v>25000</v>
          </cell>
          <cell r="E1189">
            <v>0</v>
          </cell>
          <cell r="F1189" t="str">
            <v>14/12/2006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ETECMTJL$837</v>
          </cell>
          <cell r="B1190">
            <v>0</v>
          </cell>
          <cell r="C1190">
            <v>22000</v>
          </cell>
          <cell r="D1190">
            <v>22000</v>
          </cell>
          <cell r="E1190">
            <v>0</v>
          </cell>
          <cell r="F1190" t="str">
            <v>14/12/2006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ETECMTJL$838</v>
          </cell>
          <cell r="B1191">
            <v>0</v>
          </cell>
          <cell r="C1191">
            <v>22100</v>
          </cell>
          <cell r="D1191">
            <v>22100</v>
          </cell>
          <cell r="E1191">
            <v>0</v>
          </cell>
          <cell r="F1191" t="str">
            <v>14/12/2006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ETECMTJL$839</v>
          </cell>
          <cell r="B1192">
            <v>0</v>
          </cell>
          <cell r="C1192">
            <v>140000</v>
          </cell>
          <cell r="D1192">
            <v>140000</v>
          </cell>
          <cell r="E1192">
            <v>0</v>
          </cell>
          <cell r="F1192" t="str">
            <v>14/12/2006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A1193" t="str">
            <v>ETECMTJL$840</v>
          </cell>
          <cell r="B1193">
            <v>0</v>
          </cell>
          <cell r="C1193">
            <v>30600</v>
          </cell>
          <cell r="D1193">
            <v>30600</v>
          </cell>
          <cell r="E1193">
            <v>0</v>
          </cell>
          <cell r="F1193" t="str">
            <v>23/01/2006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ETECMTJL$841</v>
          </cell>
          <cell r="B1194">
            <v>0</v>
          </cell>
          <cell r="C1194">
            <v>30000</v>
          </cell>
          <cell r="D1194">
            <v>30000</v>
          </cell>
          <cell r="E1194">
            <v>0</v>
          </cell>
          <cell r="F1194" t="str">
            <v>20/12/2006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ETECMTJL$842</v>
          </cell>
          <cell r="B1195">
            <v>0</v>
          </cell>
          <cell r="C1195">
            <v>31100</v>
          </cell>
          <cell r="D1195">
            <v>31100</v>
          </cell>
          <cell r="E1195">
            <v>0</v>
          </cell>
          <cell r="F1195" t="str">
            <v>20/12/2006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ETECMTJL$843</v>
          </cell>
          <cell r="B1196">
            <v>0</v>
          </cell>
          <cell r="C1196">
            <v>344440</v>
          </cell>
          <cell r="D1196">
            <v>344440</v>
          </cell>
          <cell r="E1196">
            <v>0</v>
          </cell>
          <cell r="F1196" t="str">
            <v>20/12/2006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ETECMTJL$844</v>
          </cell>
          <cell r="B1197">
            <v>0</v>
          </cell>
          <cell r="C1197">
            <v>11648</v>
          </cell>
          <cell r="D1197">
            <v>11648</v>
          </cell>
          <cell r="E1197">
            <v>0</v>
          </cell>
          <cell r="F1197" t="str">
            <v>26/12/2006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ETECMTJL$845</v>
          </cell>
          <cell r="B1198">
            <v>0</v>
          </cell>
          <cell r="C1198">
            <v>28000</v>
          </cell>
          <cell r="D1198">
            <v>28000</v>
          </cell>
          <cell r="E1198">
            <v>0</v>
          </cell>
          <cell r="F1198" t="str">
            <v>26/12/2006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ETECMTJL$846</v>
          </cell>
          <cell r="B1199">
            <v>0</v>
          </cell>
          <cell r="C1199">
            <v>12000</v>
          </cell>
          <cell r="D1199">
            <v>12000</v>
          </cell>
          <cell r="E1199">
            <v>0</v>
          </cell>
          <cell r="F1199" t="str">
            <v>26/12/2006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ETECMTJL$847</v>
          </cell>
          <cell r="B1200">
            <v>0</v>
          </cell>
          <cell r="C1200">
            <v>13000</v>
          </cell>
          <cell r="D1200">
            <v>13000</v>
          </cell>
          <cell r="E1200">
            <v>0</v>
          </cell>
          <cell r="F1200" t="str">
            <v>26/12/2006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ETECMTJL$848</v>
          </cell>
          <cell r="B1201">
            <v>0</v>
          </cell>
          <cell r="C1201">
            <v>39882</v>
          </cell>
          <cell r="D1201">
            <v>39882</v>
          </cell>
          <cell r="E1201">
            <v>0</v>
          </cell>
          <cell r="F1201" t="str">
            <v>26/12/2006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ETECMTJL$849</v>
          </cell>
          <cell r="B1202">
            <v>0</v>
          </cell>
          <cell r="C1202">
            <v>22000</v>
          </cell>
          <cell r="D1202">
            <v>22000</v>
          </cell>
          <cell r="E1202">
            <v>0</v>
          </cell>
          <cell r="F1202" t="str">
            <v>26/12/2006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ETECMTJL$850</v>
          </cell>
          <cell r="B1203">
            <v>0</v>
          </cell>
          <cell r="C1203">
            <v>28000</v>
          </cell>
          <cell r="D1203">
            <v>28000</v>
          </cell>
          <cell r="E1203">
            <v>0</v>
          </cell>
          <cell r="F1203" t="str">
            <v>26/12/2006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ETECMTJL$851</v>
          </cell>
          <cell r="B1204">
            <v>0</v>
          </cell>
          <cell r="C1204">
            <v>120807</v>
          </cell>
          <cell r="D1204">
            <v>120807</v>
          </cell>
          <cell r="E1204">
            <v>0</v>
          </cell>
          <cell r="F1204" t="str">
            <v>05/01/2007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ETECMTJL$852</v>
          </cell>
          <cell r="B1205">
            <v>0</v>
          </cell>
          <cell r="C1205">
            <v>56000</v>
          </cell>
          <cell r="D1205">
            <v>56000</v>
          </cell>
          <cell r="E1205">
            <v>0</v>
          </cell>
          <cell r="F1205" t="str">
            <v>05/01/2007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ETECMTJL$853</v>
          </cell>
          <cell r="B1206">
            <v>0</v>
          </cell>
          <cell r="C1206">
            <v>28060</v>
          </cell>
          <cell r="D1206">
            <v>28060</v>
          </cell>
          <cell r="E1206">
            <v>0</v>
          </cell>
          <cell r="F1206" t="str">
            <v>08/01/2007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ETECMTJL$854</v>
          </cell>
          <cell r="B1207">
            <v>0</v>
          </cell>
          <cell r="C1207">
            <v>70000</v>
          </cell>
          <cell r="D1207">
            <v>70000</v>
          </cell>
          <cell r="E1207">
            <v>0</v>
          </cell>
          <cell r="F1207" t="str">
            <v>08/01/2007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 t="str">
            <v>ETECMTJL$855</v>
          </cell>
          <cell r="B1208">
            <v>0</v>
          </cell>
          <cell r="C1208">
            <v>17325</v>
          </cell>
          <cell r="D1208">
            <v>17325</v>
          </cell>
          <cell r="E1208">
            <v>0</v>
          </cell>
          <cell r="F1208" t="str">
            <v>08/01/2007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ETECMTJL$856</v>
          </cell>
          <cell r="B1209">
            <v>0</v>
          </cell>
          <cell r="C1209">
            <v>12000</v>
          </cell>
          <cell r="D1209">
            <v>12000</v>
          </cell>
          <cell r="E1209">
            <v>0</v>
          </cell>
          <cell r="F1209" t="str">
            <v>09/01/2007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ETECMTJL$857</v>
          </cell>
          <cell r="B1210">
            <v>0</v>
          </cell>
          <cell r="C1210">
            <v>60000</v>
          </cell>
          <cell r="D1210">
            <v>60000</v>
          </cell>
          <cell r="E1210">
            <v>0</v>
          </cell>
          <cell r="F1210" t="str">
            <v>09/01/2007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ETECMTJL$858</v>
          </cell>
          <cell r="B1211">
            <v>0</v>
          </cell>
          <cell r="C1211">
            <v>59000</v>
          </cell>
          <cell r="D1211">
            <v>0</v>
          </cell>
          <cell r="E1211">
            <v>59000</v>
          </cell>
          <cell r="F1211" t="str">
            <v>10/01/2007</v>
          </cell>
          <cell r="G1211">
            <v>0</v>
          </cell>
          <cell r="H1211">
            <v>0</v>
          </cell>
          <cell r="I1211">
            <v>0</v>
          </cell>
          <cell r="J1211">
            <v>59000</v>
          </cell>
          <cell r="K1211">
            <v>0</v>
          </cell>
        </row>
        <row r="1212">
          <cell r="A1212" t="str">
            <v>ETECMTJL$859</v>
          </cell>
          <cell r="B1212">
            <v>0</v>
          </cell>
          <cell r="C1212">
            <v>90000</v>
          </cell>
          <cell r="D1212">
            <v>0</v>
          </cell>
          <cell r="E1212">
            <v>90000</v>
          </cell>
          <cell r="F1212" t="str">
            <v>10/01/2007</v>
          </cell>
          <cell r="G1212">
            <v>0</v>
          </cell>
          <cell r="H1212">
            <v>0</v>
          </cell>
          <cell r="I1212">
            <v>0</v>
          </cell>
          <cell r="J1212">
            <v>90000</v>
          </cell>
          <cell r="K1212">
            <v>0</v>
          </cell>
        </row>
        <row r="1213">
          <cell r="A1213" t="str">
            <v>ETECMTJL$860</v>
          </cell>
          <cell r="B1213">
            <v>0</v>
          </cell>
          <cell r="C1213">
            <v>20000</v>
          </cell>
          <cell r="D1213">
            <v>0</v>
          </cell>
          <cell r="E1213">
            <v>20000</v>
          </cell>
          <cell r="F1213" t="str">
            <v>10/01/2007</v>
          </cell>
          <cell r="G1213">
            <v>0</v>
          </cell>
          <cell r="H1213">
            <v>0</v>
          </cell>
          <cell r="I1213">
            <v>0</v>
          </cell>
          <cell r="J1213">
            <v>20000</v>
          </cell>
          <cell r="K1213">
            <v>0</v>
          </cell>
        </row>
        <row r="1214">
          <cell r="A1214" t="str">
            <v>ETECMTJL$861</v>
          </cell>
          <cell r="B1214">
            <v>0</v>
          </cell>
          <cell r="C1214">
            <v>25000</v>
          </cell>
          <cell r="D1214">
            <v>25000</v>
          </cell>
          <cell r="E1214">
            <v>0</v>
          </cell>
          <cell r="F1214" t="str">
            <v>18/01/2007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ETECMTJL$862</v>
          </cell>
          <cell r="B1215">
            <v>0</v>
          </cell>
          <cell r="C1215">
            <v>28800</v>
          </cell>
          <cell r="D1215">
            <v>0</v>
          </cell>
          <cell r="E1215">
            <v>28800</v>
          </cell>
          <cell r="F1215" t="str">
            <v>24/01/2007</v>
          </cell>
          <cell r="G1215">
            <v>0</v>
          </cell>
          <cell r="H1215">
            <v>0</v>
          </cell>
          <cell r="I1215">
            <v>0</v>
          </cell>
          <cell r="J1215">
            <v>28800</v>
          </cell>
          <cell r="K1215">
            <v>0</v>
          </cell>
        </row>
        <row r="1216">
          <cell r="A1216" t="str">
            <v>ETECMTJL$863</v>
          </cell>
          <cell r="B1216">
            <v>0</v>
          </cell>
          <cell r="C1216">
            <v>35000</v>
          </cell>
          <cell r="D1216">
            <v>0</v>
          </cell>
          <cell r="E1216">
            <v>35000</v>
          </cell>
          <cell r="F1216" t="str">
            <v>25/01/2007</v>
          </cell>
          <cell r="G1216">
            <v>0</v>
          </cell>
          <cell r="H1216">
            <v>0</v>
          </cell>
          <cell r="I1216">
            <v>0</v>
          </cell>
          <cell r="J1216">
            <v>35000</v>
          </cell>
          <cell r="K1216">
            <v>0</v>
          </cell>
        </row>
        <row r="1217">
          <cell r="A1217" t="str">
            <v>ETECMTJL$864</v>
          </cell>
          <cell r="B1217">
            <v>0</v>
          </cell>
          <cell r="C1217">
            <v>18000</v>
          </cell>
          <cell r="D1217">
            <v>0</v>
          </cell>
          <cell r="E1217">
            <v>18000</v>
          </cell>
          <cell r="F1217" t="str">
            <v>25/01/2007</v>
          </cell>
          <cell r="G1217">
            <v>0</v>
          </cell>
          <cell r="H1217">
            <v>0</v>
          </cell>
          <cell r="I1217">
            <v>0</v>
          </cell>
          <cell r="J1217">
            <v>18000</v>
          </cell>
          <cell r="K1217">
            <v>0</v>
          </cell>
        </row>
        <row r="1218">
          <cell r="A1218" t="str">
            <v>ETECMTJL$865</v>
          </cell>
          <cell r="B1218">
            <v>0</v>
          </cell>
          <cell r="C1218">
            <v>35000</v>
          </cell>
          <cell r="D1218">
            <v>0</v>
          </cell>
          <cell r="E1218">
            <v>35000</v>
          </cell>
          <cell r="F1218" t="str">
            <v>25/01/2007</v>
          </cell>
          <cell r="G1218">
            <v>0</v>
          </cell>
          <cell r="H1218">
            <v>0</v>
          </cell>
          <cell r="I1218">
            <v>0</v>
          </cell>
          <cell r="J1218">
            <v>35000</v>
          </cell>
          <cell r="K1218">
            <v>0</v>
          </cell>
        </row>
        <row r="1219">
          <cell r="A1219" t="str">
            <v>ETECMTJL$866</v>
          </cell>
          <cell r="B1219">
            <v>0</v>
          </cell>
          <cell r="C1219">
            <v>45000</v>
          </cell>
          <cell r="D1219">
            <v>0</v>
          </cell>
          <cell r="E1219">
            <v>45000</v>
          </cell>
          <cell r="F1219" t="str">
            <v>01/02/2007</v>
          </cell>
          <cell r="G1219">
            <v>0</v>
          </cell>
          <cell r="H1219">
            <v>0</v>
          </cell>
          <cell r="I1219">
            <v>0</v>
          </cell>
          <cell r="J1219">
            <v>45000</v>
          </cell>
          <cell r="K1219">
            <v>0</v>
          </cell>
        </row>
        <row r="1220">
          <cell r="A1220" t="str">
            <v>ETECMTJL$867</v>
          </cell>
          <cell r="B1220">
            <v>0</v>
          </cell>
          <cell r="C1220">
            <v>16000</v>
          </cell>
          <cell r="D1220">
            <v>0</v>
          </cell>
          <cell r="E1220">
            <v>16000</v>
          </cell>
          <cell r="F1220" t="str">
            <v>01/02/2007</v>
          </cell>
          <cell r="G1220">
            <v>0</v>
          </cell>
          <cell r="H1220">
            <v>0</v>
          </cell>
          <cell r="I1220">
            <v>0</v>
          </cell>
          <cell r="J1220">
            <v>16000</v>
          </cell>
          <cell r="K1220">
            <v>0</v>
          </cell>
        </row>
        <row r="1221">
          <cell r="A1221" t="str">
            <v>ETECMTJL$868</v>
          </cell>
          <cell r="B1221">
            <v>0</v>
          </cell>
          <cell r="C1221">
            <v>30000</v>
          </cell>
          <cell r="D1221">
            <v>0</v>
          </cell>
          <cell r="E1221">
            <v>30000</v>
          </cell>
          <cell r="F1221" t="str">
            <v>31/01/2007</v>
          </cell>
          <cell r="G1221">
            <v>0</v>
          </cell>
          <cell r="H1221">
            <v>0</v>
          </cell>
          <cell r="I1221">
            <v>0</v>
          </cell>
          <cell r="J1221">
            <v>30000</v>
          </cell>
          <cell r="K1221">
            <v>0</v>
          </cell>
        </row>
        <row r="1222">
          <cell r="A1222" t="str">
            <v>ETECMTJL$869</v>
          </cell>
          <cell r="B1222">
            <v>0</v>
          </cell>
          <cell r="C1222">
            <v>20000</v>
          </cell>
          <cell r="D1222">
            <v>0</v>
          </cell>
          <cell r="E1222">
            <v>20000</v>
          </cell>
          <cell r="F1222" t="str">
            <v>31/01/2007</v>
          </cell>
          <cell r="G1222">
            <v>0</v>
          </cell>
          <cell r="H1222">
            <v>0</v>
          </cell>
          <cell r="I1222">
            <v>0</v>
          </cell>
          <cell r="J1222">
            <v>20000</v>
          </cell>
          <cell r="K1222">
            <v>0</v>
          </cell>
        </row>
        <row r="1223">
          <cell r="A1223" t="str">
            <v>ETECMTJL$870</v>
          </cell>
          <cell r="B1223">
            <v>0</v>
          </cell>
          <cell r="C1223">
            <v>20000</v>
          </cell>
          <cell r="D1223">
            <v>20000</v>
          </cell>
          <cell r="E1223">
            <v>0</v>
          </cell>
          <cell r="F1223" t="str">
            <v>31/01/2007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ETECMTJL$871</v>
          </cell>
          <cell r="B1224">
            <v>0</v>
          </cell>
          <cell r="C1224">
            <v>22633</v>
          </cell>
          <cell r="D1224">
            <v>22633</v>
          </cell>
          <cell r="E1224">
            <v>0</v>
          </cell>
          <cell r="F1224" t="str">
            <v>31/01/2007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ETECMTJL$872</v>
          </cell>
          <cell r="B1225">
            <v>0</v>
          </cell>
          <cell r="C1225">
            <v>15000</v>
          </cell>
          <cell r="D1225">
            <v>15000</v>
          </cell>
          <cell r="E1225">
            <v>0</v>
          </cell>
          <cell r="F1225" t="str">
            <v>30/01/2007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ETECMTJL$873</v>
          </cell>
          <cell r="B1226">
            <v>0</v>
          </cell>
          <cell r="C1226">
            <v>9000</v>
          </cell>
          <cell r="D1226">
            <v>0</v>
          </cell>
          <cell r="E1226">
            <v>9000</v>
          </cell>
          <cell r="F1226" t="str">
            <v>05/02/2007</v>
          </cell>
          <cell r="G1226">
            <v>0</v>
          </cell>
          <cell r="H1226">
            <v>0</v>
          </cell>
          <cell r="I1226">
            <v>0</v>
          </cell>
          <cell r="J1226">
            <v>9000</v>
          </cell>
          <cell r="K1226">
            <v>0</v>
          </cell>
        </row>
        <row r="1227">
          <cell r="A1227" t="str">
            <v>ETECMTJL$874</v>
          </cell>
          <cell r="B1227">
            <v>0</v>
          </cell>
          <cell r="C1227">
            <v>815034</v>
          </cell>
          <cell r="D1227">
            <v>0</v>
          </cell>
          <cell r="E1227">
            <v>815034</v>
          </cell>
          <cell r="F1227" t="str">
            <v>05/02/2007</v>
          </cell>
          <cell r="G1227">
            <v>0</v>
          </cell>
          <cell r="H1227">
            <v>0</v>
          </cell>
          <cell r="I1227">
            <v>0</v>
          </cell>
          <cell r="J1227">
            <v>815034</v>
          </cell>
          <cell r="K1227">
            <v>0</v>
          </cell>
        </row>
        <row r="1228">
          <cell r="A1228" t="str">
            <v>ETECMTJL$875</v>
          </cell>
          <cell r="B1228">
            <v>0</v>
          </cell>
          <cell r="C1228">
            <v>2268771</v>
          </cell>
          <cell r="D1228">
            <v>0</v>
          </cell>
          <cell r="E1228">
            <v>2268771</v>
          </cell>
          <cell r="F1228" t="str">
            <v>05/02/2007</v>
          </cell>
          <cell r="G1228">
            <v>0</v>
          </cell>
          <cell r="H1228">
            <v>0</v>
          </cell>
          <cell r="I1228">
            <v>0</v>
          </cell>
          <cell r="J1228">
            <v>2268771</v>
          </cell>
          <cell r="K1228">
            <v>0</v>
          </cell>
        </row>
        <row r="1229">
          <cell r="A1229" t="str">
            <v>ETECMTJL$876</v>
          </cell>
          <cell r="B1229">
            <v>0</v>
          </cell>
          <cell r="C1229">
            <v>71000</v>
          </cell>
          <cell r="D1229">
            <v>0</v>
          </cell>
          <cell r="E1229">
            <v>71000</v>
          </cell>
          <cell r="F1229" t="str">
            <v>07/02/2007</v>
          </cell>
          <cell r="G1229">
            <v>0</v>
          </cell>
          <cell r="H1229">
            <v>0</v>
          </cell>
          <cell r="I1229">
            <v>0</v>
          </cell>
          <cell r="J1229">
            <v>71000</v>
          </cell>
          <cell r="K1229">
            <v>0</v>
          </cell>
        </row>
        <row r="1230">
          <cell r="A1230" t="str">
            <v>ETECMTJL$877</v>
          </cell>
          <cell r="B1230">
            <v>0</v>
          </cell>
          <cell r="C1230">
            <v>240063.01</v>
          </cell>
          <cell r="D1230">
            <v>0</v>
          </cell>
          <cell r="E1230">
            <v>240063.01</v>
          </cell>
          <cell r="F1230" t="str">
            <v>07/02/2007</v>
          </cell>
          <cell r="G1230">
            <v>0</v>
          </cell>
          <cell r="H1230">
            <v>0</v>
          </cell>
          <cell r="I1230">
            <v>0</v>
          </cell>
          <cell r="J1230">
            <v>240063.01</v>
          </cell>
          <cell r="K1230">
            <v>0</v>
          </cell>
        </row>
        <row r="1231">
          <cell r="A1231" t="str">
            <v>ETECMTJL$878</v>
          </cell>
          <cell r="B1231">
            <v>0</v>
          </cell>
          <cell r="C1231">
            <v>528110.65</v>
          </cell>
          <cell r="D1231">
            <v>0</v>
          </cell>
          <cell r="E1231">
            <v>528110.65</v>
          </cell>
          <cell r="F1231" t="str">
            <v>07/02/2007</v>
          </cell>
          <cell r="G1231">
            <v>0</v>
          </cell>
          <cell r="H1231">
            <v>0</v>
          </cell>
          <cell r="I1231">
            <v>0</v>
          </cell>
          <cell r="J1231">
            <v>528110.65</v>
          </cell>
          <cell r="K1231">
            <v>0</v>
          </cell>
        </row>
        <row r="1232">
          <cell r="A1232" t="str">
            <v>ETECMTJL$879</v>
          </cell>
          <cell r="B1232">
            <v>0</v>
          </cell>
          <cell r="C1232">
            <v>1223720.23</v>
          </cell>
          <cell r="D1232">
            <v>0</v>
          </cell>
          <cell r="E1232">
            <v>1223720.23</v>
          </cell>
          <cell r="F1232" t="str">
            <v>07/02/2007</v>
          </cell>
          <cell r="G1232">
            <v>0</v>
          </cell>
          <cell r="H1232">
            <v>0</v>
          </cell>
          <cell r="I1232">
            <v>0</v>
          </cell>
          <cell r="J1232">
            <v>1223720.23</v>
          </cell>
          <cell r="K1232">
            <v>0</v>
          </cell>
        </row>
        <row r="1233">
          <cell r="A1233" t="str">
            <v>ETECMTJLS1</v>
          </cell>
          <cell r="B1233">
            <v>0</v>
          </cell>
          <cell r="C1233">
            <v>8010000</v>
          </cell>
          <cell r="D1233">
            <v>8010000</v>
          </cell>
          <cell r="E1233">
            <v>0</v>
          </cell>
          <cell r="F1233" t="str">
            <v>21/12/2006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 t="str">
            <v>ETECMTJLS2</v>
          </cell>
          <cell r="B1234">
            <v>0</v>
          </cell>
          <cell r="C1234">
            <v>3000000</v>
          </cell>
          <cell r="D1234">
            <v>3000000</v>
          </cell>
          <cell r="E1234">
            <v>0</v>
          </cell>
          <cell r="F1234" t="str">
            <v>23/11/2006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 t="str">
            <v>ETECMTJLS3</v>
          </cell>
          <cell r="B1235">
            <v>0</v>
          </cell>
          <cell r="C1235">
            <v>2000000</v>
          </cell>
          <cell r="D1235">
            <v>2000000</v>
          </cell>
          <cell r="E1235">
            <v>0</v>
          </cell>
          <cell r="F1235" t="str">
            <v>16/12/2005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ETECMTJLS4</v>
          </cell>
          <cell r="B1236">
            <v>0</v>
          </cell>
          <cell r="C1236">
            <v>5572800</v>
          </cell>
          <cell r="D1236">
            <v>5572800</v>
          </cell>
          <cell r="E1236">
            <v>0</v>
          </cell>
          <cell r="F1236" t="str">
            <v>21/12/2006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ETECMTJLS5</v>
          </cell>
          <cell r="B1237">
            <v>0</v>
          </cell>
          <cell r="C1237">
            <v>275000</v>
          </cell>
          <cell r="D1237">
            <v>275000</v>
          </cell>
          <cell r="E1237">
            <v>0</v>
          </cell>
          <cell r="F1237" t="str">
            <v>03/12/2003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ETECMTJLS6</v>
          </cell>
          <cell r="B1238">
            <v>0</v>
          </cell>
          <cell r="C1238">
            <v>1000000</v>
          </cell>
          <cell r="D1238">
            <v>1000000</v>
          </cell>
          <cell r="E1238">
            <v>0</v>
          </cell>
          <cell r="F1238" t="str">
            <v>18/12/2003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ETECMTJLS7</v>
          </cell>
          <cell r="B1239">
            <v>0</v>
          </cell>
          <cell r="C1239">
            <v>5000000</v>
          </cell>
          <cell r="D1239">
            <v>5000000</v>
          </cell>
          <cell r="E1239">
            <v>0</v>
          </cell>
          <cell r="F1239" t="str">
            <v>29/04/2004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ETECMTJLS8</v>
          </cell>
          <cell r="B1240">
            <v>0</v>
          </cell>
          <cell r="C1240">
            <v>160000</v>
          </cell>
          <cell r="D1240">
            <v>160000</v>
          </cell>
          <cell r="E1240">
            <v>0</v>
          </cell>
          <cell r="F1240" t="str">
            <v>06/09/2004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ETECMTJLS9</v>
          </cell>
          <cell r="B1241">
            <v>0</v>
          </cell>
          <cell r="C1241">
            <v>50000</v>
          </cell>
          <cell r="D1241">
            <v>50000</v>
          </cell>
          <cell r="E1241">
            <v>0</v>
          </cell>
          <cell r="F1241" t="str">
            <v>09/12/2004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ETECMTJLS10</v>
          </cell>
          <cell r="B1242">
            <v>0</v>
          </cell>
          <cell r="C1242">
            <v>48308.21</v>
          </cell>
          <cell r="D1242">
            <v>48308.21</v>
          </cell>
          <cell r="E1242">
            <v>0</v>
          </cell>
          <cell r="F1242" t="str">
            <v>05/07/2005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ETECMTJLS11</v>
          </cell>
          <cell r="B1243">
            <v>0</v>
          </cell>
          <cell r="C1243">
            <v>35000</v>
          </cell>
          <cell r="D1243">
            <v>35000</v>
          </cell>
          <cell r="E1243">
            <v>0</v>
          </cell>
          <cell r="F1243" t="str">
            <v>12/10/2005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ETECMTJLS12</v>
          </cell>
          <cell r="B1244">
            <v>0</v>
          </cell>
          <cell r="C1244">
            <v>19000</v>
          </cell>
          <cell r="D1244">
            <v>19000</v>
          </cell>
          <cell r="E1244">
            <v>0</v>
          </cell>
          <cell r="F1244" t="str">
            <v>27/12/2005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ETECMTJLS13</v>
          </cell>
          <cell r="B1245">
            <v>0</v>
          </cell>
          <cell r="C1245">
            <v>50000</v>
          </cell>
          <cell r="D1245">
            <v>50000</v>
          </cell>
          <cell r="E1245">
            <v>0</v>
          </cell>
          <cell r="F1245" t="str">
            <v>31/03/2006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ETECMTJLS14</v>
          </cell>
          <cell r="B1246">
            <v>0</v>
          </cell>
          <cell r="C1246">
            <v>5600</v>
          </cell>
          <cell r="D1246">
            <v>5600</v>
          </cell>
          <cell r="E1246">
            <v>0</v>
          </cell>
          <cell r="F1246" t="str">
            <v>03/05/2006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ETECMTJLS15</v>
          </cell>
          <cell r="B1247">
            <v>0</v>
          </cell>
          <cell r="C1247">
            <v>6000</v>
          </cell>
          <cell r="D1247">
            <v>6000</v>
          </cell>
          <cell r="E1247">
            <v>0</v>
          </cell>
          <cell r="F1247" t="str">
            <v>24/05/2006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ETECMTJLS16</v>
          </cell>
          <cell r="B1248">
            <v>0</v>
          </cell>
          <cell r="C1248">
            <v>30000</v>
          </cell>
          <cell r="D1248">
            <v>30000</v>
          </cell>
          <cell r="E1248">
            <v>0</v>
          </cell>
          <cell r="F1248" t="str">
            <v>04/07/2006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ETECMTJLS17</v>
          </cell>
          <cell r="B1249">
            <v>0</v>
          </cell>
          <cell r="C1249">
            <v>60000</v>
          </cell>
          <cell r="D1249">
            <v>60000</v>
          </cell>
          <cell r="E1249">
            <v>0</v>
          </cell>
          <cell r="F1249" t="str">
            <v>07/07/2006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ETECMTJLS18</v>
          </cell>
          <cell r="B1250">
            <v>0</v>
          </cell>
          <cell r="C1250">
            <v>25000</v>
          </cell>
          <cell r="D1250">
            <v>25000</v>
          </cell>
          <cell r="E1250">
            <v>0</v>
          </cell>
          <cell r="F1250" t="str">
            <v>20/07/2006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ETECMTJLS19</v>
          </cell>
          <cell r="B1251">
            <v>0</v>
          </cell>
          <cell r="C1251">
            <v>143000</v>
          </cell>
          <cell r="D1251">
            <v>143000</v>
          </cell>
          <cell r="E1251">
            <v>0</v>
          </cell>
          <cell r="F1251" t="str">
            <v>25/07/2006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ETECMTJLS20</v>
          </cell>
          <cell r="B1252">
            <v>0</v>
          </cell>
          <cell r="C1252">
            <v>1000000</v>
          </cell>
          <cell r="D1252">
            <v>1000000</v>
          </cell>
          <cell r="E1252">
            <v>0</v>
          </cell>
          <cell r="F1252" t="str">
            <v>29/09/2006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ETECMTJLS21</v>
          </cell>
          <cell r="B1253">
            <v>0</v>
          </cell>
          <cell r="C1253">
            <v>2000000</v>
          </cell>
          <cell r="D1253">
            <v>2000000</v>
          </cell>
          <cell r="E1253">
            <v>0</v>
          </cell>
          <cell r="F1253" t="str">
            <v>29/09/2006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ETECMTJLS22</v>
          </cell>
          <cell r="B1254">
            <v>0</v>
          </cell>
          <cell r="C1254">
            <v>230000</v>
          </cell>
          <cell r="D1254">
            <v>230000</v>
          </cell>
          <cell r="E1254">
            <v>0</v>
          </cell>
          <cell r="F1254" t="str">
            <v>29/09/2006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 t="str">
            <v>ETECMTJLS23</v>
          </cell>
          <cell r="B1255">
            <v>0</v>
          </cell>
          <cell r="C1255">
            <v>250000</v>
          </cell>
          <cell r="D1255">
            <v>250000</v>
          </cell>
          <cell r="E1255">
            <v>0</v>
          </cell>
          <cell r="F1255" t="str">
            <v>11/10/2006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 t="str">
            <v>ETECMTJLS24</v>
          </cell>
          <cell r="B1256">
            <v>0</v>
          </cell>
          <cell r="C1256">
            <v>3000000</v>
          </cell>
          <cell r="D1256">
            <v>3000000</v>
          </cell>
          <cell r="E1256">
            <v>0</v>
          </cell>
          <cell r="F1256" t="str">
            <v>11/10/2006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ETECMTJLS25</v>
          </cell>
          <cell r="B1257">
            <v>0</v>
          </cell>
          <cell r="C1257">
            <v>3000000</v>
          </cell>
          <cell r="D1257">
            <v>3000000</v>
          </cell>
          <cell r="E1257">
            <v>0</v>
          </cell>
          <cell r="F1257" t="str">
            <v>27/10/2006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ETECMTJLS26</v>
          </cell>
          <cell r="B1258">
            <v>0</v>
          </cell>
          <cell r="C1258">
            <v>2000000</v>
          </cell>
          <cell r="D1258">
            <v>2000000</v>
          </cell>
          <cell r="E1258">
            <v>0</v>
          </cell>
          <cell r="F1258" t="str">
            <v>17/11/2006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ETECMTJLS27</v>
          </cell>
          <cell r="B1259">
            <v>0</v>
          </cell>
          <cell r="C1259">
            <v>120000</v>
          </cell>
          <cell r="D1259">
            <v>120000</v>
          </cell>
          <cell r="E1259">
            <v>0</v>
          </cell>
          <cell r="F1259" t="str">
            <v>28/11/2006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ETECMTJLS28</v>
          </cell>
          <cell r="B1260">
            <v>0</v>
          </cell>
          <cell r="C1260">
            <v>70000</v>
          </cell>
          <cell r="D1260">
            <v>70000</v>
          </cell>
          <cell r="E1260">
            <v>0</v>
          </cell>
          <cell r="F1260" t="str">
            <v>30/11/2006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ETECMTJLS29</v>
          </cell>
          <cell r="B1261">
            <v>0</v>
          </cell>
          <cell r="C1261">
            <v>60000</v>
          </cell>
          <cell r="D1261">
            <v>60000</v>
          </cell>
          <cell r="E1261">
            <v>0</v>
          </cell>
          <cell r="F1261" t="str">
            <v>03/11/2006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ETECMTJLS30</v>
          </cell>
          <cell r="B1262">
            <v>0</v>
          </cell>
          <cell r="C1262">
            <v>120000</v>
          </cell>
          <cell r="D1262">
            <v>120000</v>
          </cell>
          <cell r="E1262">
            <v>0</v>
          </cell>
          <cell r="F1262" t="str">
            <v>17/11/2006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ETECMTJLS31</v>
          </cell>
          <cell r="B1263">
            <v>0</v>
          </cell>
          <cell r="C1263">
            <v>82000</v>
          </cell>
          <cell r="D1263">
            <v>82000</v>
          </cell>
          <cell r="E1263">
            <v>0</v>
          </cell>
          <cell r="F1263" t="str">
            <v>07/03/2007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ETECMTJLS32</v>
          </cell>
          <cell r="B1264">
            <v>0</v>
          </cell>
          <cell r="C1264">
            <v>80000</v>
          </cell>
          <cell r="D1264">
            <v>80000</v>
          </cell>
          <cell r="E1264">
            <v>0</v>
          </cell>
          <cell r="F1264" t="str">
            <v>08/03/2007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ETECMTJLS33</v>
          </cell>
          <cell r="B1265">
            <v>0</v>
          </cell>
          <cell r="C1265">
            <v>80000</v>
          </cell>
          <cell r="D1265">
            <v>80000</v>
          </cell>
          <cell r="E1265">
            <v>0</v>
          </cell>
          <cell r="F1265" t="str">
            <v>03/04/2007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ETECMPAI0001</v>
          </cell>
          <cell r="B1266">
            <v>0</v>
          </cell>
          <cell r="C1266">
            <v>1232150</v>
          </cell>
          <cell r="D1266">
            <v>1232150</v>
          </cell>
          <cell r="E1266">
            <v>0</v>
          </cell>
          <cell r="F1266">
            <v>35045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A1267" t="str">
            <v>ETECMPAI0002</v>
          </cell>
          <cell r="B1267">
            <v>0</v>
          </cell>
          <cell r="C1267">
            <v>1700000</v>
          </cell>
          <cell r="D1267">
            <v>1700000</v>
          </cell>
          <cell r="E1267">
            <v>0</v>
          </cell>
          <cell r="F1267">
            <v>37937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A1268" t="str">
            <v>ETECMPAI0003</v>
          </cell>
          <cell r="B1268">
            <v>0</v>
          </cell>
          <cell r="C1268">
            <v>750000</v>
          </cell>
          <cell r="D1268">
            <v>750000</v>
          </cell>
          <cell r="E1268">
            <v>0</v>
          </cell>
          <cell r="F1268">
            <v>37298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 t="str">
            <v>ETECMPAI0004</v>
          </cell>
          <cell r="B1269">
            <v>0</v>
          </cell>
          <cell r="C1269">
            <v>100000</v>
          </cell>
          <cell r="D1269">
            <v>100000</v>
          </cell>
          <cell r="E1269">
            <v>0</v>
          </cell>
          <cell r="F1269">
            <v>38804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 t="str">
            <v>ETECMPAI0005</v>
          </cell>
          <cell r="B1270">
            <v>0</v>
          </cell>
          <cell r="C1270">
            <v>50000</v>
          </cell>
          <cell r="D1270">
            <v>50000</v>
          </cell>
          <cell r="E1270">
            <v>0</v>
          </cell>
          <cell r="F1270">
            <v>38232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 t="str">
            <v>ETECMPAI0006</v>
          </cell>
          <cell r="B1271">
            <v>0</v>
          </cell>
          <cell r="C1271">
            <v>500000</v>
          </cell>
          <cell r="D1271">
            <v>500000</v>
          </cell>
          <cell r="E1271">
            <v>0</v>
          </cell>
          <cell r="F1271">
            <v>38089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 t="str">
            <v>ETECMPAI0007</v>
          </cell>
          <cell r="B1272">
            <v>0</v>
          </cell>
          <cell r="C1272">
            <v>1236312</v>
          </cell>
          <cell r="D1272">
            <v>1236312</v>
          </cell>
          <cell r="E1272">
            <v>0</v>
          </cell>
          <cell r="F1272">
            <v>38638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ETECMPAI0008</v>
          </cell>
          <cell r="B1273">
            <v>0</v>
          </cell>
          <cell r="C1273">
            <v>1500000</v>
          </cell>
          <cell r="D1273">
            <v>1500000</v>
          </cell>
          <cell r="E1273">
            <v>0</v>
          </cell>
          <cell r="F1273">
            <v>39043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ETECMPAI0009</v>
          </cell>
          <cell r="B1274">
            <v>0</v>
          </cell>
          <cell r="C1274">
            <v>1000000</v>
          </cell>
          <cell r="D1274">
            <v>1000000</v>
          </cell>
          <cell r="E1274">
            <v>0</v>
          </cell>
          <cell r="F1274">
            <v>38763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ETECMPAI0010</v>
          </cell>
          <cell r="B1275">
            <v>0</v>
          </cell>
          <cell r="C1275">
            <v>2000000</v>
          </cell>
          <cell r="D1275">
            <v>2000000</v>
          </cell>
          <cell r="E1275">
            <v>0</v>
          </cell>
          <cell r="F1275">
            <v>38763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ETECMPAI0011</v>
          </cell>
          <cell r="B1276">
            <v>0</v>
          </cell>
          <cell r="C1276">
            <v>3000000</v>
          </cell>
          <cell r="D1276">
            <v>3000000</v>
          </cell>
          <cell r="E1276">
            <v>0</v>
          </cell>
          <cell r="F1276">
            <v>38946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ETECMPAI0012</v>
          </cell>
          <cell r="B1277">
            <v>0</v>
          </cell>
          <cell r="C1277">
            <v>3210000</v>
          </cell>
          <cell r="D1277">
            <v>3210000</v>
          </cell>
          <cell r="E1277">
            <v>0</v>
          </cell>
          <cell r="F1277">
            <v>39066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ETECMPAI0013</v>
          </cell>
          <cell r="B1278">
            <v>0</v>
          </cell>
          <cell r="C1278">
            <v>1000000</v>
          </cell>
          <cell r="D1278">
            <v>1000000</v>
          </cell>
          <cell r="E1278">
            <v>0</v>
          </cell>
          <cell r="F1278">
            <v>39080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ETECMPAI0014</v>
          </cell>
          <cell r="B1279">
            <v>0</v>
          </cell>
          <cell r="C1279">
            <v>7000000</v>
          </cell>
          <cell r="D1279">
            <v>7000000</v>
          </cell>
          <cell r="E1279">
            <v>0</v>
          </cell>
          <cell r="F1279">
            <v>38987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ETECMPAI0015</v>
          </cell>
          <cell r="B1280">
            <v>0</v>
          </cell>
          <cell r="C1280">
            <v>740000</v>
          </cell>
          <cell r="D1280">
            <v>740000</v>
          </cell>
          <cell r="E1280">
            <v>0</v>
          </cell>
          <cell r="F1280">
            <v>37610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ETECMPAI0016</v>
          </cell>
          <cell r="B1281">
            <v>0</v>
          </cell>
          <cell r="C1281">
            <v>625000</v>
          </cell>
          <cell r="D1281">
            <v>625000</v>
          </cell>
          <cell r="E1281">
            <v>0</v>
          </cell>
          <cell r="F1281">
            <v>38947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ETECMPAI0017</v>
          </cell>
          <cell r="B1282">
            <v>0</v>
          </cell>
          <cell r="C1282">
            <v>500000</v>
          </cell>
          <cell r="D1282">
            <v>500000</v>
          </cell>
          <cell r="E1282">
            <v>0</v>
          </cell>
          <cell r="F1282">
            <v>39064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ETECMPAI0018</v>
          </cell>
          <cell r="B1283">
            <v>0</v>
          </cell>
          <cell r="C1283">
            <v>500000</v>
          </cell>
          <cell r="D1283">
            <v>0</v>
          </cell>
          <cell r="E1283">
            <v>500000</v>
          </cell>
          <cell r="F1283">
            <v>39134</v>
          </cell>
          <cell r="G1283">
            <v>500000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ETECMPAI0019</v>
          </cell>
          <cell r="B1284">
            <v>0</v>
          </cell>
          <cell r="C1284">
            <v>2000000</v>
          </cell>
          <cell r="D1284">
            <v>0</v>
          </cell>
          <cell r="E1284">
            <v>2000000</v>
          </cell>
          <cell r="G1284">
            <v>0</v>
          </cell>
          <cell r="H1284">
            <v>2000000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ETECMPAI0020</v>
          </cell>
          <cell r="B1285">
            <v>0</v>
          </cell>
          <cell r="C1285">
            <v>3000000</v>
          </cell>
          <cell r="D1285">
            <v>0</v>
          </cell>
          <cell r="E1285">
            <v>3000000</v>
          </cell>
          <cell r="G1285">
            <v>0</v>
          </cell>
          <cell r="H1285">
            <v>3000000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ETECMPAI0021</v>
          </cell>
          <cell r="B1286">
            <v>0</v>
          </cell>
          <cell r="C1286">
            <v>6363000</v>
          </cell>
          <cell r="D1286">
            <v>0</v>
          </cell>
          <cell r="E1286">
            <v>6363000</v>
          </cell>
          <cell r="G1286">
            <v>0</v>
          </cell>
          <cell r="H1286">
            <v>6363000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ETECMPAI0022</v>
          </cell>
          <cell r="B1287">
            <v>0</v>
          </cell>
          <cell r="C1287">
            <v>500000</v>
          </cell>
          <cell r="D1287">
            <v>0</v>
          </cell>
          <cell r="E1287">
            <v>500000</v>
          </cell>
          <cell r="G1287">
            <v>0</v>
          </cell>
          <cell r="H1287">
            <v>0</v>
          </cell>
          <cell r="I1287">
            <v>0</v>
          </cell>
          <cell r="J1287">
            <v>500000</v>
          </cell>
          <cell r="K1287">
            <v>0</v>
          </cell>
        </row>
        <row r="1288">
          <cell r="A1288" t="str">
            <v>ETECMPAI0023</v>
          </cell>
          <cell r="B1288">
            <v>0</v>
          </cell>
          <cell r="C1288">
            <v>3000000</v>
          </cell>
          <cell r="D1288">
            <v>0</v>
          </cell>
          <cell r="E1288">
            <v>3000000</v>
          </cell>
          <cell r="G1288">
            <v>0</v>
          </cell>
          <cell r="H1288">
            <v>0</v>
          </cell>
          <cell r="I1288">
            <v>0</v>
          </cell>
          <cell r="J1288">
            <v>3000000</v>
          </cell>
          <cell r="K1288">
            <v>0</v>
          </cell>
        </row>
        <row r="1289">
          <cell r="A1289" t="str">
            <v>ETECMPAI0024</v>
          </cell>
          <cell r="B1289">
            <v>0</v>
          </cell>
          <cell r="C1289">
            <v>7000000</v>
          </cell>
          <cell r="D1289">
            <v>0</v>
          </cell>
          <cell r="E1289">
            <v>7000000</v>
          </cell>
          <cell r="G1289">
            <v>0</v>
          </cell>
          <cell r="H1289">
            <v>0</v>
          </cell>
          <cell r="I1289">
            <v>0</v>
          </cell>
          <cell r="J1289">
            <v>7000000</v>
          </cell>
          <cell r="K1289">
            <v>0</v>
          </cell>
        </row>
        <row r="1290">
          <cell r="A1290" t="str">
            <v>ETECMPAI0025</v>
          </cell>
          <cell r="B1290">
            <v>0</v>
          </cell>
          <cell r="C1290">
            <v>2350000</v>
          </cell>
          <cell r="D1290">
            <v>0</v>
          </cell>
          <cell r="E1290">
            <v>2350000</v>
          </cell>
          <cell r="F1290">
            <v>39556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ETECMPAI0026</v>
          </cell>
          <cell r="B1291">
            <v>0</v>
          </cell>
          <cell r="C1291">
            <v>1000000</v>
          </cell>
          <cell r="D1291">
            <v>0</v>
          </cell>
          <cell r="E1291">
            <v>1000000</v>
          </cell>
          <cell r="F1291">
            <v>39682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ETECMPAI0027</v>
          </cell>
          <cell r="B1292">
            <v>0</v>
          </cell>
          <cell r="C1292">
            <v>1150000</v>
          </cell>
          <cell r="D1292">
            <v>0</v>
          </cell>
          <cell r="E1292">
            <v>1150000</v>
          </cell>
          <cell r="F1292">
            <v>39799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ETECMPAI0028</v>
          </cell>
          <cell r="B1293">
            <v>0</v>
          </cell>
          <cell r="C1293">
            <v>400000</v>
          </cell>
          <cell r="D1293">
            <v>0</v>
          </cell>
          <cell r="E1293">
            <v>400000</v>
          </cell>
          <cell r="F1293">
            <v>39542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ETECMPAI0029</v>
          </cell>
          <cell r="B1294">
            <v>0</v>
          </cell>
          <cell r="C1294">
            <v>900000</v>
          </cell>
          <cell r="D1294">
            <v>0</v>
          </cell>
          <cell r="E1294">
            <v>900000</v>
          </cell>
          <cell r="F1294">
            <v>39675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ETECMPAI0030</v>
          </cell>
          <cell r="B1295">
            <v>0</v>
          </cell>
          <cell r="C1295">
            <v>1078000</v>
          </cell>
          <cell r="D1295">
            <v>0</v>
          </cell>
          <cell r="E1295">
            <v>1078000</v>
          </cell>
          <cell r="F1295">
            <v>39770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ETECMPAI0031</v>
          </cell>
          <cell r="B1296">
            <v>0</v>
          </cell>
          <cell r="C1296">
            <v>635000</v>
          </cell>
          <cell r="D1296">
            <v>0</v>
          </cell>
          <cell r="E1296">
            <v>635000</v>
          </cell>
          <cell r="F1296">
            <v>39796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ETECMPAI0032</v>
          </cell>
          <cell r="B1297">
            <v>0</v>
          </cell>
          <cell r="C1297">
            <v>1250000</v>
          </cell>
          <cell r="D1297">
            <v>0</v>
          </cell>
          <cell r="E1297">
            <v>1250000</v>
          </cell>
          <cell r="F1297">
            <v>39805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ETECMPAI0033</v>
          </cell>
          <cell r="B1298">
            <v>0</v>
          </cell>
          <cell r="C1298">
            <v>4500000</v>
          </cell>
          <cell r="D1298">
            <v>0</v>
          </cell>
          <cell r="E1298">
            <v>4500000</v>
          </cell>
          <cell r="F1298">
            <v>39586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ETECMPAI0034</v>
          </cell>
          <cell r="B1299">
            <v>0</v>
          </cell>
          <cell r="C1299">
            <v>2400000</v>
          </cell>
          <cell r="D1299">
            <v>0</v>
          </cell>
          <cell r="E1299">
            <v>2400000</v>
          </cell>
          <cell r="F1299">
            <v>39752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ETECMPAI0035</v>
          </cell>
          <cell r="B1300">
            <v>0</v>
          </cell>
          <cell r="C1300">
            <v>1500000</v>
          </cell>
          <cell r="D1300">
            <v>0</v>
          </cell>
          <cell r="E1300">
            <v>1500000</v>
          </cell>
          <cell r="F1300">
            <v>39562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ETECMPAI0036</v>
          </cell>
          <cell r="B1301">
            <v>0</v>
          </cell>
          <cell r="C1301">
            <v>1000000</v>
          </cell>
          <cell r="D1301">
            <v>0</v>
          </cell>
          <cell r="E1301">
            <v>1000000</v>
          </cell>
          <cell r="F1301">
            <v>39739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ETECMPAI0037</v>
          </cell>
          <cell r="B1302">
            <v>0</v>
          </cell>
          <cell r="C1302">
            <v>500000</v>
          </cell>
          <cell r="D1302">
            <v>0</v>
          </cell>
          <cell r="E1302">
            <v>500000</v>
          </cell>
          <cell r="F1302">
            <v>39800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ETECMPAI0038</v>
          </cell>
          <cell r="B1303">
            <v>0</v>
          </cell>
          <cell r="C1303">
            <v>70600</v>
          </cell>
          <cell r="D1303">
            <v>0</v>
          </cell>
          <cell r="E1303">
            <v>70600</v>
          </cell>
          <cell r="F1303">
            <v>39555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ETECMPAI0039</v>
          </cell>
          <cell r="B1304">
            <v>0</v>
          </cell>
          <cell r="C1304">
            <v>37000</v>
          </cell>
          <cell r="D1304">
            <v>0</v>
          </cell>
          <cell r="E1304">
            <v>37000</v>
          </cell>
          <cell r="F1304">
            <v>39589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ETECMPAI0040</v>
          </cell>
          <cell r="B1305">
            <v>0</v>
          </cell>
          <cell r="C1305">
            <v>58000</v>
          </cell>
          <cell r="D1305">
            <v>0</v>
          </cell>
          <cell r="E1305">
            <v>58000</v>
          </cell>
          <cell r="F1305">
            <v>39589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ETECMPAI0041</v>
          </cell>
          <cell r="B1306">
            <v>0</v>
          </cell>
          <cell r="C1306">
            <v>50000</v>
          </cell>
          <cell r="D1306">
            <v>0</v>
          </cell>
          <cell r="E1306">
            <v>50000</v>
          </cell>
          <cell r="F1306">
            <v>39751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ETECMPAI0042</v>
          </cell>
          <cell r="B1307">
            <v>0</v>
          </cell>
          <cell r="C1307">
            <v>12448.75</v>
          </cell>
          <cell r="D1307">
            <v>0</v>
          </cell>
          <cell r="E1307">
            <v>12448.75</v>
          </cell>
          <cell r="F1307">
            <v>39541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ETECMPAI0043</v>
          </cell>
          <cell r="B1308">
            <v>0</v>
          </cell>
          <cell r="C1308">
            <v>7080.98</v>
          </cell>
          <cell r="D1308">
            <v>0</v>
          </cell>
          <cell r="E1308">
            <v>7080.98</v>
          </cell>
          <cell r="F1308">
            <v>39546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ETECMPAI0044</v>
          </cell>
          <cell r="B1309">
            <v>0</v>
          </cell>
          <cell r="C1309">
            <v>8434.05</v>
          </cell>
          <cell r="D1309">
            <v>0</v>
          </cell>
          <cell r="E1309">
            <v>8434.05</v>
          </cell>
          <cell r="F1309">
            <v>39575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ETECMPAI0045</v>
          </cell>
          <cell r="B1310">
            <v>0</v>
          </cell>
          <cell r="C1310">
            <v>166.83</v>
          </cell>
          <cell r="D1310">
            <v>0</v>
          </cell>
          <cell r="E1310">
            <v>166.83</v>
          </cell>
          <cell r="F1310">
            <v>39596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 t="str">
            <v>ETECMPAI0046</v>
          </cell>
          <cell r="B1311">
            <v>0</v>
          </cell>
          <cell r="C1311">
            <v>1711.83</v>
          </cell>
          <cell r="D1311">
            <v>0</v>
          </cell>
          <cell r="E1311">
            <v>1711.83</v>
          </cell>
          <cell r="F1311">
            <v>39602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ETECMPAI0047</v>
          </cell>
          <cell r="B1312">
            <v>0</v>
          </cell>
          <cell r="C1312">
            <v>16022.4</v>
          </cell>
          <cell r="D1312">
            <v>0</v>
          </cell>
          <cell r="E1312">
            <v>16022.4</v>
          </cell>
          <cell r="F1312">
            <v>39602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ETECMPAI0048</v>
          </cell>
          <cell r="B1313">
            <v>0</v>
          </cell>
          <cell r="C1313">
            <v>753.13</v>
          </cell>
          <cell r="D1313">
            <v>0</v>
          </cell>
          <cell r="E1313">
            <v>753.13</v>
          </cell>
          <cell r="F1313">
            <v>39603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ETECMPAI0049</v>
          </cell>
          <cell r="B1314">
            <v>0</v>
          </cell>
          <cell r="C1314">
            <v>9047.98</v>
          </cell>
          <cell r="D1314">
            <v>0</v>
          </cell>
          <cell r="E1314">
            <v>9047.98</v>
          </cell>
          <cell r="F1314">
            <v>39611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ETECMPAI0050</v>
          </cell>
          <cell r="B1315">
            <v>0</v>
          </cell>
          <cell r="C1315">
            <v>514.8</v>
          </cell>
          <cell r="D1315">
            <v>0</v>
          </cell>
          <cell r="E1315">
            <v>514.8</v>
          </cell>
          <cell r="F1315">
            <v>39622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ETECMPAI0051</v>
          </cell>
          <cell r="B1316">
            <v>0</v>
          </cell>
          <cell r="C1316">
            <v>15228.09</v>
          </cell>
          <cell r="D1316">
            <v>0</v>
          </cell>
          <cell r="E1316">
            <v>15228.09</v>
          </cell>
          <cell r="F1316">
            <v>39624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ETECMPAI0052</v>
          </cell>
          <cell r="B1317">
            <v>0</v>
          </cell>
          <cell r="C1317">
            <v>13430.46</v>
          </cell>
          <cell r="D1317">
            <v>0</v>
          </cell>
          <cell r="E1317">
            <v>13430.46</v>
          </cell>
          <cell r="F1317">
            <v>39631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ETECMPAI0053</v>
          </cell>
          <cell r="B1318">
            <v>0</v>
          </cell>
          <cell r="C1318">
            <v>37507.94</v>
          </cell>
          <cell r="D1318">
            <v>0</v>
          </cell>
          <cell r="E1318">
            <v>37507.94</v>
          </cell>
          <cell r="F1318">
            <v>39640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ETECMPAI0054</v>
          </cell>
          <cell r="B1319">
            <v>0</v>
          </cell>
          <cell r="C1319">
            <v>1480.99</v>
          </cell>
          <cell r="D1319">
            <v>0</v>
          </cell>
          <cell r="E1319">
            <v>1480.99</v>
          </cell>
          <cell r="F1319">
            <v>39661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ETECMPAI0055</v>
          </cell>
          <cell r="B1320">
            <v>0</v>
          </cell>
          <cell r="C1320">
            <v>1660.3</v>
          </cell>
          <cell r="D1320">
            <v>0</v>
          </cell>
          <cell r="E1320">
            <v>1660.3</v>
          </cell>
          <cell r="F1320">
            <v>39664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ETECMPAI0056</v>
          </cell>
          <cell r="B1321">
            <v>0</v>
          </cell>
          <cell r="C1321">
            <v>5617.5</v>
          </cell>
          <cell r="D1321">
            <v>0</v>
          </cell>
          <cell r="E1321">
            <v>5617.5</v>
          </cell>
          <cell r="F1321">
            <v>39667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ETECMPAI0057</v>
          </cell>
          <cell r="B1322">
            <v>0</v>
          </cell>
          <cell r="C1322">
            <v>447.26</v>
          </cell>
          <cell r="D1322">
            <v>0</v>
          </cell>
          <cell r="E1322">
            <v>447.26</v>
          </cell>
          <cell r="F1322">
            <v>39675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ETECMPAI0058</v>
          </cell>
          <cell r="B1323">
            <v>0</v>
          </cell>
          <cell r="C1323">
            <v>4623.83</v>
          </cell>
          <cell r="D1323">
            <v>0</v>
          </cell>
          <cell r="E1323">
            <v>4623.83</v>
          </cell>
          <cell r="F1323">
            <v>39688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ETECMPAI0059</v>
          </cell>
          <cell r="B1324">
            <v>0</v>
          </cell>
          <cell r="C1324">
            <v>892.02</v>
          </cell>
          <cell r="D1324">
            <v>0</v>
          </cell>
          <cell r="E1324">
            <v>892.02</v>
          </cell>
          <cell r="F1324">
            <v>39696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ETECMPAI0060</v>
          </cell>
          <cell r="B1325">
            <v>0</v>
          </cell>
          <cell r="C1325">
            <v>2007.5</v>
          </cell>
          <cell r="D1325">
            <v>0</v>
          </cell>
          <cell r="E1325">
            <v>2007.5</v>
          </cell>
          <cell r="F1325">
            <v>39703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ETECMPAI0061</v>
          </cell>
          <cell r="B1326">
            <v>0</v>
          </cell>
          <cell r="C1326">
            <v>1335.92</v>
          </cell>
          <cell r="D1326">
            <v>0</v>
          </cell>
          <cell r="E1326">
            <v>1335.92</v>
          </cell>
          <cell r="F1326">
            <v>39709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ETECMPAI0062</v>
          </cell>
          <cell r="B1327">
            <v>0</v>
          </cell>
          <cell r="C1327">
            <v>7942.87</v>
          </cell>
          <cell r="D1327">
            <v>0</v>
          </cell>
          <cell r="E1327">
            <v>7942.87</v>
          </cell>
          <cell r="F1327">
            <v>39716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ETECMPAI0063</v>
          </cell>
          <cell r="B1328">
            <v>0</v>
          </cell>
          <cell r="C1328">
            <v>252.27</v>
          </cell>
          <cell r="D1328">
            <v>0</v>
          </cell>
          <cell r="E1328">
            <v>252.27</v>
          </cell>
          <cell r="F1328">
            <v>39731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ETECMPAI0064</v>
          </cell>
          <cell r="B1329">
            <v>0</v>
          </cell>
          <cell r="C1329">
            <v>6522.76</v>
          </cell>
          <cell r="D1329">
            <v>0</v>
          </cell>
          <cell r="E1329">
            <v>6522.76</v>
          </cell>
          <cell r="F1329">
            <v>39738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ETECMPAI0065</v>
          </cell>
          <cell r="B1330">
            <v>0</v>
          </cell>
          <cell r="C1330">
            <v>879.9</v>
          </cell>
          <cell r="D1330">
            <v>0</v>
          </cell>
          <cell r="E1330">
            <v>879.9</v>
          </cell>
          <cell r="F1330">
            <v>39744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A1331" t="str">
            <v>ETECMPAI0066</v>
          </cell>
          <cell r="B1331">
            <v>0</v>
          </cell>
          <cell r="C1331">
            <v>2274.89</v>
          </cell>
          <cell r="D1331">
            <v>0</v>
          </cell>
          <cell r="E1331">
            <v>2274.89</v>
          </cell>
          <cell r="F1331">
            <v>39751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 t="str">
            <v>ETECMPAI0067</v>
          </cell>
          <cell r="B1332">
            <v>0</v>
          </cell>
          <cell r="C1332">
            <v>719.25</v>
          </cell>
          <cell r="D1332">
            <v>0</v>
          </cell>
          <cell r="E1332">
            <v>719.25</v>
          </cell>
          <cell r="F1332">
            <v>39757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ETECMPAI0068</v>
          </cell>
          <cell r="B1333">
            <v>0</v>
          </cell>
          <cell r="C1333">
            <v>2289.36</v>
          </cell>
          <cell r="D1333">
            <v>0</v>
          </cell>
          <cell r="E1333">
            <v>2289.36</v>
          </cell>
          <cell r="F1333">
            <v>39777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ETECMPAI0069</v>
          </cell>
          <cell r="B1334">
            <v>0</v>
          </cell>
          <cell r="C1334">
            <v>2520.33</v>
          </cell>
          <cell r="D1334">
            <v>0</v>
          </cell>
          <cell r="E1334">
            <v>2520.33</v>
          </cell>
          <cell r="F1334">
            <v>39779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 t="str">
            <v>ETECMPAI0070</v>
          </cell>
          <cell r="B1335">
            <v>0</v>
          </cell>
          <cell r="C1335">
            <v>1566.3</v>
          </cell>
          <cell r="D1335">
            <v>0</v>
          </cell>
          <cell r="E1335">
            <v>1566.3</v>
          </cell>
          <cell r="F1335">
            <v>39799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 t="str">
            <v>ETECMPAI0071</v>
          </cell>
          <cell r="B1336">
            <v>0</v>
          </cell>
          <cell r="C1336">
            <v>6038.28</v>
          </cell>
          <cell r="D1336">
            <v>0</v>
          </cell>
          <cell r="E1336">
            <v>6038.28</v>
          </cell>
          <cell r="F1336">
            <v>39800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ETECMPAI0072</v>
          </cell>
          <cell r="B1337">
            <v>0</v>
          </cell>
          <cell r="C1337">
            <v>2345.68</v>
          </cell>
          <cell r="D1337">
            <v>0</v>
          </cell>
          <cell r="E1337">
            <v>2345.68</v>
          </cell>
          <cell r="F1337">
            <v>39804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OEPEFEGS0001</v>
          </cell>
          <cell r="B1338">
            <v>5100000</v>
          </cell>
          <cell r="C1338">
            <v>5100000</v>
          </cell>
          <cell r="D1338">
            <v>0</v>
          </cell>
          <cell r="E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 t="str">
            <v>ETEEMEPY0001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ETECMICA0001</v>
          </cell>
          <cell r="B1340">
            <v>0</v>
          </cell>
          <cell r="C1340">
            <v>750000</v>
          </cell>
          <cell r="D1340">
            <v>750000</v>
          </cell>
          <cell r="E1340">
            <v>0</v>
          </cell>
          <cell r="F1340">
            <v>38734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 t="str">
            <v>ETECMICA0002</v>
          </cell>
          <cell r="B1341">
            <v>100</v>
          </cell>
          <cell r="C1341">
            <v>1193836</v>
          </cell>
          <cell r="D1341">
            <v>1193736</v>
          </cell>
          <cell r="E1341">
            <v>0</v>
          </cell>
          <cell r="F1341">
            <v>35034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ETECMICA0003</v>
          </cell>
          <cell r="B1342">
            <v>0</v>
          </cell>
          <cell r="C1342">
            <v>158729</v>
          </cell>
          <cell r="D1342">
            <v>158729</v>
          </cell>
          <cell r="E1342">
            <v>0</v>
          </cell>
          <cell r="F1342">
            <v>38330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ETECMICA0004</v>
          </cell>
          <cell r="B1343">
            <v>0</v>
          </cell>
          <cell r="C1343">
            <v>500000</v>
          </cell>
          <cell r="D1343">
            <v>500000</v>
          </cell>
          <cell r="E1343">
            <v>0</v>
          </cell>
          <cell r="F1343">
            <v>38260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ETECMICA0005</v>
          </cell>
          <cell r="B1344">
            <v>0</v>
          </cell>
          <cell r="C1344">
            <v>1000000</v>
          </cell>
          <cell r="D1344">
            <v>1000000</v>
          </cell>
          <cell r="E1344">
            <v>0</v>
          </cell>
          <cell r="F1344">
            <v>38260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ETECMICA0006</v>
          </cell>
          <cell r="B1345">
            <v>0</v>
          </cell>
          <cell r="C1345">
            <v>500000</v>
          </cell>
          <cell r="D1345">
            <v>500000</v>
          </cell>
          <cell r="E1345">
            <v>0</v>
          </cell>
          <cell r="F1345">
            <v>38260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 t="str">
            <v>ETECMICA0007</v>
          </cell>
          <cell r="B1346">
            <v>0</v>
          </cell>
          <cell r="C1346">
            <v>1000000</v>
          </cell>
          <cell r="D1346">
            <v>1000000</v>
          </cell>
          <cell r="E1346">
            <v>0</v>
          </cell>
          <cell r="F1346">
            <v>38289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ETECMICA0008</v>
          </cell>
          <cell r="B1347">
            <v>0</v>
          </cell>
          <cell r="C1347">
            <v>500000</v>
          </cell>
          <cell r="D1347">
            <v>500000</v>
          </cell>
          <cell r="E1347">
            <v>0</v>
          </cell>
          <cell r="F1347">
            <v>38260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ETECMICA0009</v>
          </cell>
          <cell r="B1348">
            <v>0</v>
          </cell>
          <cell r="C1348">
            <v>60000</v>
          </cell>
          <cell r="D1348">
            <v>60000</v>
          </cell>
          <cell r="E1348">
            <v>0</v>
          </cell>
          <cell r="F1348">
            <v>38377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 t="str">
            <v>ETECMICA0010</v>
          </cell>
          <cell r="B1349">
            <v>0</v>
          </cell>
          <cell r="C1349">
            <v>500000</v>
          </cell>
          <cell r="D1349">
            <v>500000</v>
          </cell>
          <cell r="E1349">
            <v>0</v>
          </cell>
          <cell r="F1349">
            <v>38980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 t="str">
            <v>ETECMICA0011</v>
          </cell>
          <cell r="B1350">
            <v>0</v>
          </cell>
          <cell r="C1350">
            <v>174793</v>
          </cell>
          <cell r="D1350">
            <v>174793</v>
          </cell>
          <cell r="E1350">
            <v>0</v>
          </cell>
          <cell r="F1350">
            <v>38308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ETECMICA0012</v>
          </cell>
          <cell r="B1351">
            <v>0</v>
          </cell>
          <cell r="C1351">
            <v>10998</v>
          </cell>
          <cell r="D1351">
            <v>10998</v>
          </cell>
          <cell r="E1351">
            <v>0</v>
          </cell>
          <cell r="F1351">
            <v>39037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ETECMICA0013</v>
          </cell>
          <cell r="B1352">
            <v>0</v>
          </cell>
          <cell r="C1352">
            <v>500000</v>
          </cell>
          <cell r="D1352">
            <v>500000</v>
          </cell>
          <cell r="E1352">
            <v>0</v>
          </cell>
          <cell r="F1352">
            <v>38260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ETECMICA0014</v>
          </cell>
          <cell r="B1353">
            <v>0</v>
          </cell>
          <cell r="C1353">
            <v>155000</v>
          </cell>
          <cell r="D1353">
            <v>155000</v>
          </cell>
          <cell r="E1353">
            <v>0</v>
          </cell>
          <cell r="F1353">
            <v>38007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ETECMICA0015</v>
          </cell>
          <cell r="B1354">
            <v>0</v>
          </cell>
          <cell r="C1354">
            <v>1000000</v>
          </cell>
          <cell r="D1354">
            <v>1000000</v>
          </cell>
          <cell r="E1354">
            <v>0</v>
          </cell>
          <cell r="F1354">
            <v>38828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ETECMICA0016</v>
          </cell>
          <cell r="B1355">
            <v>0</v>
          </cell>
          <cell r="C1355">
            <v>721000</v>
          </cell>
          <cell r="D1355">
            <v>721000</v>
          </cell>
          <cell r="E1355">
            <v>0</v>
          </cell>
          <cell r="F1355">
            <v>39066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ETECMICA0017</v>
          </cell>
          <cell r="B1356">
            <v>0</v>
          </cell>
          <cell r="C1356">
            <v>969990</v>
          </cell>
          <cell r="D1356">
            <v>969990</v>
          </cell>
          <cell r="E1356">
            <v>0</v>
          </cell>
          <cell r="F1356">
            <v>38856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ETECMICA0018</v>
          </cell>
          <cell r="B1357">
            <v>0</v>
          </cell>
          <cell r="C1357">
            <v>631343</v>
          </cell>
          <cell r="D1357">
            <v>631343</v>
          </cell>
          <cell r="E1357">
            <v>0</v>
          </cell>
          <cell r="F1357">
            <v>38814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ETECMICA0019</v>
          </cell>
          <cell r="B1358">
            <v>0</v>
          </cell>
          <cell r="C1358">
            <v>129200</v>
          </cell>
          <cell r="D1358">
            <v>129200</v>
          </cell>
          <cell r="E1358">
            <v>0</v>
          </cell>
          <cell r="F1358">
            <v>38832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ETECMICA0020</v>
          </cell>
          <cell r="B1359">
            <v>0</v>
          </cell>
          <cell r="C1359">
            <v>322452</v>
          </cell>
          <cell r="D1359">
            <v>322452</v>
          </cell>
          <cell r="E1359">
            <v>0</v>
          </cell>
          <cell r="F1359">
            <v>38640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ETECMICA0021</v>
          </cell>
          <cell r="B1360">
            <v>0</v>
          </cell>
          <cell r="C1360">
            <v>214681</v>
          </cell>
          <cell r="D1360">
            <v>214681</v>
          </cell>
          <cell r="E1360">
            <v>0</v>
          </cell>
          <cell r="F1360">
            <v>38701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ETECMICA0022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38190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ETECMICA0023</v>
          </cell>
          <cell r="B1362">
            <v>0</v>
          </cell>
          <cell r="C1362">
            <v>1000000</v>
          </cell>
          <cell r="D1362">
            <v>1000000</v>
          </cell>
          <cell r="E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ETECMICA0024</v>
          </cell>
          <cell r="B1363">
            <v>0</v>
          </cell>
          <cell r="C1363">
            <v>1000000</v>
          </cell>
          <cell r="D1363">
            <v>1000000</v>
          </cell>
          <cell r="E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ETECMICA0025</v>
          </cell>
          <cell r="B1364">
            <v>0</v>
          </cell>
          <cell r="C1364">
            <v>1000000</v>
          </cell>
          <cell r="D1364">
            <v>1000000</v>
          </cell>
          <cell r="E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ETECMICA0026</v>
          </cell>
          <cell r="B1365">
            <v>0</v>
          </cell>
          <cell r="C1365">
            <v>2000000</v>
          </cell>
          <cell r="D1365">
            <v>0</v>
          </cell>
          <cell r="E1365">
            <v>2000000</v>
          </cell>
          <cell r="G1365">
            <v>0</v>
          </cell>
          <cell r="H1365">
            <v>2000000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ETECMICA0027</v>
          </cell>
          <cell r="B1366">
            <v>0</v>
          </cell>
          <cell r="C1366">
            <v>1000000</v>
          </cell>
          <cell r="D1366">
            <v>0</v>
          </cell>
          <cell r="E1366">
            <v>1000000</v>
          </cell>
          <cell r="G1366">
            <v>0</v>
          </cell>
          <cell r="H1366">
            <v>1000000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 t="str">
            <v>ETECMICA0028</v>
          </cell>
          <cell r="B1367">
            <v>273356</v>
          </cell>
          <cell r="C1367">
            <v>273356</v>
          </cell>
          <cell r="D1367">
            <v>0</v>
          </cell>
          <cell r="E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A1368" t="str">
            <v>ETECMICA0029</v>
          </cell>
          <cell r="B1368">
            <v>0</v>
          </cell>
          <cell r="C1368">
            <v>3000000</v>
          </cell>
          <cell r="D1368">
            <v>0</v>
          </cell>
          <cell r="E1368">
            <v>3000000</v>
          </cell>
          <cell r="G1368">
            <v>0</v>
          </cell>
          <cell r="H1368">
            <v>0</v>
          </cell>
          <cell r="I1368">
            <v>3000000</v>
          </cell>
          <cell r="J1368">
            <v>0</v>
          </cell>
          <cell r="K1368">
            <v>0</v>
          </cell>
        </row>
        <row r="1369">
          <cell r="A1369" t="str">
            <v>ETECMICA0030</v>
          </cell>
          <cell r="B1369">
            <v>0</v>
          </cell>
          <cell r="C1369">
            <v>15881.27</v>
          </cell>
          <cell r="D1369">
            <v>0</v>
          </cell>
          <cell r="E1369">
            <v>15881.27</v>
          </cell>
          <cell r="G1369">
            <v>0</v>
          </cell>
          <cell r="H1369">
            <v>0</v>
          </cell>
          <cell r="I1369">
            <v>15881.27</v>
          </cell>
          <cell r="J1369">
            <v>0</v>
          </cell>
          <cell r="K1369">
            <v>0</v>
          </cell>
        </row>
        <row r="1370">
          <cell r="A1370" t="str">
            <v>ETECMCSC0001</v>
          </cell>
          <cell r="B1370">
            <v>0</v>
          </cell>
          <cell r="C1370">
            <v>500000</v>
          </cell>
          <cell r="D1370">
            <v>500000</v>
          </cell>
          <cell r="E1370">
            <v>0</v>
          </cell>
          <cell r="F1370">
            <v>38072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ETECMCSC0002</v>
          </cell>
          <cell r="B1371">
            <v>0</v>
          </cell>
          <cell r="C1371">
            <v>250000</v>
          </cell>
          <cell r="D1371">
            <v>250000</v>
          </cell>
          <cell r="E1371">
            <v>0</v>
          </cell>
          <cell r="F1371">
            <v>37847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ETECMCSC0003</v>
          </cell>
          <cell r="B1372">
            <v>0</v>
          </cell>
          <cell r="C1372">
            <v>500000</v>
          </cell>
          <cell r="D1372">
            <v>500000</v>
          </cell>
          <cell r="E1372">
            <v>0</v>
          </cell>
          <cell r="F1372">
            <v>38170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 t="str">
            <v>ETECMCSC0004</v>
          </cell>
          <cell r="B1373">
            <v>0</v>
          </cell>
          <cell r="C1373">
            <v>500000</v>
          </cell>
          <cell r="D1373">
            <v>500000</v>
          </cell>
          <cell r="E1373">
            <v>0</v>
          </cell>
          <cell r="F1373">
            <v>38282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ETECMCSC0005</v>
          </cell>
          <cell r="B1374">
            <v>0</v>
          </cell>
          <cell r="C1374">
            <v>1000000</v>
          </cell>
          <cell r="D1374">
            <v>1000000</v>
          </cell>
          <cell r="E1374">
            <v>0</v>
          </cell>
          <cell r="F1374">
            <v>38093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ETECMCSC0006</v>
          </cell>
          <cell r="B1375">
            <v>0</v>
          </cell>
          <cell r="C1375">
            <v>1000000</v>
          </cell>
          <cell r="D1375">
            <v>1000000</v>
          </cell>
          <cell r="E1375">
            <v>0</v>
          </cell>
          <cell r="F1375">
            <v>38035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ETECMCSC0007</v>
          </cell>
          <cell r="B1376">
            <v>66</v>
          </cell>
          <cell r="C1376">
            <v>26400</v>
          </cell>
          <cell r="D1376">
            <v>26334</v>
          </cell>
          <cell r="E1376">
            <v>0</v>
          </cell>
          <cell r="F1376">
            <v>38849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ETECMCSC0008</v>
          </cell>
          <cell r="B1377">
            <v>56</v>
          </cell>
          <cell r="C1377">
            <v>22400</v>
          </cell>
          <cell r="D1377">
            <v>22344</v>
          </cell>
          <cell r="E1377">
            <v>0</v>
          </cell>
          <cell r="F1377">
            <v>38874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ETECMCSC0009</v>
          </cell>
          <cell r="B1378">
            <v>80</v>
          </cell>
          <cell r="C1378">
            <v>32000</v>
          </cell>
          <cell r="D1378">
            <v>31920</v>
          </cell>
          <cell r="E1378">
            <v>0</v>
          </cell>
          <cell r="F1378">
            <v>38874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ETECMCSC0010</v>
          </cell>
          <cell r="B1379">
            <v>62.5</v>
          </cell>
          <cell r="C1379">
            <v>25000</v>
          </cell>
          <cell r="D1379">
            <v>24937.5</v>
          </cell>
          <cell r="E1379">
            <v>0</v>
          </cell>
          <cell r="F1379">
            <v>38881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ETECMCSC0011</v>
          </cell>
          <cell r="B1380">
            <v>30</v>
          </cell>
          <cell r="C1380">
            <v>12000</v>
          </cell>
          <cell r="D1380">
            <v>11970</v>
          </cell>
          <cell r="E1380">
            <v>0</v>
          </cell>
          <cell r="F1380">
            <v>38887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ETECMCSC0012</v>
          </cell>
          <cell r="B1381">
            <v>50</v>
          </cell>
          <cell r="C1381">
            <v>20000</v>
          </cell>
          <cell r="D1381">
            <v>19950</v>
          </cell>
          <cell r="E1381">
            <v>0</v>
          </cell>
          <cell r="F1381">
            <v>38911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 t="str">
            <v>ETECMCSC0013</v>
          </cell>
          <cell r="B1382">
            <v>78</v>
          </cell>
          <cell r="C1382">
            <v>31200</v>
          </cell>
          <cell r="D1382">
            <v>31122</v>
          </cell>
          <cell r="E1382">
            <v>0</v>
          </cell>
          <cell r="F1382">
            <v>38933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ETECMCSC0014</v>
          </cell>
          <cell r="B1383">
            <v>64</v>
          </cell>
          <cell r="C1383">
            <v>25600</v>
          </cell>
          <cell r="D1383">
            <v>25536</v>
          </cell>
          <cell r="E1383">
            <v>0</v>
          </cell>
          <cell r="F1383">
            <v>38950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 t="str">
            <v>ETECMCSC0015</v>
          </cell>
          <cell r="B1384">
            <v>0</v>
          </cell>
          <cell r="C1384">
            <v>1000000</v>
          </cell>
          <cell r="D1384">
            <v>1000000</v>
          </cell>
          <cell r="E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ETECMCHC0001</v>
          </cell>
          <cell r="B1385">
            <v>0</v>
          </cell>
          <cell r="C1385">
            <v>418929.53</v>
          </cell>
          <cell r="D1385">
            <v>418929.53</v>
          </cell>
          <cell r="E1385">
            <v>0</v>
          </cell>
          <cell r="F1385">
            <v>37882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ETECMCHC0002</v>
          </cell>
          <cell r="B1386">
            <v>0</v>
          </cell>
          <cell r="C1386">
            <v>312336.74</v>
          </cell>
          <cell r="D1386">
            <v>312336.74</v>
          </cell>
          <cell r="E1386">
            <v>0</v>
          </cell>
          <cell r="F1386">
            <v>37944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ETECMCHC0003</v>
          </cell>
          <cell r="B1387">
            <v>0</v>
          </cell>
          <cell r="C1387">
            <v>100000</v>
          </cell>
          <cell r="D1387">
            <v>100000</v>
          </cell>
          <cell r="E1387">
            <v>0</v>
          </cell>
          <cell r="F1387">
            <v>37986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ETECMCHC0004</v>
          </cell>
          <cell r="B1388">
            <v>0</v>
          </cell>
          <cell r="C1388">
            <v>100000</v>
          </cell>
          <cell r="D1388">
            <v>100000</v>
          </cell>
          <cell r="E1388">
            <v>0</v>
          </cell>
          <cell r="F1388">
            <v>38072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ETECMARQ0001</v>
          </cell>
          <cell r="B1389">
            <v>0</v>
          </cell>
          <cell r="C1389">
            <v>200000</v>
          </cell>
          <cell r="D1389">
            <v>200000</v>
          </cell>
          <cell r="E1389">
            <v>0</v>
          </cell>
          <cell r="F1389">
            <v>37928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ETECMARQ0002</v>
          </cell>
          <cell r="B1390">
            <v>0</v>
          </cell>
          <cell r="C1390">
            <v>4000000</v>
          </cell>
          <cell r="D1390">
            <v>4000000</v>
          </cell>
          <cell r="E1390">
            <v>0</v>
          </cell>
          <cell r="F1390">
            <v>38376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ETECMARQ0003</v>
          </cell>
          <cell r="B1391">
            <v>0</v>
          </cell>
          <cell r="C1391">
            <v>1054648.5</v>
          </cell>
          <cell r="D1391">
            <v>1054648.5</v>
          </cell>
          <cell r="E1391">
            <v>0</v>
          </cell>
          <cell r="F1391">
            <v>37531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ETECMARQ0004</v>
          </cell>
          <cell r="B1392">
            <v>2000000</v>
          </cell>
          <cell r="C1392">
            <v>2000000</v>
          </cell>
          <cell r="D1392">
            <v>0</v>
          </cell>
          <cell r="E1392">
            <v>0</v>
          </cell>
          <cell r="F1392">
            <v>38862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ETECMARQ0005</v>
          </cell>
          <cell r="B1393">
            <v>0</v>
          </cell>
          <cell r="C1393">
            <v>1500000</v>
          </cell>
          <cell r="D1393">
            <v>1500000</v>
          </cell>
          <cell r="E1393">
            <v>0</v>
          </cell>
          <cell r="F1393">
            <v>38880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ETECMARQ0006</v>
          </cell>
          <cell r="B1394">
            <v>0</v>
          </cell>
          <cell r="C1394">
            <v>1400000</v>
          </cell>
          <cell r="D1394">
            <v>1400000</v>
          </cell>
          <cell r="E1394">
            <v>0</v>
          </cell>
          <cell r="F1394">
            <v>38889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ETECMARQ0007</v>
          </cell>
          <cell r="B1395">
            <v>0</v>
          </cell>
          <cell r="C1395">
            <v>1200650</v>
          </cell>
          <cell r="D1395">
            <v>1200650</v>
          </cell>
          <cell r="E1395">
            <v>0</v>
          </cell>
          <cell r="F1395">
            <v>38808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ETECMARQ0008</v>
          </cell>
          <cell r="B1396">
            <v>0</v>
          </cell>
          <cell r="C1396">
            <v>3000000</v>
          </cell>
          <cell r="D1396">
            <v>3000000</v>
          </cell>
          <cell r="E1396">
            <v>0</v>
          </cell>
          <cell r="F1396">
            <v>39071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ETECMARQ0009</v>
          </cell>
          <cell r="B1397">
            <v>0</v>
          </cell>
          <cell r="C1397">
            <v>1500000</v>
          </cell>
          <cell r="D1397">
            <v>1500000</v>
          </cell>
          <cell r="E1397">
            <v>0</v>
          </cell>
          <cell r="F1397">
            <v>37186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ETECMARQ0010</v>
          </cell>
          <cell r="B1398">
            <v>2000000</v>
          </cell>
          <cell r="C1398">
            <v>2000000</v>
          </cell>
          <cell r="D1398">
            <v>0</v>
          </cell>
          <cell r="E1398">
            <v>0</v>
          </cell>
          <cell r="F1398">
            <v>39016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ETECMARQ0011</v>
          </cell>
          <cell r="B1399">
            <v>0</v>
          </cell>
          <cell r="C1399">
            <v>1000000</v>
          </cell>
          <cell r="D1399">
            <v>1000000</v>
          </cell>
          <cell r="E1399">
            <v>0</v>
          </cell>
          <cell r="F1399">
            <v>39017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ETECMARQ0012</v>
          </cell>
          <cell r="B1400">
            <v>0</v>
          </cell>
          <cell r="C1400">
            <v>17000</v>
          </cell>
          <cell r="D1400">
            <v>17000</v>
          </cell>
          <cell r="E1400">
            <v>0</v>
          </cell>
          <cell r="F1400">
            <v>37916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ETECMARQ0013</v>
          </cell>
          <cell r="B1401">
            <v>0</v>
          </cell>
          <cell r="C1401">
            <v>5000000</v>
          </cell>
          <cell r="D1401">
            <v>5000000</v>
          </cell>
          <cell r="E1401">
            <v>0</v>
          </cell>
          <cell r="F1401">
            <v>39073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ETECMARQ0014</v>
          </cell>
          <cell r="B1402">
            <v>0</v>
          </cell>
          <cell r="C1402">
            <v>2000000</v>
          </cell>
          <cell r="D1402">
            <v>2000000</v>
          </cell>
          <cell r="E1402">
            <v>0</v>
          </cell>
          <cell r="F1402">
            <v>39073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ETECMARQ0015</v>
          </cell>
          <cell r="B1403">
            <v>0</v>
          </cell>
          <cell r="C1403">
            <v>1000000</v>
          </cell>
          <cell r="D1403">
            <v>1000000</v>
          </cell>
          <cell r="E1403">
            <v>0</v>
          </cell>
          <cell r="F1403">
            <v>39073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ETECMARQ0016</v>
          </cell>
          <cell r="B1404">
            <v>0</v>
          </cell>
          <cell r="C1404">
            <v>3000000</v>
          </cell>
          <cell r="D1404">
            <v>0</v>
          </cell>
          <cell r="E1404">
            <v>3000000</v>
          </cell>
          <cell r="F1404">
            <v>39073</v>
          </cell>
          <cell r="G1404">
            <v>0</v>
          </cell>
          <cell r="H1404">
            <v>3000000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ETECMARQ0017</v>
          </cell>
          <cell r="B1405">
            <v>0</v>
          </cell>
          <cell r="C1405">
            <v>3000000</v>
          </cell>
          <cell r="D1405">
            <v>0</v>
          </cell>
          <cell r="E1405">
            <v>3000000</v>
          </cell>
          <cell r="F1405">
            <v>39073</v>
          </cell>
          <cell r="G1405">
            <v>0</v>
          </cell>
          <cell r="H1405">
            <v>3000000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ETECMARQ0018</v>
          </cell>
          <cell r="B1406">
            <v>0</v>
          </cell>
          <cell r="C1406">
            <v>915000</v>
          </cell>
          <cell r="D1406">
            <v>0</v>
          </cell>
          <cell r="E1406">
            <v>915000</v>
          </cell>
          <cell r="F1406">
            <v>39073</v>
          </cell>
          <cell r="G1406">
            <v>0</v>
          </cell>
          <cell r="H1406">
            <v>915000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ETECMARQ0019</v>
          </cell>
          <cell r="B1407">
            <v>0</v>
          </cell>
          <cell r="C1407">
            <v>3000000</v>
          </cell>
          <cell r="D1407">
            <v>0</v>
          </cell>
          <cell r="E1407">
            <v>3000000</v>
          </cell>
          <cell r="F1407">
            <v>39073</v>
          </cell>
          <cell r="G1407">
            <v>0</v>
          </cell>
          <cell r="H1407">
            <v>3000000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ETECMARQ0020</v>
          </cell>
          <cell r="B1408">
            <v>0</v>
          </cell>
          <cell r="C1408">
            <v>10000000</v>
          </cell>
          <cell r="D1408">
            <v>0</v>
          </cell>
          <cell r="E1408">
            <v>10000000</v>
          </cell>
          <cell r="F1408">
            <v>39073</v>
          </cell>
          <cell r="G1408">
            <v>0</v>
          </cell>
          <cell r="H1408">
            <v>0</v>
          </cell>
          <cell r="I1408">
            <v>7000000</v>
          </cell>
          <cell r="J1408">
            <v>3000000</v>
          </cell>
          <cell r="K1408">
            <v>0</v>
          </cell>
        </row>
        <row r="1409">
          <cell r="A1409" t="str">
            <v>ETECMARQ0021</v>
          </cell>
          <cell r="B1409">
            <v>0</v>
          </cell>
          <cell r="C1409">
            <v>3000000</v>
          </cell>
          <cell r="D1409">
            <v>0</v>
          </cell>
          <cell r="E1409">
            <v>3000000</v>
          </cell>
          <cell r="F1409">
            <v>39073</v>
          </cell>
          <cell r="G1409">
            <v>0</v>
          </cell>
          <cell r="H1409">
            <v>0</v>
          </cell>
          <cell r="I1409">
            <v>3000000</v>
          </cell>
          <cell r="J1409">
            <v>0</v>
          </cell>
          <cell r="K1409">
            <v>0</v>
          </cell>
        </row>
        <row r="1410">
          <cell r="A1410" t="str">
            <v>ETECMARQ0022</v>
          </cell>
          <cell r="B1410">
            <v>0</v>
          </cell>
          <cell r="C1410">
            <v>4000000</v>
          </cell>
          <cell r="D1410">
            <v>0</v>
          </cell>
          <cell r="E1410">
            <v>4000000</v>
          </cell>
          <cell r="F1410">
            <v>39073</v>
          </cell>
          <cell r="G1410">
            <v>0</v>
          </cell>
          <cell r="H1410">
            <v>0</v>
          </cell>
          <cell r="I1410">
            <v>2000000</v>
          </cell>
          <cell r="J1410">
            <v>2000000</v>
          </cell>
          <cell r="K1410">
            <v>0</v>
          </cell>
        </row>
        <row r="1411">
          <cell r="A1411" t="str">
            <v>ETECMARQ0023</v>
          </cell>
          <cell r="B1411">
            <v>0</v>
          </cell>
          <cell r="C1411">
            <v>2000000</v>
          </cell>
          <cell r="D1411">
            <v>0</v>
          </cell>
          <cell r="E1411">
            <v>2000000</v>
          </cell>
          <cell r="F1411">
            <v>39073</v>
          </cell>
          <cell r="G1411">
            <v>0</v>
          </cell>
          <cell r="H1411">
            <v>0</v>
          </cell>
          <cell r="I1411">
            <v>0</v>
          </cell>
          <cell r="J1411">
            <v>2000000</v>
          </cell>
          <cell r="K1411">
            <v>0</v>
          </cell>
        </row>
        <row r="1412">
          <cell r="A1412" t="str">
            <v>ETECMARQ0024</v>
          </cell>
          <cell r="B1412">
            <v>0</v>
          </cell>
          <cell r="C1412">
            <v>3000000</v>
          </cell>
          <cell r="D1412">
            <v>0</v>
          </cell>
          <cell r="E1412">
            <v>3000000</v>
          </cell>
          <cell r="F1412">
            <v>39073</v>
          </cell>
          <cell r="G1412">
            <v>0</v>
          </cell>
          <cell r="H1412">
            <v>0</v>
          </cell>
          <cell r="I1412">
            <v>0</v>
          </cell>
          <cell r="K1412">
            <v>3000000</v>
          </cell>
        </row>
        <row r="1413">
          <cell r="A1413" t="str">
            <v>ETECMARQ0025</v>
          </cell>
          <cell r="B1413">
            <v>0</v>
          </cell>
          <cell r="C1413">
            <v>3000000</v>
          </cell>
          <cell r="D1413">
            <v>0</v>
          </cell>
          <cell r="E1413">
            <v>3000000</v>
          </cell>
          <cell r="F1413">
            <v>39073</v>
          </cell>
          <cell r="G1413">
            <v>0</v>
          </cell>
          <cell r="H1413">
            <v>0</v>
          </cell>
          <cell r="I1413">
            <v>0</v>
          </cell>
          <cell r="K1413">
            <v>3000000</v>
          </cell>
        </row>
        <row r="1414">
          <cell r="A1414" t="str">
            <v>ETECMARQ0026</v>
          </cell>
          <cell r="B1414">
            <v>0</v>
          </cell>
          <cell r="C1414">
            <v>1700000</v>
          </cell>
          <cell r="D1414">
            <v>0</v>
          </cell>
          <cell r="E1414">
            <v>1700000</v>
          </cell>
          <cell r="F1414">
            <v>39073</v>
          </cell>
          <cell r="G1414">
            <v>0</v>
          </cell>
          <cell r="H1414">
            <v>0</v>
          </cell>
          <cell r="I1414">
            <v>0</v>
          </cell>
          <cell r="K1414">
            <v>1700000</v>
          </cell>
        </row>
        <row r="1415">
          <cell r="A1415" t="str">
            <v>ETECMARQ0027</v>
          </cell>
          <cell r="B1415">
            <v>0</v>
          </cell>
          <cell r="C1415">
            <v>1000000</v>
          </cell>
          <cell r="D1415">
            <v>0</v>
          </cell>
          <cell r="E1415">
            <v>1000000</v>
          </cell>
          <cell r="F1415">
            <v>39073</v>
          </cell>
          <cell r="G1415">
            <v>0</v>
          </cell>
          <cell r="H1415">
            <v>0</v>
          </cell>
          <cell r="I1415">
            <v>0</v>
          </cell>
          <cell r="K1415">
            <v>1000000</v>
          </cell>
        </row>
        <row r="1416">
          <cell r="A1416" t="str">
            <v>ETECMARQ0028</v>
          </cell>
          <cell r="B1416">
            <v>0</v>
          </cell>
          <cell r="C1416">
            <v>4000000</v>
          </cell>
          <cell r="D1416">
            <v>0</v>
          </cell>
          <cell r="E1416">
            <v>4000000</v>
          </cell>
          <cell r="F1416">
            <v>39073</v>
          </cell>
          <cell r="G1416">
            <v>0</v>
          </cell>
          <cell r="H1416">
            <v>0</v>
          </cell>
          <cell r="I1416">
            <v>0</v>
          </cell>
          <cell r="K1416">
            <v>4000000</v>
          </cell>
        </row>
        <row r="1417">
          <cell r="A1417" t="str">
            <v>ETECMARQ0029</v>
          </cell>
          <cell r="B1417">
            <v>0</v>
          </cell>
          <cell r="C1417">
            <v>1000000</v>
          </cell>
          <cell r="D1417">
            <v>0</v>
          </cell>
          <cell r="E1417">
            <v>1000000</v>
          </cell>
          <cell r="F1417">
            <v>39073</v>
          </cell>
          <cell r="G1417">
            <v>0</v>
          </cell>
          <cell r="H1417">
            <v>0</v>
          </cell>
          <cell r="I1417">
            <v>0</v>
          </cell>
          <cell r="K1417">
            <v>1000000</v>
          </cell>
        </row>
        <row r="1418">
          <cell r="A1418" t="str">
            <v>ETECMARQ0030</v>
          </cell>
          <cell r="B1418">
            <v>0</v>
          </cell>
          <cell r="C1418">
            <v>3000000</v>
          </cell>
          <cell r="D1418">
            <v>0</v>
          </cell>
          <cell r="E1418">
            <v>3000000</v>
          </cell>
          <cell r="F1418">
            <v>39073</v>
          </cell>
          <cell r="G1418">
            <v>0</v>
          </cell>
          <cell r="H1418">
            <v>0</v>
          </cell>
          <cell r="I1418">
            <v>0</v>
          </cell>
          <cell r="K1418">
            <v>3000000</v>
          </cell>
        </row>
        <row r="1419">
          <cell r="A1419" t="str">
            <v>ETECMARQ0031</v>
          </cell>
          <cell r="B1419">
            <v>0</v>
          </cell>
          <cell r="C1419">
            <v>3000000</v>
          </cell>
          <cell r="D1419">
            <v>0</v>
          </cell>
          <cell r="E1419">
            <v>3000000</v>
          </cell>
          <cell r="F1419">
            <v>39549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A1420" t="str">
            <v>ETECMARQ0032</v>
          </cell>
          <cell r="B1420">
            <v>0</v>
          </cell>
          <cell r="C1420">
            <v>15000000</v>
          </cell>
          <cell r="D1420">
            <v>0</v>
          </cell>
          <cell r="E1420">
            <v>15000000</v>
          </cell>
          <cell r="F1420">
            <v>39618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A1421" t="str">
            <v>ETECMARQ0033</v>
          </cell>
          <cell r="B1421">
            <v>0</v>
          </cell>
          <cell r="C1421">
            <v>10000000</v>
          </cell>
          <cell r="D1421">
            <v>0</v>
          </cell>
          <cell r="E1421">
            <v>10000000</v>
          </cell>
          <cell r="F1421">
            <v>39674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A1422" t="str">
            <v>ETECMARQ0034</v>
          </cell>
          <cell r="B1422">
            <v>0</v>
          </cell>
          <cell r="C1422">
            <v>10000000</v>
          </cell>
          <cell r="D1422">
            <v>0</v>
          </cell>
          <cell r="E1422">
            <v>10000000</v>
          </cell>
          <cell r="F1422">
            <v>39688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ETECMARQ0035</v>
          </cell>
          <cell r="B1423">
            <v>0</v>
          </cell>
          <cell r="C1423">
            <v>20000000</v>
          </cell>
          <cell r="D1423">
            <v>0</v>
          </cell>
          <cell r="E1423">
            <v>20000000</v>
          </cell>
          <cell r="F1423">
            <v>39703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ETECMARQ0036</v>
          </cell>
          <cell r="B1424">
            <v>0</v>
          </cell>
          <cell r="C1424">
            <v>10000000</v>
          </cell>
          <cell r="D1424">
            <v>0</v>
          </cell>
          <cell r="E1424">
            <v>10000000</v>
          </cell>
          <cell r="F1424">
            <v>39721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ETECMARQ0037</v>
          </cell>
          <cell r="B1425">
            <v>0</v>
          </cell>
          <cell r="C1425">
            <v>10000000</v>
          </cell>
          <cell r="D1425">
            <v>0</v>
          </cell>
          <cell r="E1425">
            <v>10000000</v>
          </cell>
          <cell r="F1425">
            <v>39738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ETECMARQ0038</v>
          </cell>
          <cell r="B1426">
            <v>0</v>
          </cell>
          <cell r="C1426">
            <v>15000000</v>
          </cell>
          <cell r="D1426">
            <v>0</v>
          </cell>
          <cell r="E1426">
            <v>15000000</v>
          </cell>
          <cell r="F1426">
            <v>39751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ETECMARQ0039</v>
          </cell>
          <cell r="B1427">
            <v>0</v>
          </cell>
          <cell r="C1427">
            <v>10000000</v>
          </cell>
          <cell r="D1427">
            <v>0</v>
          </cell>
          <cell r="E1427">
            <v>10000000</v>
          </cell>
          <cell r="F1427">
            <v>39780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ETECMARQ0040</v>
          </cell>
          <cell r="B1428">
            <v>0</v>
          </cell>
          <cell r="C1428">
            <v>5000000</v>
          </cell>
          <cell r="D1428">
            <v>0</v>
          </cell>
          <cell r="E1428">
            <v>5000000</v>
          </cell>
          <cell r="F1428">
            <v>39653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A1429" t="str">
            <v>ETECMARQ0041</v>
          </cell>
          <cell r="B1429">
            <v>0</v>
          </cell>
          <cell r="C1429">
            <v>10000000</v>
          </cell>
          <cell r="D1429">
            <v>0</v>
          </cell>
          <cell r="E1429">
            <v>10000000</v>
          </cell>
          <cell r="F1429">
            <v>39728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A1430" t="str">
            <v>ETECMARQ0042</v>
          </cell>
          <cell r="B1430">
            <v>0</v>
          </cell>
          <cell r="C1430">
            <v>10000000</v>
          </cell>
          <cell r="D1430">
            <v>0</v>
          </cell>
          <cell r="E1430">
            <v>10000000</v>
          </cell>
          <cell r="F1430">
            <v>39766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A1431" t="str">
            <v>ETECMARQ0043</v>
          </cell>
          <cell r="B1431">
            <v>0</v>
          </cell>
          <cell r="C1431">
            <v>5000000</v>
          </cell>
          <cell r="D1431">
            <v>0</v>
          </cell>
          <cell r="E1431">
            <v>5000000</v>
          </cell>
          <cell r="F1431">
            <v>39804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ETECMTCN0001</v>
          </cell>
          <cell r="B1432">
            <v>0</v>
          </cell>
          <cell r="C1432">
            <v>130000</v>
          </cell>
          <cell r="D1432">
            <v>130000</v>
          </cell>
          <cell r="E1432">
            <v>0</v>
          </cell>
          <cell r="F1432">
            <v>38273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ETECMTCN0002</v>
          </cell>
          <cell r="B1433">
            <v>0</v>
          </cell>
          <cell r="C1433">
            <v>250000</v>
          </cell>
          <cell r="D1433">
            <v>250000</v>
          </cell>
          <cell r="E1433">
            <v>0</v>
          </cell>
          <cell r="F1433">
            <v>37928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ETECMTCN0003</v>
          </cell>
          <cell r="B1434">
            <v>0</v>
          </cell>
          <cell r="C1434">
            <v>500000</v>
          </cell>
          <cell r="D1434">
            <v>500000</v>
          </cell>
          <cell r="E1434">
            <v>0</v>
          </cell>
          <cell r="F1434">
            <v>38258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ETECMTCN0004</v>
          </cell>
          <cell r="B1435">
            <v>0</v>
          </cell>
          <cell r="C1435">
            <v>1039305</v>
          </cell>
          <cell r="D1435">
            <v>1039305</v>
          </cell>
          <cell r="E1435">
            <v>0</v>
          </cell>
          <cell r="F1435">
            <v>37579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ETECMTCN0005</v>
          </cell>
          <cell r="B1436">
            <v>0</v>
          </cell>
          <cell r="C1436">
            <v>250000</v>
          </cell>
          <cell r="D1436">
            <v>250000</v>
          </cell>
          <cell r="E1436">
            <v>0</v>
          </cell>
          <cell r="F1436">
            <v>38852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ETECMTCN0006</v>
          </cell>
          <cell r="B1437">
            <v>0</v>
          </cell>
          <cell r="C1437">
            <v>200000</v>
          </cell>
          <cell r="D1437">
            <v>200000</v>
          </cell>
          <cell r="E1437">
            <v>0</v>
          </cell>
          <cell r="F1437">
            <v>39050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ETECMTCN0007</v>
          </cell>
          <cell r="B1438">
            <v>0</v>
          </cell>
          <cell r="C1438">
            <v>350000</v>
          </cell>
          <cell r="D1438">
            <v>350000</v>
          </cell>
          <cell r="E1438">
            <v>0</v>
          </cell>
          <cell r="F1438">
            <v>38891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ETECMTCN0008</v>
          </cell>
          <cell r="B1439">
            <v>0</v>
          </cell>
          <cell r="C1439">
            <v>1223100</v>
          </cell>
          <cell r="D1439">
            <v>1223100</v>
          </cell>
          <cell r="E1439">
            <v>0</v>
          </cell>
          <cell r="F1439">
            <v>35051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ETECMTCN0009</v>
          </cell>
          <cell r="B1440">
            <v>0</v>
          </cell>
          <cell r="C1440">
            <v>1000000</v>
          </cell>
          <cell r="D1440">
            <v>1000000</v>
          </cell>
          <cell r="E1440">
            <v>0</v>
          </cell>
          <cell r="F1440">
            <v>38905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ETECMTCN0010</v>
          </cell>
          <cell r="B1441">
            <v>0</v>
          </cell>
          <cell r="C1441">
            <v>450000</v>
          </cell>
          <cell r="D1441">
            <v>450000</v>
          </cell>
          <cell r="E1441">
            <v>0</v>
          </cell>
          <cell r="F1441">
            <v>38831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ETECMTCN0011</v>
          </cell>
          <cell r="B1442">
            <v>0</v>
          </cell>
          <cell r="C1442">
            <v>300000</v>
          </cell>
          <cell r="D1442">
            <v>300000</v>
          </cell>
          <cell r="E1442">
            <v>0</v>
          </cell>
          <cell r="F1442">
            <v>37913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ETECMTCN0012</v>
          </cell>
          <cell r="B1443">
            <v>0</v>
          </cell>
          <cell r="C1443">
            <v>1000000</v>
          </cell>
          <cell r="D1443">
            <v>1000000</v>
          </cell>
          <cell r="E1443">
            <v>0</v>
          </cell>
          <cell r="F1443">
            <v>37978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ETECMTCN0013</v>
          </cell>
          <cell r="B1444">
            <v>0</v>
          </cell>
          <cell r="C1444">
            <v>1500000</v>
          </cell>
          <cell r="D1444">
            <v>1500000</v>
          </cell>
          <cell r="E1444">
            <v>0</v>
          </cell>
          <cell r="F1444">
            <v>37901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 t="str">
            <v>ETECMTCN0014</v>
          </cell>
          <cell r="B1445">
            <v>0</v>
          </cell>
          <cell r="C1445">
            <v>2000000</v>
          </cell>
          <cell r="D1445">
            <v>2000000</v>
          </cell>
          <cell r="E1445">
            <v>0</v>
          </cell>
          <cell r="F1445">
            <v>38054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ETECMTCN0015</v>
          </cell>
          <cell r="B1446">
            <v>0</v>
          </cell>
          <cell r="C1446">
            <v>1000000</v>
          </cell>
          <cell r="D1446">
            <v>1000000</v>
          </cell>
          <cell r="E1446">
            <v>0</v>
          </cell>
          <cell r="F1446">
            <v>38114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ETECMTCN0016</v>
          </cell>
          <cell r="B1447">
            <v>0</v>
          </cell>
          <cell r="C1447">
            <v>500000</v>
          </cell>
          <cell r="D1447">
            <v>500000</v>
          </cell>
          <cell r="E1447">
            <v>0</v>
          </cell>
          <cell r="F1447">
            <v>38250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ETECMTCN0017</v>
          </cell>
          <cell r="B1448">
            <v>0</v>
          </cell>
          <cell r="C1448">
            <v>500000</v>
          </cell>
          <cell r="D1448">
            <v>500000</v>
          </cell>
          <cell r="E1448">
            <v>0</v>
          </cell>
          <cell r="F1448">
            <v>38296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ETECMTCN0018</v>
          </cell>
          <cell r="B1449">
            <v>0</v>
          </cell>
          <cell r="C1449">
            <v>500000</v>
          </cell>
          <cell r="D1449">
            <v>500000</v>
          </cell>
          <cell r="E1449">
            <v>0</v>
          </cell>
          <cell r="F1449">
            <v>38912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A1450" t="str">
            <v>ETECMTCN0019</v>
          </cell>
          <cell r="B1450">
            <v>0</v>
          </cell>
          <cell r="C1450">
            <v>500000</v>
          </cell>
          <cell r="D1450">
            <v>500000</v>
          </cell>
          <cell r="E1450">
            <v>0</v>
          </cell>
          <cell r="F1450">
            <v>38982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ETECMTCN0020</v>
          </cell>
          <cell r="B1451">
            <v>0</v>
          </cell>
          <cell r="C1451">
            <v>2500000</v>
          </cell>
          <cell r="D1451">
            <v>2500000</v>
          </cell>
          <cell r="E1451">
            <v>0</v>
          </cell>
          <cell r="F1451">
            <v>38982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ETECMTCN0021</v>
          </cell>
          <cell r="B1452">
            <v>0</v>
          </cell>
          <cell r="C1452">
            <v>1000000</v>
          </cell>
          <cell r="D1452">
            <v>1000000</v>
          </cell>
          <cell r="E1452">
            <v>0</v>
          </cell>
          <cell r="F1452">
            <v>37209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ETECMTCN0022</v>
          </cell>
          <cell r="B1453">
            <v>0</v>
          </cell>
          <cell r="C1453">
            <v>1000000</v>
          </cell>
          <cell r="D1453">
            <v>1000000</v>
          </cell>
          <cell r="E1453">
            <v>0</v>
          </cell>
          <cell r="F1453">
            <v>37461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ETECMTCN0023</v>
          </cell>
          <cell r="B1454">
            <v>0</v>
          </cell>
          <cell r="C1454">
            <v>1000000</v>
          </cell>
          <cell r="D1454">
            <v>1000000</v>
          </cell>
          <cell r="E1454">
            <v>0</v>
          </cell>
          <cell r="F1454">
            <v>37468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ETECMTCN0024</v>
          </cell>
          <cell r="B1455">
            <v>0</v>
          </cell>
          <cell r="C1455">
            <v>1000000</v>
          </cell>
          <cell r="D1455">
            <v>1000000</v>
          </cell>
          <cell r="E1455">
            <v>0</v>
          </cell>
          <cell r="F1455">
            <v>37600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ETECMTCN0025</v>
          </cell>
          <cell r="B1456">
            <v>0</v>
          </cell>
          <cell r="C1456">
            <v>300000</v>
          </cell>
          <cell r="D1456">
            <v>300000</v>
          </cell>
          <cell r="E1456">
            <v>0</v>
          </cell>
          <cell r="F1456">
            <v>37600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ETECMTCN0026</v>
          </cell>
          <cell r="B1457">
            <v>0</v>
          </cell>
          <cell r="C1457">
            <v>6000</v>
          </cell>
          <cell r="D1457">
            <v>6000</v>
          </cell>
          <cell r="E1457">
            <v>0</v>
          </cell>
          <cell r="F1457">
            <v>37400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A1458" t="str">
            <v>ETECMTCN0027</v>
          </cell>
          <cell r="B1458">
            <v>0</v>
          </cell>
          <cell r="C1458">
            <v>1000000</v>
          </cell>
          <cell r="D1458">
            <v>1000000</v>
          </cell>
          <cell r="E1458">
            <v>0</v>
          </cell>
          <cell r="F1458">
            <v>38957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A1459" t="str">
            <v>ETECMTCN0028</v>
          </cell>
          <cell r="B1459">
            <v>0</v>
          </cell>
          <cell r="C1459">
            <v>664023.75</v>
          </cell>
          <cell r="D1459">
            <v>664023.75</v>
          </cell>
          <cell r="E1459">
            <v>0</v>
          </cell>
          <cell r="F1459">
            <v>37400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ETECMTCN0029</v>
          </cell>
          <cell r="B1460">
            <v>0</v>
          </cell>
          <cell r="C1460">
            <v>998595.4</v>
          </cell>
          <cell r="D1460">
            <v>998595.4</v>
          </cell>
          <cell r="E1460">
            <v>0</v>
          </cell>
          <cell r="F1460">
            <v>37680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ETECMTCN0030</v>
          </cell>
          <cell r="B1461">
            <v>-89100</v>
          </cell>
          <cell r="C1461">
            <v>94075.2</v>
          </cell>
          <cell r="D1461">
            <v>94075.2</v>
          </cell>
          <cell r="E1461">
            <v>89100</v>
          </cell>
          <cell r="F1461">
            <v>38680</v>
          </cell>
          <cell r="G1461">
            <v>55800</v>
          </cell>
          <cell r="H1461">
            <v>33300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ETECMTCN0031</v>
          </cell>
          <cell r="B1462">
            <v>0</v>
          </cell>
          <cell r="C1462">
            <v>500000</v>
          </cell>
          <cell r="D1462">
            <v>0</v>
          </cell>
          <cell r="E1462">
            <v>500000</v>
          </cell>
          <cell r="F1462">
            <v>38680</v>
          </cell>
          <cell r="G1462">
            <v>0</v>
          </cell>
          <cell r="H1462">
            <v>500000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ETECMTCN0032</v>
          </cell>
          <cell r="B1463">
            <v>0</v>
          </cell>
          <cell r="C1463">
            <v>500000</v>
          </cell>
          <cell r="D1463">
            <v>0</v>
          </cell>
          <cell r="E1463">
            <v>500000</v>
          </cell>
          <cell r="F1463">
            <v>38680</v>
          </cell>
          <cell r="G1463">
            <v>0</v>
          </cell>
          <cell r="H1463">
            <v>500000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ETECMTCN0033</v>
          </cell>
          <cell r="B1464">
            <v>0</v>
          </cell>
          <cell r="C1464">
            <v>1000000</v>
          </cell>
          <cell r="D1464">
            <v>0</v>
          </cell>
          <cell r="E1464">
            <v>1000000</v>
          </cell>
          <cell r="F1464">
            <v>38680</v>
          </cell>
          <cell r="G1464">
            <v>0</v>
          </cell>
          <cell r="H1464">
            <v>1000000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ETECMTCN0034</v>
          </cell>
          <cell r="B1465">
            <v>500000</v>
          </cell>
          <cell r="C1465">
            <v>500000</v>
          </cell>
          <cell r="D1465">
            <v>0</v>
          </cell>
          <cell r="E1465">
            <v>0</v>
          </cell>
          <cell r="F1465">
            <v>38680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ETECMTCN0035</v>
          </cell>
          <cell r="B1466">
            <v>200000</v>
          </cell>
          <cell r="C1466">
            <v>200000</v>
          </cell>
          <cell r="D1466">
            <v>0</v>
          </cell>
          <cell r="E1466">
            <v>0</v>
          </cell>
          <cell r="F1466">
            <v>38680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ETECMTCN0036</v>
          </cell>
          <cell r="B1467">
            <v>0</v>
          </cell>
          <cell r="C1467">
            <v>230000</v>
          </cell>
          <cell r="D1467">
            <v>0</v>
          </cell>
          <cell r="E1467">
            <v>230000</v>
          </cell>
          <cell r="F1467">
            <v>38680</v>
          </cell>
          <cell r="G1467">
            <v>0</v>
          </cell>
          <cell r="H1467">
            <v>230000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ETECMTCN0037</v>
          </cell>
          <cell r="B1468">
            <v>0</v>
          </cell>
          <cell r="C1468">
            <v>250000</v>
          </cell>
          <cell r="D1468">
            <v>0</v>
          </cell>
          <cell r="E1468">
            <v>250000</v>
          </cell>
          <cell r="F1468">
            <v>38680</v>
          </cell>
          <cell r="G1468">
            <v>0</v>
          </cell>
          <cell r="H1468">
            <v>250000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ETECMTCN0038</v>
          </cell>
          <cell r="B1469">
            <v>0</v>
          </cell>
          <cell r="C1469">
            <v>1000000</v>
          </cell>
          <cell r="D1469">
            <v>0</v>
          </cell>
          <cell r="E1469">
            <v>1000000</v>
          </cell>
          <cell r="F1469">
            <v>38680</v>
          </cell>
          <cell r="G1469">
            <v>0</v>
          </cell>
          <cell r="H1469">
            <v>0</v>
          </cell>
          <cell r="I1469">
            <v>1000000</v>
          </cell>
          <cell r="J1469">
            <v>0</v>
          </cell>
          <cell r="K1469">
            <v>0</v>
          </cell>
        </row>
        <row r="1470">
          <cell r="A1470" t="str">
            <v>ETECMTCN0039</v>
          </cell>
          <cell r="B1470">
            <v>0</v>
          </cell>
          <cell r="C1470">
            <v>1500000</v>
          </cell>
          <cell r="D1470">
            <v>0</v>
          </cell>
          <cell r="E1470">
            <v>1500000</v>
          </cell>
          <cell r="F1470">
            <v>38680</v>
          </cell>
          <cell r="G1470">
            <v>0</v>
          </cell>
          <cell r="H1470">
            <v>1500000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ETECMTCN0040</v>
          </cell>
          <cell r="B1471">
            <v>0</v>
          </cell>
          <cell r="C1471">
            <v>1000000</v>
          </cell>
          <cell r="D1471">
            <v>0</v>
          </cell>
          <cell r="E1471">
            <v>1000000</v>
          </cell>
          <cell r="F1471">
            <v>38680</v>
          </cell>
          <cell r="G1471">
            <v>0</v>
          </cell>
          <cell r="H1471">
            <v>0</v>
          </cell>
          <cell r="I1471">
            <v>1000000</v>
          </cell>
          <cell r="J1471">
            <v>0</v>
          </cell>
          <cell r="K1471">
            <v>0</v>
          </cell>
        </row>
        <row r="1472">
          <cell r="A1472" t="str">
            <v>ETECMTCN0041</v>
          </cell>
          <cell r="B1472">
            <v>0</v>
          </cell>
          <cell r="C1472">
            <v>1000000</v>
          </cell>
          <cell r="D1472">
            <v>0</v>
          </cell>
          <cell r="E1472">
            <v>1000000</v>
          </cell>
          <cell r="F1472">
            <v>38680</v>
          </cell>
          <cell r="G1472">
            <v>0</v>
          </cell>
          <cell r="H1472">
            <v>0</v>
          </cell>
          <cell r="I1472">
            <v>1000000</v>
          </cell>
          <cell r="J1472">
            <v>0</v>
          </cell>
          <cell r="K1472">
            <v>0</v>
          </cell>
        </row>
        <row r="1473">
          <cell r="A1473" t="str">
            <v>ETECMTCN0042</v>
          </cell>
          <cell r="B1473">
            <v>805149.1700000002</v>
          </cell>
          <cell r="C1473">
            <v>3000000</v>
          </cell>
          <cell r="D1473">
            <v>1402366.5699999998</v>
          </cell>
          <cell r="E1473">
            <v>792484.26</v>
          </cell>
          <cell r="F1473">
            <v>38680</v>
          </cell>
          <cell r="G1473">
            <v>0</v>
          </cell>
          <cell r="H1473">
            <v>0</v>
          </cell>
          <cell r="I1473">
            <v>792484.26</v>
          </cell>
          <cell r="J1473">
            <v>0</v>
          </cell>
          <cell r="K1473">
            <v>0</v>
          </cell>
        </row>
        <row r="1474">
          <cell r="A1474" t="str">
            <v>ETECMTCN0043</v>
          </cell>
          <cell r="B1474">
            <v>-224213.91999999993</v>
          </cell>
          <cell r="C1474">
            <v>1400000</v>
          </cell>
          <cell r="D1474">
            <v>403378.8</v>
          </cell>
          <cell r="E1474">
            <v>1220835.1199999999</v>
          </cell>
          <cell r="F1474">
            <v>38680</v>
          </cell>
          <cell r="G1474">
            <v>0</v>
          </cell>
          <cell r="H1474">
            <v>0</v>
          </cell>
          <cell r="I1474">
            <v>133385.74</v>
          </cell>
          <cell r="J1474">
            <v>0</v>
          </cell>
          <cell r="K1474">
            <v>0</v>
          </cell>
        </row>
        <row r="1475">
          <cell r="A1475" t="str">
            <v>ETECMTCN0044</v>
          </cell>
          <cell r="B1475">
            <v>0</v>
          </cell>
          <cell r="C1475">
            <v>1000000</v>
          </cell>
          <cell r="D1475">
            <v>0</v>
          </cell>
          <cell r="E1475">
            <v>1000000</v>
          </cell>
          <cell r="F1475">
            <v>38680</v>
          </cell>
          <cell r="G1475">
            <v>0</v>
          </cell>
          <cell r="H1475">
            <v>0</v>
          </cell>
          <cell r="I1475">
            <v>0</v>
          </cell>
          <cell r="J1475">
            <v>1000000</v>
          </cell>
          <cell r="K1475">
            <v>0</v>
          </cell>
        </row>
        <row r="1476">
          <cell r="A1476" t="str">
            <v>ETECMTCN0045</v>
          </cell>
          <cell r="B1476">
            <v>0</v>
          </cell>
          <cell r="C1476">
            <v>3000000</v>
          </cell>
          <cell r="D1476">
            <v>0</v>
          </cell>
          <cell r="E1476">
            <v>3000000</v>
          </cell>
          <cell r="F1476">
            <v>38680</v>
          </cell>
          <cell r="G1476">
            <v>0</v>
          </cell>
          <cell r="H1476">
            <v>0</v>
          </cell>
          <cell r="I1476">
            <v>0</v>
          </cell>
          <cell r="J1476">
            <v>3000000</v>
          </cell>
          <cell r="K1476">
            <v>0</v>
          </cell>
        </row>
        <row r="1477">
          <cell r="A1477" t="str">
            <v>ETECMTCN0046</v>
          </cell>
          <cell r="B1477">
            <v>0</v>
          </cell>
          <cell r="C1477">
            <v>3000000</v>
          </cell>
          <cell r="D1477">
            <v>0</v>
          </cell>
          <cell r="E1477">
            <v>3000000</v>
          </cell>
          <cell r="F1477">
            <v>38680</v>
          </cell>
          <cell r="G1477">
            <v>0</v>
          </cell>
          <cell r="H1477">
            <v>0</v>
          </cell>
          <cell r="I1477">
            <v>0</v>
          </cell>
          <cell r="J1477">
            <v>3000000</v>
          </cell>
          <cell r="K1477">
            <v>0</v>
          </cell>
        </row>
        <row r="1478">
          <cell r="A1478" t="str">
            <v>ETECMPSC0001</v>
          </cell>
          <cell r="B1478">
            <v>0</v>
          </cell>
          <cell r="C1478">
            <v>350000</v>
          </cell>
          <cell r="D1478">
            <v>350000</v>
          </cell>
          <cell r="E1478">
            <v>0</v>
          </cell>
          <cell r="F1478">
            <v>37726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ETECMPSC0002</v>
          </cell>
          <cell r="B1479">
            <v>0</v>
          </cell>
          <cell r="C1479">
            <v>350000</v>
          </cell>
          <cell r="D1479">
            <v>350000</v>
          </cell>
          <cell r="E1479">
            <v>0</v>
          </cell>
          <cell r="F1479">
            <v>37813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ETECMPSC0003</v>
          </cell>
          <cell r="B1480">
            <v>0</v>
          </cell>
          <cell r="C1480">
            <v>500000</v>
          </cell>
          <cell r="D1480">
            <v>500000</v>
          </cell>
          <cell r="E1480">
            <v>0</v>
          </cell>
          <cell r="F1480">
            <v>37851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ETECMPSC0004</v>
          </cell>
          <cell r="B1481">
            <v>0</v>
          </cell>
          <cell r="C1481">
            <v>500000</v>
          </cell>
          <cell r="D1481">
            <v>500000</v>
          </cell>
          <cell r="E1481">
            <v>0</v>
          </cell>
          <cell r="F1481">
            <v>37910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ETECMPSC0005</v>
          </cell>
          <cell r="B1482">
            <v>0</v>
          </cell>
          <cell r="C1482">
            <v>1500000</v>
          </cell>
          <cell r="D1482">
            <v>1500000</v>
          </cell>
          <cell r="E1482">
            <v>0</v>
          </cell>
          <cell r="F1482">
            <v>38776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ETECMPSC0006</v>
          </cell>
          <cell r="B1483">
            <v>0</v>
          </cell>
          <cell r="C1483">
            <v>3000000</v>
          </cell>
          <cell r="D1483">
            <v>3000000</v>
          </cell>
          <cell r="E1483">
            <v>0</v>
          </cell>
          <cell r="F1483">
            <v>39078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ETECMPSC0007</v>
          </cell>
          <cell r="B1484">
            <v>0</v>
          </cell>
          <cell r="C1484">
            <v>1500000</v>
          </cell>
          <cell r="E1484">
            <v>1500000</v>
          </cell>
          <cell r="F1484">
            <v>39189</v>
          </cell>
          <cell r="G1484">
            <v>0</v>
          </cell>
          <cell r="H1484">
            <v>1500000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ETECMPSC0008</v>
          </cell>
          <cell r="B1485">
            <v>0</v>
          </cell>
          <cell r="C1485">
            <v>500000</v>
          </cell>
          <cell r="E1485">
            <v>500000</v>
          </cell>
          <cell r="F1485">
            <v>39189</v>
          </cell>
          <cell r="G1485">
            <v>0</v>
          </cell>
          <cell r="H1485">
            <v>0</v>
          </cell>
          <cell r="I1485">
            <v>500000</v>
          </cell>
          <cell r="J1485">
            <v>0</v>
          </cell>
          <cell r="K1485">
            <v>0</v>
          </cell>
        </row>
        <row r="1486">
          <cell r="A1486" t="str">
            <v>ETECMPSC0009</v>
          </cell>
          <cell r="B1486">
            <v>0</v>
          </cell>
          <cell r="C1486">
            <v>349000</v>
          </cell>
          <cell r="D1486">
            <v>349000</v>
          </cell>
          <cell r="E1486">
            <v>0</v>
          </cell>
          <cell r="F1486">
            <v>39189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ETECMPSC0010</v>
          </cell>
          <cell r="B1487">
            <v>0</v>
          </cell>
          <cell r="C1487">
            <v>330000</v>
          </cell>
          <cell r="D1487">
            <v>330000</v>
          </cell>
          <cell r="E1487">
            <v>0</v>
          </cell>
          <cell r="F1487">
            <v>39189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ETECMLIM0001</v>
          </cell>
          <cell r="B1488">
            <v>0</v>
          </cell>
          <cell r="C1488">
            <v>7000000</v>
          </cell>
          <cell r="D1488">
            <v>7000000</v>
          </cell>
          <cell r="E1488">
            <v>0</v>
          </cell>
          <cell r="F1488" t="str">
            <v>s/inf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ETECMLIM0002</v>
          </cell>
          <cell r="B1489">
            <v>0</v>
          </cell>
          <cell r="C1489">
            <v>4100000</v>
          </cell>
          <cell r="D1489">
            <v>4100000</v>
          </cell>
          <cell r="E1489">
            <v>0</v>
          </cell>
          <cell r="F1489" t="str">
            <v>s/inf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ETECMLIM0003</v>
          </cell>
          <cell r="B1490">
            <v>0</v>
          </cell>
          <cell r="C1490">
            <v>20729000</v>
          </cell>
          <cell r="D1490">
            <v>20729000</v>
          </cell>
          <cell r="E1490">
            <v>0</v>
          </cell>
          <cell r="F1490">
            <v>37218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A1491" t="str">
            <v>ETECMLIM0004</v>
          </cell>
          <cell r="B1491">
            <v>-19454206</v>
          </cell>
          <cell r="C1491">
            <v>27000000</v>
          </cell>
          <cell r="D1491">
            <v>26500995</v>
          </cell>
          <cell r="E1491">
            <v>19953211</v>
          </cell>
          <cell r="F1491" t="str">
            <v>s/inf</v>
          </cell>
          <cell r="G1491">
            <v>8953211</v>
          </cell>
          <cell r="H1491">
            <v>11000000</v>
          </cell>
          <cell r="I1491">
            <v>0</v>
          </cell>
          <cell r="J1491">
            <v>0</v>
          </cell>
          <cell r="K1491">
            <v>0</v>
          </cell>
        </row>
        <row r="1492">
          <cell r="A1492" t="str">
            <v>ETECMLIM0005</v>
          </cell>
          <cell r="B1492">
            <v>-236497.5</v>
          </cell>
          <cell r="C1492">
            <v>10000000</v>
          </cell>
          <cell r="D1492">
            <v>7233642</v>
          </cell>
          <cell r="E1492">
            <v>3002855.5</v>
          </cell>
          <cell r="F1492" t="str">
            <v>s/inf</v>
          </cell>
          <cell r="G1492">
            <v>1519519</v>
          </cell>
          <cell r="H1492">
            <v>1048429.5</v>
          </cell>
          <cell r="I1492">
            <v>0</v>
          </cell>
          <cell r="J1492">
            <v>434907</v>
          </cell>
          <cell r="K1492">
            <v>0</v>
          </cell>
        </row>
        <row r="1493">
          <cell r="A1493" t="str">
            <v>ETECMLIM0006</v>
          </cell>
          <cell r="B1493">
            <v>886870</v>
          </cell>
          <cell r="C1493">
            <v>1000000</v>
          </cell>
          <cell r="D1493">
            <v>0</v>
          </cell>
          <cell r="E1493">
            <v>113130</v>
          </cell>
          <cell r="F1493" t="str">
            <v>s/inf</v>
          </cell>
          <cell r="G1493">
            <v>0</v>
          </cell>
          <cell r="H1493">
            <v>113130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ETECMLIM0007</v>
          </cell>
          <cell r="B1494">
            <v>1498306</v>
          </cell>
          <cell r="C1494">
            <v>1500000</v>
          </cell>
          <cell r="D1494">
            <v>0</v>
          </cell>
          <cell r="E1494">
            <v>1694</v>
          </cell>
          <cell r="F1494" t="str">
            <v>s/inf</v>
          </cell>
          <cell r="G1494">
            <v>0</v>
          </cell>
          <cell r="H1494">
            <v>1694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ETEEMSLB0001</v>
          </cell>
          <cell r="B1495">
            <v>1758873</v>
          </cell>
          <cell r="C1495">
            <v>25170076</v>
          </cell>
          <cell r="D1495">
            <v>23411203</v>
          </cell>
          <cell r="E1495">
            <v>0</v>
          </cell>
          <cell r="F1495" t="str">
            <v>s/inf.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ETEEMSHN0001</v>
          </cell>
          <cell r="B1496">
            <v>-33922.07999999996</v>
          </cell>
          <cell r="C1496">
            <v>581490</v>
          </cell>
          <cell r="D1496">
            <v>615412.08</v>
          </cell>
          <cell r="E1496">
            <v>0</v>
          </cell>
          <cell r="F1496">
            <v>35462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A1497" t="str">
            <v>ETEEMSHN0002</v>
          </cell>
          <cell r="B1497">
            <v>143937.31000000006</v>
          </cell>
          <cell r="C1497">
            <v>694840</v>
          </cell>
          <cell r="D1497">
            <v>550902.69</v>
          </cell>
          <cell r="E1497">
            <v>0</v>
          </cell>
          <cell r="F1497">
            <v>34881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A1498" t="str">
            <v>ETEEMSHN0003</v>
          </cell>
          <cell r="B1498">
            <v>182685</v>
          </cell>
          <cell r="C1498">
            <v>574710</v>
          </cell>
          <cell r="D1498">
            <v>392025</v>
          </cell>
          <cell r="E1498">
            <v>0</v>
          </cell>
          <cell r="F1498">
            <v>35582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A1499" t="str">
            <v>ETEEMSHN0004</v>
          </cell>
          <cell r="B1499">
            <v>1212569.75</v>
          </cell>
          <cell r="C1499">
            <v>3885730</v>
          </cell>
          <cell r="D1499">
            <v>2673160.25</v>
          </cell>
          <cell r="E1499">
            <v>0</v>
          </cell>
          <cell r="F1499">
            <v>36678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ETEEMSHN0005</v>
          </cell>
          <cell r="B1500">
            <v>-460739.68000000017</v>
          </cell>
          <cell r="C1500">
            <v>2794870</v>
          </cell>
          <cell r="D1500">
            <v>3255609.68</v>
          </cell>
          <cell r="E1500">
            <v>0</v>
          </cell>
          <cell r="F1500">
            <v>37257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ETEEMSCH0001</v>
          </cell>
          <cell r="B1501">
            <v>113766.65000000002</v>
          </cell>
          <cell r="C1501">
            <v>291599.64</v>
          </cell>
          <cell r="D1501">
            <v>177832.99</v>
          </cell>
          <cell r="E1501">
            <v>0</v>
          </cell>
          <cell r="F1501">
            <v>1992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ETEEMSCH0002</v>
          </cell>
          <cell r="B1502">
            <v>0</v>
          </cell>
          <cell r="C1502">
            <v>194785.77</v>
          </cell>
          <cell r="D1502">
            <v>194785.77</v>
          </cell>
          <cell r="E1502">
            <v>0</v>
          </cell>
          <cell r="F1502">
            <v>1992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ETEEMSCH0003</v>
          </cell>
          <cell r="B1503">
            <v>0</v>
          </cell>
          <cell r="C1503">
            <v>764068.24</v>
          </cell>
          <cell r="D1503">
            <v>764068.24</v>
          </cell>
          <cell r="E1503">
            <v>0</v>
          </cell>
          <cell r="F1503">
            <v>1992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ETEEMSCH0004</v>
          </cell>
          <cell r="B1504">
            <v>0</v>
          </cell>
          <cell r="C1504">
            <v>623804.23</v>
          </cell>
          <cell r="D1504">
            <v>623804.23</v>
          </cell>
          <cell r="E1504">
            <v>0</v>
          </cell>
          <cell r="F1504">
            <v>1992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ETEEMSCH0005</v>
          </cell>
          <cell r="B1505">
            <v>0</v>
          </cell>
          <cell r="C1505">
            <v>746626.16</v>
          </cell>
          <cell r="D1505">
            <v>746626.16</v>
          </cell>
          <cell r="E1505">
            <v>0</v>
          </cell>
          <cell r="F1505">
            <v>1992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A1506" t="str">
            <v>ETEEMSCH0006</v>
          </cell>
          <cell r="B1506">
            <v>0</v>
          </cell>
          <cell r="C1506">
            <v>775886.22</v>
          </cell>
          <cell r="D1506">
            <v>775886.22</v>
          </cell>
          <cell r="E1506">
            <v>0</v>
          </cell>
          <cell r="F1506">
            <v>1992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ETEEMSCH0007</v>
          </cell>
          <cell r="B1507">
            <v>0</v>
          </cell>
          <cell r="C1507">
            <v>333823.32</v>
          </cell>
          <cell r="D1507">
            <v>333823.32</v>
          </cell>
          <cell r="E1507">
            <v>0</v>
          </cell>
          <cell r="F1507">
            <v>1992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ETEEMSCH0008</v>
          </cell>
          <cell r="B1508">
            <v>0</v>
          </cell>
          <cell r="C1508">
            <v>4561.42</v>
          </cell>
          <cell r="D1508">
            <v>4561.42</v>
          </cell>
          <cell r="E1508">
            <v>0</v>
          </cell>
          <cell r="F1508">
            <v>1992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ETEEMSCH0009</v>
          </cell>
          <cell r="B1509">
            <v>0</v>
          </cell>
          <cell r="C1509">
            <v>9742.59</v>
          </cell>
          <cell r="D1509">
            <v>9742.59</v>
          </cell>
          <cell r="E1509">
            <v>0</v>
          </cell>
          <cell r="F1509">
            <v>1992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ETEEMSCH0010</v>
          </cell>
          <cell r="B1510">
            <v>0</v>
          </cell>
          <cell r="C1510">
            <v>1325.07</v>
          </cell>
          <cell r="D1510">
            <v>1325.07</v>
          </cell>
          <cell r="E1510">
            <v>0</v>
          </cell>
          <cell r="F1510">
            <v>1992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ETEEMSCH0011</v>
          </cell>
          <cell r="B1511">
            <v>0</v>
          </cell>
          <cell r="C1511">
            <v>409655.28</v>
          </cell>
          <cell r="D1511">
            <v>409655.28</v>
          </cell>
          <cell r="E1511">
            <v>0</v>
          </cell>
          <cell r="F1511" t="str">
            <v>1996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ETEEMSCH0012</v>
          </cell>
          <cell r="B1512">
            <v>0</v>
          </cell>
          <cell r="C1512">
            <v>2457714.53</v>
          </cell>
          <cell r="D1512">
            <v>2457714.53</v>
          </cell>
          <cell r="E1512">
            <v>0</v>
          </cell>
          <cell r="F1512" t="str">
            <v>1995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A1513" t="str">
            <v>ETEEMSCH0013</v>
          </cell>
          <cell r="B1513">
            <v>0</v>
          </cell>
          <cell r="C1513">
            <v>286917.94</v>
          </cell>
          <cell r="D1513">
            <v>286917.94</v>
          </cell>
          <cell r="E1513">
            <v>0</v>
          </cell>
          <cell r="F1513" t="str">
            <v>1993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A1514" t="str">
            <v>ETEEMSCH0014</v>
          </cell>
          <cell r="B1514">
            <v>0</v>
          </cell>
          <cell r="C1514">
            <v>191195.81</v>
          </cell>
          <cell r="D1514">
            <v>191195.81</v>
          </cell>
          <cell r="E1514">
            <v>0</v>
          </cell>
          <cell r="F1514" t="str">
            <v>1993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ETEEMSCH0015</v>
          </cell>
          <cell r="B1515">
            <v>0</v>
          </cell>
          <cell r="C1515">
            <v>176498.39</v>
          </cell>
          <cell r="D1515">
            <v>176498.39</v>
          </cell>
          <cell r="E1515">
            <v>0</v>
          </cell>
          <cell r="F1515" t="str">
            <v>1994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ETEEMSCH0016</v>
          </cell>
          <cell r="B1516">
            <v>0</v>
          </cell>
          <cell r="C1516">
            <v>251332.07</v>
          </cell>
          <cell r="D1516">
            <v>251332.07</v>
          </cell>
          <cell r="E1516">
            <v>0</v>
          </cell>
          <cell r="F1516" t="str">
            <v>1994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ETEEMSCH0017</v>
          </cell>
          <cell r="B1517">
            <v>0</v>
          </cell>
          <cell r="C1517">
            <v>418185.95</v>
          </cell>
          <cell r="D1517">
            <v>418185.95</v>
          </cell>
          <cell r="E1517">
            <v>0</v>
          </cell>
          <cell r="F1517" t="str">
            <v>1994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ETEEMESM0001</v>
          </cell>
          <cell r="B1518">
            <v>0</v>
          </cell>
          <cell r="C1518">
            <v>502065.57</v>
          </cell>
          <cell r="D1518">
            <v>502065.57</v>
          </cell>
          <cell r="E1518">
            <v>0</v>
          </cell>
          <cell r="F1518">
            <v>34578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ETEEMESM0002</v>
          </cell>
          <cell r="B1519">
            <v>0</v>
          </cell>
          <cell r="C1519">
            <v>38345.82</v>
          </cell>
          <cell r="D1519">
            <v>38345.82</v>
          </cell>
          <cell r="E1519">
            <v>0</v>
          </cell>
          <cell r="F1519">
            <v>34578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ETEEMESM0003</v>
          </cell>
          <cell r="B1520">
            <v>0</v>
          </cell>
          <cell r="C1520">
            <v>958152.87</v>
          </cell>
          <cell r="D1520">
            <v>958152.87</v>
          </cell>
          <cell r="E1520">
            <v>0</v>
          </cell>
          <cell r="F1520">
            <v>35827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ETEEMESM0004</v>
          </cell>
          <cell r="B1521">
            <v>0</v>
          </cell>
          <cell r="C1521">
            <v>762393.06</v>
          </cell>
          <cell r="D1521">
            <v>762393.06</v>
          </cell>
          <cell r="E1521">
            <v>0</v>
          </cell>
          <cell r="F1521">
            <v>35827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ETEEMESM0005</v>
          </cell>
          <cell r="B1522">
            <v>0</v>
          </cell>
          <cell r="C1522">
            <v>287002.66</v>
          </cell>
          <cell r="D1522">
            <v>287002.66</v>
          </cell>
          <cell r="E1522">
            <v>0</v>
          </cell>
          <cell r="F1522">
            <v>34912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A1523" t="str">
            <v>ETEEMESM0006</v>
          </cell>
          <cell r="B1523">
            <v>0</v>
          </cell>
          <cell r="C1523">
            <v>32942.84</v>
          </cell>
          <cell r="D1523">
            <v>32942.84</v>
          </cell>
          <cell r="E1523">
            <v>0</v>
          </cell>
          <cell r="F1523">
            <v>35065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A1524" t="str">
            <v>ETEEMESM0007</v>
          </cell>
          <cell r="B1524">
            <v>0</v>
          </cell>
          <cell r="C1524">
            <v>616719.47</v>
          </cell>
          <cell r="D1524">
            <v>616719.47</v>
          </cell>
          <cell r="E1524">
            <v>0</v>
          </cell>
          <cell r="F1524">
            <v>34912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ETEEMESM0008</v>
          </cell>
          <cell r="B1525">
            <v>0</v>
          </cell>
          <cell r="C1525">
            <v>258009.56</v>
          </cell>
          <cell r="D1525">
            <v>258009.56</v>
          </cell>
          <cell r="E1525">
            <v>0</v>
          </cell>
          <cell r="F1525">
            <v>35674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ETEEMESM0009</v>
          </cell>
          <cell r="B1526">
            <v>0</v>
          </cell>
          <cell r="C1526">
            <v>43986.66</v>
          </cell>
          <cell r="D1526">
            <v>43986.66</v>
          </cell>
          <cell r="E1526">
            <v>0</v>
          </cell>
          <cell r="F1526">
            <v>35186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ETEEMESL0001</v>
          </cell>
          <cell r="B1527">
            <v>0</v>
          </cell>
          <cell r="C1527">
            <v>12271883</v>
          </cell>
          <cell r="D1527">
            <v>12271883</v>
          </cell>
          <cell r="E1527">
            <v>0</v>
          </cell>
          <cell r="F1527">
            <v>36670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ETEEMESS0001</v>
          </cell>
          <cell r="B1528">
            <v>0</v>
          </cell>
          <cell r="C1528">
            <v>2631510.49</v>
          </cell>
          <cell r="D1528">
            <v>2631510.49</v>
          </cell>
          <cell r="E1528">
            <v>0</v>
          </cell>
          <cell r="F1528" t="str">
            <v>s/inf.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ETEEMESS0002</v>
          </cell>
          <cell r="B1529">
            <v>0</v>
          </cell>
          <cell r="C1529">
            <v>714266.12</v>
          </cell>
          <cell r="D1529">
            <v>714266.12</v>
          </cell>
          <cell r="E1529">
            <v>0</v>
          </cell>
          <cell r="F1529" t="str">
            <v>s/inf.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A1530" t="str">
            <v>ETEEMESS0003</v>
          </cell>
          <cell r="B1530">
            <v>0</v>
          </cell>
          <cell r="C1530">
            <v>945247.93</v>
          </cell>
          <cell r="D1530">
            <v>945247.93</v>
          </cell>
          <cell r="E1530">
            <v>0</v>
          </cell>
          <cell r="F1530" t="str">
            <v>s/inf.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A1531" t="str">
            <v>ETEEMEMY0001</v>
          </cell>
          <cell r="B1531">
            <v>0</v>
          </cell>
          <cell r="C1531">
            <v>5965619</v>
          </cell>
          <cell r="D1531">
            <v>5965619</v>
          </cell>
          <cell r="E1531">
            <v>0</v>
          </cell>
          <cell r="F1531">
            <v>35034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ETEEMETC0001</v>
          </cell>
          <cell r="B1532" t="e">
            <v>#VALUE!</v>
          </cell>
          <cell r="C1532" t="str">
            <v>s/inf.</v>
          </cell>
          <cell r="D1532" t="str">
            <v>s/inf.</v>
          </cell>
          <cell r="E1532">
            <v>0</v>
          </cell>
          <cell r="F1532">
            <v>35034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A1533" t="str">
            <v>ETEEMETC0002</v>
          </cell>
          <cell r="B1533">
            <v>0</v>
          </cell>
          <cell r="C1533">
            <v>1200000</v>
          </cell>
          <cell r="D1533">
            <v>1200000</v>
          </cell>
          <cell r="E1533">
            <v>0</v>
          </cell>
          <cell r="F1533">
            <v>38169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ETEEMETC0003</v>
          </cell>
          <cell r="B1534">
            <v>278235.57000000007</v>
          </cell>
          <cell r="C1534">
            <v>1569636.73</v>
          </cell>
          <cell r="D1534">
            <v>1291401.16</v>
          </cell>
          <cell r="E1534">
            <v>0</v>
          </cell>
          <cell r="F1534">
            <v>34090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ETEEMETC0004</v>
          </cell>
          <cell r="B1535">
            <v>0</v>
          </cell>
          <cell r="C1535">
            <v>500000</v>
          </cell>
          <cell r="D1535">
            <v>500000</v>
          </cell>
          <cell r="E1535">
            <v>0</v>
          </cell>
          <cell r="F1535">
            <v>33512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ETEEMESA0001</v>
          </cell>
          <cell r="B1536">
            <v>0</v>
          </cell>
          <cell r="C1536">
            <v>40297364.86</v>
          </cell>
          <cell r="D1536">
            <v>40297364.86</v>
          </cell>
          <cell r="E1536">
            <v>0</v>
          </cell>
          <cell r="F1536">
            <v>34880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ETEEMESA0002</v>
          </cell>
          <cell r="B1537">
            <v>1398851.459999999</v>
          </cell>
          <cell r="C1537">
            <v>9970191.68</v>
          </cell>
          <cell r="D1537">
            <v>8571340.22</v>
          </cell>
          <cell r="E1537">
            <v>0</v>
          </cell>
          <cell r="F1537">
            <v>34880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ETEEMESA0003</v>
          </cell>
          <cell r="B1538">
            <v>23026614.06</v>
          </cell>
          <cell r="C1538">
            <v>24524838</v>
          </cell>
          <cell r="D1538">
            <v>1498223.94</v>
          </cell>
          <cell r="E1538">
            <v>0</v>
          </cell>
          <cell r="F1538">
            <v>34880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ETEEMESC0001</v>
          </cell>
          <cell r="B1539">
            <v>0</v>
          </cell>
          <cell r="C1539">
            <v>3000000</v>
          </cell>
          <cell r="D1539">
            <v>3000000</v>
          </cell>
          <cell r="E1539">
            <v>0</v>
          </cell>
          <cell r="F1539" t="str">
            <v>s/inf.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ETEEMESC0002</v>
          </cell>
          <cell r="B1540">
            <v>0</v>
          </cell>
          <cell r="C1540">
            <v>524289.47</v>
          </cell>
          <cell r="D1540">
            <v>524289.47</v>
          </cell>
          <cell r="E1540">
            <v>0</v>
          </cell>
          <cell r="F1540" t="str">
            <v>s/inf.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ETEEMEMQ0001</v>
          </cell>
          <cell r="B1541">
            <v>0</v>
          </cell>
          <cell r="C1541">
            <v>235712.22</v>
          </cell>
          <cell r="D1541">
            <v>235712.22</v>
          </cell>
          <cell r="E1541">
            <v>0</v>
          </cell>
          <cell r="F1541">
            <v>33848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ETEEMEMQ0002</v>
          </cell>
          <cell r="B1542">
            <v>0</v>
          </cell>
          <cell r="C1542">
            <v>816353.49</v>
          </cell>
          <cell r="D1542">
            <v>816353.49</v>
          </cell>
          <cell r="E1542">
            <v>0</v>
          </cell>
          <cell r="F1542">
            <v>33848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A1543" t="str">
            <v>ETEEMEMQ0003</v>
          </cell>
          <cell r="B1543">
            <v>0</v>
          </cell>
          <cell r="C1543">
            <v>4240142.53</v>
          </cell>
          <cell r="D1543">
            <v>4240142.53</v>
          </cell>
          <cell r="E1543">
            <v>0</v>
          </cell>
          <cell r="F1543">
            <v>34268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ETEEMEMQ0004</v>
          </cell>
          <cell r="B1544">
            <v>0</v>
          </cell>
          <cell r="C1544">
            <v>268073.17</v>
          </cell>
          <cell r="D1544">
            <v>268073.17</v>
          </cell>
          <cell r="E1544">
            <v>0</v>
          </cell>
          <cell r="F1544">
            <v>35699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ETEEMEMÑ0001</v>
          </cell>
          <cell r="B1545">
            <v>0</v>
          </cell>
          <cell r="C1545">
            <v>614782</v>
          </cell>
          <cell r="D1545">
            <v>614782</v>
          </cell>
          <cell r="E1545">
            <v>0</v>
          </cell>
          <cell r="F1545">
            <v>1997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ETEEMELT0001</v>
          </cell>
          <cell r="B1546">
            <v>0</v>
          </cell>
          <cell r="C1546">
            <v>2065971.77</v>
          </cell>
          <cell r="D1546">
            <v>2065971.77</v>
          </cell>
          <cell r="E1546">
            <v>0</v>
          </cell>
          <cell r="F1546" t="str">
            <v>s/inf.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ETEEMELT0002</v>
          </cell>
          <cell r="B1547">
            <v>0</v>
          </cell>
          <cell r="C1547">
            <v>762192</v>
          </cell>
          <cell r="D1547">
            <v>762192</v>
          </cell>
          <cell r="E1547">
            <v>0</v>
          </cell>
          <cell r="F1547" t="str">
            <v>s/inf.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ETEEMELT0003</v>
          </cell>
          <cell r="B1548">
            <v>0</v>
          </cell>
          <cell r="C1548">
            <v>499842.48</v>
          </cell>
          <cell r="D1548">
            <v>499842.48</v>
          </cell>
          <cell r="E1548">
            <v>0</v>
          </cell>
          <cell r="F1548" t="str">
            <v>s/inf.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A1549" t="str">
            <v>ETEEMELT0004</v>
          </cell>
          <cell r="B1549">
            <v>0</v>
          </cell>
          <cell r="C1549">
            <v>287523.85</v>
          </cell>
          <cell r="D1549">
            <v>287523.85</v>
          </cell>
          <cell r="E1549">
            <v>0</v>
          </cell>
          <cell r="F1549" t="str">
            <v>s/inf.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ETEEMELT0005</v>
          </cell>
          <cell r="B1550">
            <v>0</v>
          </cell>
          <cell r="C1550">
            <v>276611.39</v>
          </cell>
          <cell r="D1550">
            <v>276611.39</v>
          </cell>
          <cell r="E1550">
            <v>0</v>
          </cell>
          <cell r="F1550" t="str">
            <v>s/inf.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ETEEMELT0006</v>
          </cell>
          <cell r="B1551">
            <v>0</v>
          </cell>
          <cell r="C1551">
            <v>185575.07</v>
          </cell>
          <cell r="D1551">
            <v>185575.07</v>
          </cell>
          <cell r="E1551">
            <v>0</v>
          </cell>
          <cell r="F1551" t="str">
            <v>s/inf.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ETEEMEIL0001</v>
          </cell>
          <cell r="B1552">
            <v>0</v>
          </cell>
          <cell r="C1552">
            <v>184903.84</v>
          </cell>
          <cell r="D1552">
            <v>184903.84</v>
          </cell>
          <cell r="E1552">
            <v>0</v>
          </cell>
          <cell r="F1552">
            <v>38691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ETEEMEIL0002</v>
          </cell>
          <cell r="B1553">
            <v>0</v>
          </cell>
          <cell r="C1553">
            <v>220000</v>
          </cell>
          <cell r="D1553">
            <v>220000</v>
          </cell>
          <cell r="E1553">
            <v>0</v>
          </cell>
          <cell r="F1553">
            <v>39052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ETEEMEIL0003</v>
          </cell>
          <cell r="B1554">
            <v>-0.0800000000745058</v>
          </cell>
          <cell r="C1554">
            <v>13166983</v>
          </cell>
          <cell r="D1554">
            <v>13166983.08</v>
          </cell>
          <cell r="E1554">
            <v>0</v>
          </cell>
          <cell r="F1554">
            <v>34057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ETEEMEIL0004</v>
          </cell>
          <cell r="B1555">
            <v>-0.6999999992549419</v>
          </cell>
          <cell r="C1555">
            <v>11825516</v>
          </cell>
          <cell r="D1555">
            <v>11825516.7</v>
          </cell>
          <cell r="E1555">
            <v>0</v>
          </cell>
          <cell r="F1555">
            <v>35353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ETEEMEIL0005</v>
          </cell>
          <cell r="B1556">
            <v>0</v>
          </cell>
          <cell r="C1556">
            <v>2000000</v>
          </cell>
          <cell r="D1556">
            <v>2000000</v>
          </cell>
          <cell r="E1556">
            <v>0</v>
          </cell>
          <cell r="F1556">
            <v>36159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ETEEMEIL0006</v>
          </cell>
          <cell r="B1557">
            <v>0</v>
          </cell>
          <cell r="C1557">
            <v>261803.8</v>
          </cell>
          <cell r="D1557">
            <v>0</v>
          </cell>
          <cell r="E1557">
            <v>261803.8</v>
          </cell>
          <cell r="F1557">
            <v>36159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261803.8</v>
          </cell>
        </row>
        <row r="1558">
          <cell r="A1558" t="str">
            <v>ETEEMEHC0001</v>
          </cell>
          <cell r="B1558">
            <v>0</v>
          </cell>
          <cell r="C1558">
            <v>700000</v>
          </cell>
          <cell r="D1558">
            <v>700000</v>
          </cell>
          <cell r="E1558">
            <v>0</v>
          </cell>
          <cell r="F1558">
            <v>38723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ETEEMECH0001</v>
          </cell>
          <cell r="B1559">
            <v>0</v>
          </cell>
          <cell r="C1559">
            <v>6873642.92</v>
          </cell>
          <cell r="D1559">
            <v>6873642.92</v>
          </cell>
          <cell r="E1559">
            <v>0</v>
          </cell>
          <cell r="F1559">
            <v>35186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ETEEMECH0002</v>
          </cell>
          <cell r="B1560">
            <v>0</v>
          </cell>
          <cell r="C1560">
            <v>939754.61</v>
          </cell>
          <cell r="D1560">
            <v>939754.61</v>
          </cell>
          <cell r="E1560">
            <v>0</v>
          </cell>
          <cell r="F1560">
            <v>35186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ETEEMECH0003</v>
          </cell>
          <cell r="B1561">
            <v>0</v>
          </cell>
          <cell r="C1561">
            <v>666490.99</v>
          </cell>
          <cell r="D1561">
            <v>666490.99</v>
          </cell>
          <cell r="E1561">
            <v>0</v>
          </cell>
          <cell r="F1561">
            <v>35186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</row>
        <row r="1562">
          <cell r="A1562" t="str">
            <v>ETEEMECH0004</v>
          </cell>
          <cell r="B1562">
            <v>0</v>
          </cell>
          <cell r="C1562">
            <v>48474.81</v>
          </cell>
          <cell r="D1562">
            <v>48474.81</v>
          </cell>
          <cell r="E1562">
            <v>0</v>
          </cell>
          <cell r="F1562">
            <v>35186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</row>
        <row r="1563">
          <cell r="A1563" t="str">
            <v>ETEEMECH0005</v>
          </cell>
          <cell r="B1563">
            <v>0</v>
          </cell>
          <cell r="C1563">
            <v>60182.4</v>
          </cell>
          <cell r="D1563">
            <v>60182.4</v>
          </cell>
          <cell r="E1563">
            <v>0</v>
          </cell>
          <cell r="F1563">
            <v>35186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</row>
        <row r="1564">
          <cell r="A1564" t="str">
            <v>ETEEMECH0006</v>
          </cell>
          <cell r="B1564">
            <v>0</v>
          </cell>
          <cell r="C1564">
            <v>117001.99</v>
          </cell>
          <cell r="D1564">
            <v>117001.99</v>
          </cell>
          <cell r="E1564">
            <v>0</v>
          </cell>
          <cell r="F1564">
            <v>35186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ETEEMECH0007</v>
          </cell>
          <cell r="B1565">
            <v>0</v>
          </cell>
          <cell r="C1565">
            <v>2635881.63</v>
          </cell>
          <cell r="D1565">
            <v>2635881.63</v>
          </cell>
          <cell r="E1565">
            <v>0</v>
          </cell>
          <cell r="F1565">
            <v>35186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ETEEMECH0008</v>
          </cell>
          <cell r="B1566">
            <v>0</v>
          </cell>
          <cell r="C1566">
            <v>257670.14</v>
          </cell>
          <cell r="D1566">
            <v>257670.14</v>
          </cell>
          <cell r="E1566">
            <v>0</v>
          </cell>
          <cell r="F1566">
            <v>35186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ETEEMEGR0001</v>
          </cell>
          <cell r="B1567">
            <v>0</v>
          </cell>
          <cell r="C1567">
            <v>8273998</v>
          </cell>
          <cell r="D1567">
            <v>8273998</v>
          </cell>
          <cell r="E1567">
            <v>0</v>
          </cell>
          <cell r="F1567">
            <v>36064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</row>
        <row r="1568">
          <cell r="A1568" t="str">
            <v>ETEEMEGR0002</v>
          </cell>
          <cell r="B1568">
            <v>0</v>
          </cell>
          <cell r="C1568">
            <v>1228595</v>
          </cell>
          <cell r="D1568">
            <v>1228595</v>
          </cell>
          <cell r="E1568">
            <v>0</v>
          </cell>
          <cell r="F1568" t="str">
            <v>s/inf.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ETEEMEGR0003</v>
          </cell>
          <cell r="B1569">
            <v>0</v>
          </cell>
          <cell r="C1569">
            <v>51491493</v>
          </cell>
          <cell r="D1569">
            <v>51491493</v>
          </cell>
          <cell r="E1569">
            <v>0</v>
          </cell>
          <cell r="F1569" t="str">
            <v>s/inf.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ETEEMEGR0004</v>
          </cell>
          <cell r="B1570">
            <v>0</v>
          </cell>
          <cell r="C1570">
            <v>111848429</v>
          </cell>
          <cell r="D1570">
            <v>111848429</v>
          </cell>
          <cell r="E1570">
            <v>0</v>
          </cell>
          <cell r="F1570" t="str">
            <v>s/inf.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ETEEMEAM0001</v>
          </cell>
          <cell r="B1571">
            <v>0</v>
          </cell>
          <cell r="C1571">
            <v>1187170.09</v>
          </cell>
          <cell r="D1571">
            <v>1187170.09</v>
          </cell>
          <cell r="E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ETEEMEAM0002</v>
          </cell>
          <cell r="B1572">
            <v>0</v>
          </cell>
          <cell r="C1572">
            <v>5360973.55</v>
          </cell>
          <cell r="D1572">
            <v>5360973.55</v>
          </cell>
          <cell r="E1572">
            <v>0</v>
          </cell>
          <cell r="F1572">
            <v>34346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ETEEMEAB0001</v>
          </cell>
          <cell r="B1573">
            <v>0</v>
          </cell>
          <cell r="C1573">
            <v>71376.28</v>
          </cell>
          <cell r="D1573">
            <v>71376.28</v>
          </cell>
          <cell r="E1573">
            <v>0</v>
          </cell>
          <cell r="F1573">
            <v>33604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ETEEMEAB0002</v>
          </cell>
          <cell r="B1574">
            <v>0</v>
          </cell>
          <cell r="C1574">
            <v>327513.84</v>
          </cell>
          <cell r="D1574">
            <v>327513.84</v>
          </cell>
          <cell r="E1574">
            <v>0</v>
          </cell>
          <cell r="F1574">
            <v>33604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ETEEMEHU0001</v>
          </cell>
          <cell r="B1575">
            <v>0</v>
          </cell>
          <cell r="C1575">
            <v>99250</v>
          </cell>
          <cell r="D1575">
            <v>99250</v>
          </cell>
          <cell r="E1575">
            <v>0</v>
          </cell>
          <cell r="F1575">
            <v>38338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ETEEMECT0001</v>
          </cell>
          <cell r="B1576">
            <v>0</v>
          </cell>
          <cell r="C1576">
            <v>168168.27</v>
          </cell>
          <cell r="D1576">
            <v>168168.27</v>
          </cell>
          <cell r="E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ETEEMECT0002</v>
          </cell>
          <cell r="B1577">
            <v>0</v>
          </cell>
          <cell r="C1577">
            <v>1408705.23</v>
          </cell>
          <cell r="D1577">
            <v>1408705.23</v>
          </cell>
          <cell r="E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ETEEMECT0003</v>
          </cell>
          <cell r="B1578">
            <v>0</v>
          </cell>
          <cell r="C1578">
            <v>1169333.25</v>
          </cell>
          <cell r="D1578">
            <v>1169333.25</v>
          </cell>
          <cell r="E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ETEEMECT0004</v>
          </cell>
          <cell r="B1579">
            <v>0</v>
          </cell>
          <cell r="C1579">
            <v>3914294.02</v>
          </cell>
          <cell r="D1579">
            <v>3914294.02</v>
          </cell>
          <cell r="E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A1580" t="str">
            <v>ETEEMHCY0001</v>
          </cell>
          <cell r="B1580">
            <v>0</v>
          </cell>
          <cell r="C1580">
            <v>150000</v>
          </cell>
          <cell r="D1580">
            <v>150000</v>
          </cell>
          <cell r="E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A1581" t="str">
            <v>ETEEMHCY0002</v>
          </cell>
          <cell r="B1581">
            <v>0</v>
          </cell>
          <cell r="C1581">
            <v>150000</v>
          </cell>
          <cell r="D1581">
            <v>150000</v>
          </cell>
          <cell r="E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A1582" t="str">
            <v>ETEEMHCY0003</v>
          </cell>
          <cell r="B1582">
            <v>0</v>
          </cell>
          <cell r="C1582">
            <v>150000</v>
          </cell>
          <cell r="D1582">
            <v>150000</v>
          </cell>
          <cell r="E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A1583" t="str">
            <v>ETEEMCAY0001</v>
          </cell>
          <cell r="B1583">
            <v>0</v>
          </cell>
          <cell r="C1583">
            <v>433796.68</v>
          </cell>
          <cell r="D1583">
            <v>433796.68</v>
          </cell>
          <cell r="E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ETEEMEPA0001</v>
          </cell>
          <cell r="B1584">
            <v>0</v>
          </cell>
          <cell r="C1584">
            <v>0</v>
          </cell>
          <cell r="D1584">
            <v>0</v>
          </cell>
          <cell r="E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</row>
        <row r="1585">
          <cell r="A1585" t="str">
            <v>ETEEMEMC0001</v>
          </cell>
          <cell r="B1585">
            <v>0</v>
          </cell>
          <cell r="C1585">
            <v>0</v>
          </cell>
          <cell r="D1585">
            <v>0</v>
          </cell>
          <cell r="E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</row>
        <row r="1586">
          <cell r="A1586" t="str">
            <v>ETEEMSBA0001</v>
          </cell>
          <cell r="B1586">
            <v>0</v>
          </cell>
          <cell r="C1586">
            <v>0</v>
          </cell>
          <cell r="D1586">
            <v>0</v>
          </cell>
          <cell r="E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</row>
        <row r="1587">
          <cell r="A1587" t="str">
            <v>ETEEMESP0001</v>
          </cell>
          <cell r="B1587">
            <v>0</v>
          </cell>
          <cell r="C1587">
            <v>0</v>
          </cell>
          <cell r="D1587">
            <v>0</v>
          </cell>
          <cell r="E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A1588" t="str">
            <v>ETEEMHVC0001</v>
          </cell>
          <cell r="B1588">
            <v>0</v>
          </cell>
          <cell r="C1588">
            <v>0</v>
          </cell>
          <cell r="D1588">
            <v>0</v>
          </cell>
          <cell r="E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</row>
        <row r="1589">
          <cell r="A1589" t="str">
            <v>ETEEMEPT0001</v>
          </cell>
          <cell r="B1589">
            <v>0</v>
          </cell>
          <cell r="C1589">
            <v>0</v>
          </cell>
          <cell r="D1589">
            <v>0</v>
          </cell>
          <cell r="E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A1590" t="str">
            <v>ETEEMPUN0001</v>
          </cell>
          <cell r="B1590">
            <v>0</v>
          </cell>
          <cell r="C1590">
            <v>0</v>
          </cell>
          <cell r="D1590">
            <v>0</v>
          </cell>
          <cell r="E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</row>
        <row r="1591">
          <cell r="A1591" t="str">
            <v>ETEEMYAU0001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A1592" t="str">
            <v>ETEEMPAB0001</v>
          </cell>
          <cell r="B1592">
            <v>0</v>
          </cell>
          <cell r="C1592">
            <v>0</v>
          </cell>
          <cell r="D1592">
            <v>0</v>
          </cell>
          <cell r="E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A1593" t="str">
            <v>ETEEMVIG0001</v>
          </cell>
          <cell r="B1593">
            <v>0</v>
          </cell>
          <cell r="C1593">
            <v>0</v>
          </cell>
          <cell r="D1593">
            <v>0</v>
          </cell>
          <cell r="E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A1594" t="str">
            <v>ETEEMSCJ0001</v>
          </cell>
          <cell r="B1594">
            <v>0</v>
          </cell>
          <cell r="C1594">
            <v>0</v>
          </cell>
          <cell r="D1594">
            <v>0</v>
          </cell>
          <cell r="E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A1595" t="str">
            <v>ETEEMANP0001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A1596" t="str">
            <v>ETEEMPCH0001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A1597" t="str">
            <v>ETEEMSCT0001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A1598" t="str">
            <v>OEPOTSIQ0001</v>
          </cell>
          <cell r="B1598">
            <v>0</v>
          </cell>
          <cell r="C1598">
            <v>5694715.16</v>
          </cell>
          <cell r="D1598">
            <v>5694715.16</v>
          </cell>
          <cell r="E1598">
            <v>0</v>
          </cell>
          <cell r="F1598">
            <v>38548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A1599" t="str">
            <v>OEPOTSDP0001</v>
          </cell>
          <cell r="B1599">
            <v>0</v>
          </cell>
          <cell r="C1599">
            <v>49322034</v>
          </cell>
          <cell r="D1599">
            <v>49322034</v>
          </cell>
          <cell r="E1599">
            <v>0</v>
          </cell>
          <cell r="F1599">
            <v>36251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A1600" t="str">
            <v>OEPOTSDP0002</v>
          </cell>
          <cell r="B1600">
            <v>0</v>
          </cell>
          <cell r="C1600">
            <v>251643345</v>
          </cell>
          <cell r="D1600">
            <v>251643345</v>
          </cell>
          <cell r="E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A1601" t="str">
            <v>OEPOTSDP0003</v>
          </cell>
          <cell r="B1601">
            <v>0</v>
          </cell>
          <cell r="C1601">
            <v>146224554</v>
          </cell>
          <cell r="D1601">
            <v>146224554</v>
          </cell>
          <cell r="E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A1602" t="str">
            <v>OEPOTSDP0004</v>
          </cell>
          <cell r="B1602">
            <v>0</v>
          </cell>
          <cell r="C1602">
            <v>397867899</v>
          </cell>
          <cell r="D1602">
            <v>397867899</v>
          </cell>
          <cell r="E1602">
            <v>0</v>
          </cell>
          <cell r="F1602" t="str">
            <v>1992-1998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A1603" t="str">
            <v>OEPOTMIN0001</v>
          </cell>
          <cell r="B1603">
            <v>0</v>
          </cell>
          <cell r="C1603">
            <v>9000000</v>
          </cell>
          <cell r="D1603">
            <v>9000000</v>
          </cell>
          <cell r="E1603">
            <v>0</v>
          </cell>
          <cell r="F1603">
            <v>36162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A1604" t="str">
            <v>OEPOTEOR0001</v>
          </cell>
          <cell r="B1604">
            <v>0</v>
          </cell>
          <cell r="C1604">
            <v>1988893.2</v>
          </cell>
          <cell r="D1604">
            <v>1988893.2</v>
          </cell>
          <cell r="E1604">
            <v>0</v>
          </cell>
          <cell r="F1604">
            <v>37271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A1605" t="str">
            <v>OEPOTEOR0002</v>
          </cell>
          <cell r="B1605">
            <v>0</v>
          </cell>
          <cell r="C1605">
            <v>5995411.58</v>
          </cell>
          <cell r="D1605">
            <v>5995411.58</v>
          </cell>
          <cell r="E1605">
            <v>0</v>
          </cell>
          <cell r="F1605">
            <v>36031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A1606" t="str">
            <v>OEPOTEOR0003</v>
          </cell>
          <cell r="B1606">
            <v>0</v>
          </cell>
          <cell r="C1606">
            <v>2400000</v>
          </cell>
          <cell r="D1606">
            <v>2400000</v>
          </cell>
          <cell r="E1606">
            <v>0</v>
          </cell>
          <cell r="F1606">
            <v>33745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A1607" t="str">
            <v>OEPOTEOR0004</v>
          </cell>
          <cell r="B1607">
            <v>0</v>
          </cell>
          <cell r="C1607">
            <v>3234000</v>
          </cell>
          <cell r="D1607">
            <v>0</v>
          </cell>
          <cell r="E1607">
            <v>3234000</v>
          </cell>
          <cell r="F1607">
            <v>39161</v>
          </cell>
          <cell r="G1607">
            <v>3234000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A1608" t="str">
            <v>OEPOTENC0001</v>
          </cell>
          <cell r="B1608">
            <v>700000</v>
          </cell>
          <cell r="C1608">
            <v>1200000</v>
          </cell>
          <cell r="D1608">
            <v>500000</v>
          </cell>
          <cell r="E1608">
            <v>0</v>
          </cell>
          <cell r="F1608">
            <v>38789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A1609" t="str">
            <v>OEPOTCOF0001</v>
          </cell>
          <cell r="B1609">
            <v>0</v>
          </cell>
          <cell r="C1609">
            <v>113996.05</v>
          </cell>
          <cell r="D1609">
            <v>113996.05</v>
          </cell>
          <cell r="E1609">
            <v>0</v>
          </cell>
          <cell r="F1609">
            <v>35171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A1610" t="str">
            <v>OEPOTCOF0002</v>
          </cell>
          <cell r="B1610">
            <v>0</v>
          </cell>
          <cell r="C1610">
            <v>367200</v>
          </cell>
          <cell r="D1610">
            <v>367200</v>
          </cell>
          <cell r="E1610">
            <v>0</v>
          </cell>
          <cell r="F1610">
            <v>35171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A1611" t="str">
            <v>OEPOTCOF0003</v>
          </cell>
          <cell r="B1611">
            <v>0</v>
          </cell>
          <cell r="C1611">
            <v>13430539</v>
          </cell>
          <cell r="D1611">
            <v>13430539</v>
          </cell>
          <cell r="E1611">
            <v>0</v>
          </cell>
          <cell r="F1611">
            <v>36441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A1612" t="str">
            <v>OEPOTCOF0004</v>
          </cell>
          <cell r="B1612">
            <v>0</v>
          </cell>
          <cell r="C1612">
            <v>19518803.95</v>
          </cell>
          <cell r="D1612">
            <v>19518803.95</v>
          </cell>
          <cell r="E1612">
            <v>0</v>
          </cell>
          <cell r="F1612">
            <v>35171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A1613" t="str">
            <v>OEPOTCOF0005</v>
          </cell>
          <cell r="B1613">
            <v>0</v>
          </cell>
          <cell r="C1613">
            <v>18961500</v>
          </cell>
          <cell r="D1613">
            <v>18961500</v>
          </cell>
          <cell r="E1613">
            <v>0</v>
          </cell>
          <cell r="F1613">
            <v>37610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A1614" t="str">
            <v>OEPOTCOF0006</v>
          </cell>
          <cell r="B1614">
            <v>0</v>
          </cell>
          <cell r="C1614">
            <v>2000000</v>
          </cell>
          <cell r="D1614">
            <v>2000000</v>
          </cell>
          <cell r="E1614">
            <v>0</v>
          </cell>
          <cell r="F1614">
            <v>38320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A1615" t="str">
            <v>OEPOTCOF0007</v>
          </cell>
          <cell r="B1615">
            <v>0</v>
          </cell>
          <cell r="C1615">
            <v>20000000</v>
          </cell>
          <cell r="D1615">
            <v>20000000</v>
          </cell>
          <cell r="E1615">
            <v>0</v>
          </cell>
          <cell r="F1615">
            <v>37211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A1616" t="str">
            <v>OEPOTCOF0008</v>
          </cell>
          <cell r="B1616">
            <v>0</v>
          </cell>
          <cell r="C1616">
            <v>2000000</v>
          </cell>
          <cell r="D1616">
            <v>2000000</v>
          </cell>
          <cell r="E1616">
            <v>0</v>
          </cell>
          <cell r="F1616">
            <v>38421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A1617" t="str">
            <v>OEPOTCOF0009</v>
          </cell>
          <cell r="B1617">
            <v>0</v>
          </cell>
          <cell r="C1617">
            <v>3000000</v>
          </cell>
          <cell r="D1617">
            <v>3000000</v>
          </cell>
          <cell r="E1617">
            <v>0</v>
          </cell>
          <cell r="F1617">
            <v>38450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A1618" t="str">
            <v>OEPOTCOF0010</v>
          </cell>
          <cell r="B1618">
            <v>0</v>
          </cell>
          <cell r="C1618">
            <v>5000000</v>
          </cell>
          <cell r="D1618">
            <v>5000000</v>
          </cell>
          <cell r="E1618">
            <v>0</v>
          </cell>
          <cell r="F1618">
            <v>38568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A1619" t="str">
            <v>OEPOTCOF0011</v>
          </cell>
          <cell r="B1619">
            <v>0</v>
          </cell>
          <cell r="C1619">
            <v>1500000</v>
          </cell>
          <cell r="D1619">
            <v>1500000</v>
          </cell>
          <cell r="E1619">
            <v>0</v>
          </cell>
          <cell r="F1619">
            <v>38583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A1620" t="str">
            <v>OEPOTCOF0012</v>
          </cell>
          <cell r="B1620">
            <v>0</v>
          </cell>
          <cell r="C1620">
            <v>2000000</v>
          </cell>
          <cell r="D1620">
            <v>2000000</v>
          </cell>
          <cell r="E1620">
            <v>0</v>
          </cell>
          <cell r="F1620">
            <v>38586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A1621" t="str">
            <v>OEPOTCOF0013</v>
          </cell>
          <cell r="B1621">
            <v>0</v>
          </cell>
          <cell r="C1621">
            <v>50000000</v>
          </cell>
          <cell r="D1621">
            <v>50000000</v>
          </cell>
          <cell r="E1621">
            <v>0</v>
          </cell>
          <cell r="F1621">
            <v>38591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A1622" t="str">
            <v>OEPOTCOF0014</v>
          </cell>
          <cell r="B1622">
            <v>0</v>
          </cell>
          <cell r="C1622">
            <v>60000000</v>
          </cell>
          <cell r="D1622">
            <v>60000000</v>
          </cell>
          <cell r="E1622">
            <v>0</v>
          </cell>
          <cell r="F1622">
            <v>36473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A1623" t="str">
            <v>OEPOTCOF0015</v>
          </cell>
          <cell r="B1623">
            <v>0</v>
          </cell>
          <cell r="C1623">
            <v>25000000</v>
          </cell>
          <cell r="D1623">
            <v>25000000</v>
          </cell>
          <cell r="E1623">
            <v>0</v>
          </cell>
          <cell r="F1623">
            <v>38978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A1624" t="str">
            <v>OEPOTCOF0016</v>
          </cell>
          <cell r="B1624">
            <v>0</v>
          </cell>
          <cell r="C1624">
            <v>29800000</v>
          </cell>
          <cell r="D1624">
            <v>29800000</v>
          </cell>
          <cell r="E1624">
            <v>0</v>
          </cell>
          <cell r="F1624">
            <v>38733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A1625" t="str">
            <v>OEPOTCOF0017</v>
          </cell>
          <cell r="B1625">
            <v>0</v>
          </cell>
          <cell r="C1625">
            <v>18420000</v>
          </cell>
          <cell r="D1625">
            <v>18420000</v>
          </cell>
          <cell r="E1625">
            <v>0</v>
          </cell>
          <cell r="F1625">
            <v>38740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A1626" t="str">
            <v>OEPOTCOF0018</v>
          </cell>
          <cell r="B1626">
            <v>0</v>
          </cell>
          <cell r="C1626">
            <v>17220000</v>
          </cell>
          <cell r="D1626">
            <v>17220000</v>
          </cell>
          <cell r="E1626">
            <v>0</v>
          </cell>
          <cell r="F1626">
            <v>38880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A1627" t="str">
            <v>OEPOTCOF0019</v>
          </cell>
          <cell r="B1627">
            <v>0</v>
          </cell>
          <cell r="C1627">
            <v>20000000</v>
          </cell>
          <cell r="D1627">
            <v>20000000</v>
          </cell>
          <cell r="E1627">
            <v>0</v>
          </cell>
          <cell r="F1627">
            <v>38896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A1628" t="str">
            <v>OEPOTCOF0020</v>
          </cell>
          <cell r="B1628">
            <v>0</v>
          </cell>
          <cell r="C1628">
            <v>12780000</v>
          </cell>
          <cell r="D1628">
            <v>12780000</v>
          </cell>
          <cell r="E1628">
            <v>0</v>
          </cell>
          <cell r="F1628">
            <v>38978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A1629" t="str">
            <v>OEPOTCOF0021</v>
          </cell>
          <cell r="B1629">
            <v>0</v>
          </cell>
          <cell r="C1629">
            <v>30000000</v>
          </cell>
          <cell r="D1629">
            <v>30000000</v>
          </cell>
          <cell r="E1629">
            <v>0</v>
          </cell>
          <cell r="F1629">
            <v>38880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</row>
        <row r="1630">
          <cell r="A1630" t="str">
            <v>OEPOTCOF0022</v>
          </cell>
          <cell r="B1630">
            <v>0</v>
          </cell>
          <cell r="C1630">
            <v>15380000</v>
          </cell>
          <cell r="D1630">
            <v>15380000</v>
          </cell>
          <cell r="E1630">
            <v>0</v>
          </cell>
          <cell r="F1630">
            <v>38896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A1631" t="str">
            <v>OEPOTCOF0023</v>
          </cell>
          <cell r="B1631">
            <v>0</v>
          </cell>
          <cell r="C1631">
            <v>20000000</v>
          </cell>
          <cell r="D1631">
            <v>20000000</v>
          </cell>
          <cell r="E1631">
            <v>0</v>
          </cell>
          <cell r="F1631">
            <v>37221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A1632" t="str">
            <v>OEPOTCOF0024</v>
          </cell>
          <cell r="B1632">
            <v>0</v>
          </cell>
          <cell r="C1632">
            <v>25000000</v>
          </cell>
          <cell r="D1632">
            <v>25000000</v>
          </cell>
          <cell r="E1632">
            <v>0</v>
          </cell>
          <cell r="F1632">
            <v>39034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A1633" t="str">
            <v>OEPOTCOF0025</v>
          </cell>
          <cell r="B1633">
            <v>2085000</v>
          </cell>
          <cell r="C1633">
            <v>25000000</v>
          </cell>
          <cell r="D1633">
            <v>0</v>
          </cell>
          <cell r="E1633">
            <v>22915000</v>
          </cell>
          <cell r="F1633">
            <v>39104</v>
          </cell>
          <cell r="G1633">
            <v>22915000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A1634" t="str">
            <v>OEPOTCOF0026</v>
          </cell>
          <cell r="B1634">
            <v>0</v>
          </cell>
          <cell r="C1634">
            <v>15000000</v>
          </cell>
          <cell r="D1634">
            <v>0</v>
          </cell>
          <cell r="E1634">
            <v>15000000</v>
          </cell>
          <cell r="F1634">
            <v>39234</v>
          </cell>
          <cell r="G1634">
            <v>0</v>
          </cell>
          <cell r="H1634">
            <v>15000000</v>
          </cell>
          <cell r="I1634">
            <v>0</v>
          </cell>
          <cell r="J1634">
            <v>0</v>
          </cell>
          <cell r="K1634">
            <v>0</v>
          </cell>
        </row>
        <row r="1635">
          <cell r="A1635" t="str">
            <v>OEPOTCOF0027</v>
          </cell>
          <cell r="B1635">
            <v>0</v>
          </cell>
          <cell r="C1635">
            <v>20000000</v>
          </cell>
          <cell r="D1635">
            <v>0</v>
          </cell>
          <cell r="E1635">
            <v>20000000</v>
          </cell>
          <cell r="F1635">
            <v>39234</v>
          </cell>
          <cell r="G1635">
            <v>0</v>
          </cell>
          <cell r="H1635">
            <v>20000000</v>
          </cell>
          <cell r="I1635">
            <v>0</v>
          </cell>
          <cell r="J1635">
            <v>0</v>
          </cell>
          <cell r="K1635">
            <v>0</v>
          </cell>
        </row>
        <row r="1636">
          <cell r="A1636" t="str">
            <v>OEPOTCOF0028</v>
          </cell>
          <cell r="B1636">
            <v>20000000</v>
          </cell>
          <cell r="C1636">
            <v>30000000</v>
          </cell>
          <cell r="D1636">
            <v>0</v>
          </cell>
          <cell r="E1636">
            <v>10000000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10000000</v>
          </cell>
        </row>
        <row r="1637">
          <cell r="A1637" t="str">
            <v>OEPOTCOF0029</v>
          </cell>
          <cell r="B1637">
            <v>0</v>
          </cell>
          <cell r="C1637">
            <v>185000000</v>
          </cell>
          <cell r="D1637">
            <v>0</v>
          </cell>
          <cell r="E1637">
            <v>185000000</v>
          </cell>
          <cell r="G1637">
            <v>0</v>
          </cell>
          <cell r="H1637">
            <v>0</v>
          </cell>
          <cell r="I1637">
            <v>0</v>
          </cell>
          <cell r="J1637">
            <v>65000000</v>
          </cell>
          <cell r="K1637">
            <v>120000000</v>
          </cell>
        </row>
        <row r="1638">
          <cell r="A1638" t="str">
            <v>OEPOTCOF0030</v>
          </cell>
          <cell r="B1638">
            <v>0</v>
          </cell>
          <cell r="C1638">
            <v>10000000</v>
          </cell>
          <cell r="D1638">
            <v>0</v>
          </cell>
          <cell r="E1638">
            <v>10000000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10000000</v>
          </cell>
        </row>
        <row r="1639">
          <cell r="A1639" t="str">
            <v>OEPOTCOF0031</v>
          </cell>
          <cell r="B1639">
            <v>0</v>
          </cell>
          <cell r="C1639">
            <v>10000000</v>
          </cell>
          <cell r="D1639">
            <v>0</v>
          </cell>
          <cell r="E1639">
            <v>10000000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10000000</v>
          </cell>
        </row>
        <row r="1640">
          <cell r="A1640" t="str">
            <v>OEPOTCOF0032</v>
          </cell>
          <cell r="B1640">
            <v>0</v>
          </cell>
          <cell r="C1640">
            <v>16870000</v>
          </cell>
          <cell r="D1640">
            <v>0</v>
          </cell>
          <cell r="E1640">
            <v>16870000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16870000</v>
          </cell>
        </row>
        <row r="1641">
          <cell r="A1641" t="str">
            <v>ETEEMICA0001</v>
          </cell>
          <cell r="B1641">
            <v>0</v>
          </cell>
          <cell r="C1641">
            <v>12260050.15</v>
          </cell>
          <cell r="D1641">
            <v>12260050.15</v>
          </cell>
          <cell r="E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A1642" t="str">
            <v>OEPOTFCM0001</v>
          </cell>
          <cell r="B1642">
            <v>0</v>
          </cell>
          <cell r="C1642">
            <v>150000</v>
          </cell>
          <cell r="D1642">
            <v>150000</v>
          </cell>
          <cell r="E1642">
            <v>0</v>
          </cell>
          <cell r="F1642">
            <v>38040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A1643" t="str">
            <v>OEPOTIRT0001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A1644" t="str">
            <v>OEPOTIGM0001</v>
          </cell>
          <cell r="B1644">
            <v>0</v>
          </cell>
          <cell r="C1644">
            <v>0</v>
          </cell>
          <cell r="D1644">
            <v>0</v>
          </cell>
          <cell r="E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A1645" t="str">
            <v>OEPOTUNT0001</v>
          </cell>
          <cell r="B1645">
            <v>0</v>
          </cell>
          <cell r="C1645">
            <v>0</v>
          </cell>
          <cell r="D1645">
            <v>0</v>
          </cell>
          <cell r="E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A1646" t="str">
            <v>OEPOTUNP0001</v>
          </cell>
          <cell r="B1646">
            <v>0</v>
          </cell>
          <cell r="C1646">
            <v>0</v>
          </cell>
          <cell r="D1646">
            <v>0</v>
          </cell>
          <cell r="E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A1647" t="str">
            <v>OEPOTUNI0001</v>
          </cell>
          <cell r="B1647">
            <v>0</v>
          </cell>
          <cell r="C1647">
            <v>0</v>
          </cell>
          <cell r="D1647">
            <v>0</v>
          </cell>
          <cell r="E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A1648" t="str">
            <v>OEPOTUNC0001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A1649" t="str">
            <v>OEPOTUNM0001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A1650" t="str">
            <v>OEPOTSGB0001</v>
          </cell>
          <cell r="B1650">
            <v>0</v>
          </cell>
          <cell r="C1650">
            <v>0</v>
          </cell>
          <cell r="D1650">
            <v>0</v>
          </cell>
          <cell r="E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A1651" t="str">
            <v>OEPOTSEA0001</v>
          </cell>
          <cell r="B1651">
            <v>0</v>
          </cell>
          <cell r="C1651">
            <v>0</v>
          </cell>
          <cell r="D1651">
            <v>0</v>
          </cell>
          <cell r="E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A1652" t="str">
            <v>OEPBPBTC0001</v>
          </cell>
          <cell r="B1652">
            <v>0</v>
          </cell>
          <cell r="C1652">
            <v>190000</v>
          </cell>
          <cell r="D1652">
            <v>190000</v>
          </cell>
          <cell r="E1652">
            <v>0</v>
          </cell>
          <cell r="F1652">
            <v>39017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A1653" t="str">
            <v>OEPBPBIQ0001</v>
          </cell>
          <cell r="B1653">
            <v>0</v>
          </cell>
          <cell r="C1653">
            <v>160000</v>
          </cell>
          <cell r="D1653">
            <v>160000</v>
          </cell>
          <cell r="E1653">
            <v>0</v>
          </cell>
          <cell r="F1653">
            <v>38439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</row>
      </sheetData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B6" sqref="B6:G6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35"/>
      <c r="C4" s="135"/>
      <c r="D4" s="232"/>
    </row>
    <row r="5" spans="2:4" s="4" customFormat="1" ht="12.75" customHeight="1">
      <c r="B5" s="135"/>
      <c r="C5" s="135"/>
      <c r="D5" s="135"/>
    </row>
    <row r="6" spans="2:7" s="4" customFormat="1" ht="24.75" customHeight="1">
      <c r="B6" s="494" t="str">
        <f>+Portada!$B$6</f>
        <v>DEUDA DE LAS EMPRESAS PÚBLICAS</v>
      </c>
      <c r="C6" s="494"/>
      <c r="D6" s="494"/>
      <c r="E6" s="494"/>
      <c r="F6" s="494"/>
      <c r="G6" s="494"/>
    </row>
    <row r="7" spans="2:7" s="4" customFormat="1" ht="24.75" customHeight="1">
      <c r="B7" s="495" t="s">
        <v>238</v>
      </c>
      <c r="C7" s="495"/>
      <c r="D7" s="495"/>
      <c r="E7" s="495"/>
      <c r="F7" s="495"/>
      <c r="G7" s="495"/>
    </row>
    <row r="8" spans="2:5" s="4" customFormat="1" ht="15.75" customHeight="1">
      <c r="B8" s="260"/>
      <c r="C8" s="260"/>
      <c r="D8" s="260"/>
      <c r="E8" s="135"/>
    </row>
    <row r="9" spans="2:5" ht="19.5" customHeight="1">
      <c r="B9" s="89"/>
      <c r="C9" s="89"/>
      <c r="D9" s="454" t="s">
        <v>68</v>
      </c>
      <c r="E9" s="89"/>
    </row>
    <row r="10" spans="2:5" s="7" customFormat="1" ht="19.5" customHeight="1">
      <c r="B10" s="192"/>
      <c r="C10" s="192"/>
      <c r="D10" s="454" t="s">
        <v>182</v>
      </c>
      <c r="E10" s="71"/>
    </row>
    <row r="11" spans="2:5" s="7" customFormat="1" ht="19.5" customHeight="1">
      <c r="B11" s="193"/>
      <c r="C11" s="192"/>
      <c r="D11" s="454" t="s">
        <v>183</v>
      </c>
      <c r="E11" s="71"/>
    </row>
    <row r="12" spans="2:5" s="7" customFormat="1" ht="9.75" customHeight="1">
      <c r="B12" s="193"/>
      <c r="C12" s="192"/>
      <c r="D12" s="333"/>
      <c r="E12" s="71"/>
    </row>
    <row r="13" spans="2:8" s="7" customFormat="1" ht="19.5" customHeight="1">
      <c r="B13" s="192" t="s">
        <v>11</v>
      </c>
      <c r="C13" s="192" t="s">
        <v>8</v>
      </c>
      <c r="D13" s="493" t="s">
        <v>234</v>
      </c>
      <c r="E13" s="493"/>
      <c r="F13" s="493"/>
      <c r="G13" s="493"/>
      <c r="H13" s="493"/>
    </row>
    <row r="14" spans="2:6" s="7" customFormat="1" ht="19.5" customHeight="1">
      <c r="B14" s="192" t="s">
        <v>12</v>
      </c>
      <c r="C14" s="192" t="s">
        <v>8</v>
      </c>
      <c r="D14" s="493" t="s">
        <v>156</v>
      </c>
      <c r="E14" s="493"/>
      <c r="F14" s="493"/>
    </row>
    <row r="15" spans="2:6" s="7" customFormat="1" ht="19.5" customHeight="1">
      <c r="B15" s="192" t="s">
        <v>13</v>
      </c>
      <c r="C15" s="192" t="s">
        <v>8</v>
      </c>
      <c r="D15" s="496" t="s">
        <v>37</v>
      </c>
      <c r="E15" s="496"/>
      <c r="F15" s="496"/>
    </row>
    <row r="16" spans="2:6" s="7" customFormat="1" ht="19.5" customHeight="1">
      <c r="B16" s="192" t="s">
        <v>14</v>
      </c>
      <c r="C16" s="192" t="s">
        <v>8</v>
      </c>
      <c r="D16" s="496" t="s">
        <v>32</v>
      </c>
      <c r="E16" s="496"/>
      <c r="F16" s="496"/>
    </row>
    <row r="17" spans="2:6" s="7" customFormat="1" ht="19.5" customHeight="1">
      <c r="B17" s="192" t="s">
        <v>93</v>
      </c>
      <c r="C17" s="192" t="s">
        <v>8</v>
      </c>
      <c r="D17" s="496" t="s">
        <v>1</v>
      </c>
      <c r="E17" s="496"/>
      <c r="F17" s="496"/>
    </row>
    <row r="18" spans="2:6" s="7" customFormat="1" ht="19.5" customHeight="1">
      <c r="B18" s="192" t="s">
        <v>60</v>
      </c>
      <c r="C18" s="192" t="s">
        <v>8</v>
      </c>
      <c r="D18" s="496" t="s">
        <v>58</v>
      </c>
      <c r="E18" s="496"/>
      <c r="F18" s="496"/>
    </row>
    <row r="19" spans="2:6" s="7" customFormat="1" ht="19.5" customHeight="1">
      <c r="B19" s="192" t="s">
        <v>15</v>
      </c>
      <c r="C19" s="192" t="s">
        <v>8</v>
      </c>
      <c r="D19" s="496" t="s">
        <v>107</v>
      </c>
      <c r="E19" s="496"/>
      <c r="F19" s="496"/>
    </row>
    <row r="20" spans="2:6" s="7" customFormat="1" ht="19.5" customHeight="1">
      <c r="B20" s="192" t="s">
        <v>16</v>
      </c>
      <c r="C20" s="192" t="s">
        <v>8</v>
      </c>
      <c r="D20" s="496" t="s">
        <v>59</v>
      </c>
      <c r="E20" s="496"/>
      <c r="F20" s="496"/>
    </row>
    <row r="21" spans="2:5" ht="15">
      <c r="B21" s="89"/>
      <c r="C21" s="89"/>
      <c r="D21" s="194"/>
      <c r="E21" s="89"/>
    </row>
    <row r="22" spans="2:5" ht="12.75">
      <c r="B22" s="89"/>
      <c r="C22" s="89"/>
      <c r="D22" s="195"/>
      <c r="E22" s="89"/>
    </row>
    <row r="23" spans="2:5" ht="12.75">
      <c r="B23" s="89"/>
      <c r="C23" s="89"/>
      <c r="D23" s="195"/>
      <c r="E23" s="89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porte_Deuda_Empresas_SG_30062017.xls#Resumen!B5" display="CUADROS RESUMEN"/>
    <hyperlink ref="D11" location="Reporte_Deuda_Empresas_SG_30062017.xls#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Reporte_Deuda_Empresas_SG_30062017.xls#Portada!B6" display="PORTADA"/>
    <hyperlink ref="D19" location="'Grupo Acreedor'!A1" display="POR GRUPO DEL ACREEDOR"/>
    <hyperlink ref="D14:F14" location="Reporte_Deuda_Empresas_SG_30062017.xls#'DEP-C2'!B5" display="POR TIPO DE DEUDA Y TIPO DE EMPRESA"/>
    <hyperlink ref="D16:F16" location="Reporte_Deuda_Empresas_SG_30062017.xls#'DEP-C4'!B5" display="POR TIPO DE EMPRESA Y ACREEDOR"/>
    <hyperlink ref="D15:F15" location="Reporte_Deuda_Empresas_SG_30062017.xls#'DEP-C3'!B5" display="POR TIPO DE MONEDA"/>
    <hyperlink ref="D17:F17" location="Reporte_Deuda_Empresas_SG_30062017.xls#'DEP-C5'!B5" display="POR GRUPO EMPRESARIAL DEL DEUDOR"/>
    <hyperlink ref="D18:F18" location="Reporte_Deuda_Empresas_SG_30062017.xls#'DEP-C6'!B5" display="POR GRUPO EMPRESARIAL Y ENTIDAD DEUDORA"/>
    <hyperlink ref="D20:F20" location="Reporte_Deuda_Empresas_SG_30062017.xls#'DEP-C8'!B5" display="POR TIPO DE CONCERTACIÓN Y TIPO DE EMPRESA"/>
    <hyperlink ref="D19:F19" location="Reporte_Deuda_Empresas_SG_30062017.xls#'DEP-C7'!B5" display="POR TIPO DE EMPRESA Y GRUPO DEL ACREEDOR "/>
    <hyperlink ref="D13:F13" r:id="rId1" display="EVOLUCIÓN DE LA DEUDA DE LAS EMPRESAS PÚBLICAS"/>
    <hyperlink ref="D13:H13" location="Reporte_Deuda_Empresas_SG_30062017.xls#'DEP-C1'!B5" display="EVOLUCIÓN DE LA DEUDA DE LAS EMPRESAS PÚBLICAS - POR TIPO DE DEUD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92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90" customWidth="1"/>
    <col min="2" max="2" width="106.8515625" style="90" customWidth="1"/>
    <col min="3" max="3" width="18.57421875" style="90" customWidth="1"/>
    <col min="4" max="5" width="20.7109375" style="90" customWidth="1"/>
    <col min="6" max="6" width="11.421875" style="89" customWidth="1"/>
    <col min="7" max="16384" width="11.421875" style="90" customWidth="1"/>
  </cols>
  <sheetData>
    <row r="1" spans="2:3" ht="12.75">
      <c r="B1" s="106"/>
      <c r="C1" s="106"/>
    </row>
    <row r="2" spans="2:3" ht="12.75">
      <c r="B2" s="106"/>
      <c r="C2" s="106"/>
    </row>
    <row r="3" spans="2:3" ht="12.75">
      <c r="B3" s="106"/>
      <c r="C3" s="106"/>
    </row>
    <row r="4" spans="2:3" ht="19.5" customHeight="1">
      <c r="B4" s="106"/>
      <c r="C4" s="106"/>
    </row>
    <row r="5" spans="2:5" ht="18">
      <c r="B5" s="134" t="s">
        <v>60</v>
      </c>
      <c r="C5" s="134"/>
      <c r="D5" s="134"/>
      <c r="E5" s="134"/>
    </row>
    <row r="6" spans="2:6" s="92" customFormat="1" ht="18.75">
      <c r="B6" s="337" t="s">
        <v>138</v>
      </c>
      <c r="C6" s="337"/>
      <c r="D6" s="337"/>
      <c r="E6" s="337"/>
      <c r="F6" s="91"/>
    </row>
    <row r="7" spans="2:6" s="92" customFormat="1" ht="18.75">
      <c r="B7" s="337" t="s">
        <v>137</v>
      </c>
      <c r="C7" s="337"/>
      <c r="D7" s="337"/>
      <c r="E7" s="275"/>
      <c r="F7" s="91"/>
    </row>
    <row r="8" spans="2:6" s="92" customFormat="1" ht="18.75">
      <c r="B8" s="363" t="s">
        <v>58</v>
      </c>
      <c r="C8" s="392"/>
      <c r="D8" s="392"/>
      <c r="E8" s="392"/>
      <c r="F8" s="91"/>
    </row>
    <row r="9" spans="2:6" s="92" customFormat="1" ht="18.75">
      <c r="B9" s="138" t="str">
        <f>+'DEP-C2'!B9</f>
        <v>Al 30 de junio de 2017</v>
      </c>
      <c r="C9" s="393"/>
      <c r="D9" s="280"/>
      <c r="E9" s="280"/>
      <c r="F9" s="334">
        <f>+Portada!H39</f>
        <v>3.255</v>
      </c>
    </row>
    <row r="10" spans="2:5" ht="9.75" customHeight="1">
      <c r="B10" s="564"/>
      <c r="C10" s="564"/>
      <c r="D10" s="564"/>
      <c r="E10" s="564"/>
    </row>
    <row r="11" spans="2:5" ht="18" customHeight="1">
      <c r="B11" s="562" t="s">
        <v>98</v>
      </c>
      <c r="C11" s="562" t="s">
        <v>26</v>
      </c>
      <c r="D11" s="567" t="s">
        <v>89</v>
      </c>
      <c r="E11" s="568" t="s">
        <v>168</v>
      </c>
    </row>
    <row r="12" spans="2:6" s="84" customFormat="1" ht="18" customHeight="1">
      <c r="B12" s="563"/>
      <c r="C12" s="563"/>
      <c r="D12" s="557"/>
      <c r="E12" s="569"/>
      <c r="F12" s="93"/>
    </row>
    <row r="13" spans="2:6" s="84" customFormat="1" ht="9.75" customHeight="1">
      <c r="B13" s="113"/>
      <c r="C13" s="278"/>
      <c r="D13" s="97"/>
      <c r="E13" s="281"/>
      <c r="F13" s="93"/>
    </row>
    <row r="14" spans="2:6" s="65" customFormat="1" ht="16.5" customHeight="1">
      <c r="B14" s="398" t="s">
        <v>235</v>
      </c>
      <c r="C14" s="399"/>
      <c r="D14" s="401">
        <f>SUM(D15:D28)</f>
        <v>5607984.807397439</v>
      </c>
      <c r="E14" s="370">
        <f>SUM(E15:E28)</f>
        <v>18253990.54807867</v>
      </c>
      <c r="F14" s="71"/>
    </row>
    <row r="15" spans="2:6" s="65" customFormat="1" ht="16.5" customHeight="1">
      <c r="B15" s="96" t="s">
        <v>228</v>
      </c>
      <c r="C15" s="86" t="s">
        <v>94</v>
      </c>
      <c r="D15" s="400">
        <v>2532797.2220099997</v>
      </c>
      <c r="E15" s="368">
        <f aca="true" t="shared" si="0" ref="E15:E28">ROUND(D15*$F$9,8)</f>
        <v>8244254.95764255</v>
      </c>
      <c r="F15" s="71"/>
    </row>
    <row r="16" spans="2:6" s="65" customFormat="1" ht="16.5" customHeight="1">
      <c r="B16" s="96" t="s">
        <v>177</v>
      </c>
      <c r="C16" s="86" t="s">
        <v>94</v>
      </c>
      <c r="D16" s="400">
        <v>1873761.9047599998</v>
      </c>
      <c r="E16" s="368">
        <f t="shared" si="0"/>
        <v>6099094.9999938</v>
      </c>
      <c r="F16" s="71"/>
    </row>
    <row r="17" spans="2:6" s="65" customFormat="1" ht="16.5" customHeight="1">
      <c r="B17" s="96" t="s">
        <v>226</v>
      </c>
      <c r="C17" s="86" t="s">
        <v>95</v>
      </c>
      <c r="D17" s="400">
        <v>706599.28813744</v>
      </c>
      <c r="E17" s="368">
        <f t="shared" si="0"/>
        <v>2299980.68288737</v>
      </c>
      <c r="F17" s="71"/>
    </row>
    <row r="18" spans="2:6" s="65" customFormat="1" ht="16.5" customHeight="1">
      <c r="B18" s="96" t="s">
        <v>126</v>
      </c>
      <c r="C18" s="86" t="s">
        <v>94</v>
      </c>
      <c r="D18" s="400">
        <v>261947.10285000005</v>
      </c>
      <c r="E18" s="368">
        <f t="shared" si="0"/>
        <v>852637.81977675</v>
      </c>
      <c r="F18" s="71"/>
    </row>
    <row r="19" spans="2:6" s="65" customFormat="1" ht="16.5" customHeight="1">
      <c r="B19" s="96" t="s">
        <v>38</v>
      </c>
      <c r="C19" s="86" t="s">
        <v>95</v>
      </c>
      <c r="D19" s="400">
        <v>69046.28572</v>
      </c>
      <c r="E19" s="368">
        <f t="shared" si="0"/>
        <v>224745.6600186</v>
      </c>
      <c r="F19" s="71"/>
    </row>
    <row r="20" spans="2:6" s="65" customFormat="1" ht="16.5" customHeight="1">
      <c r="B20" s="96" t="s">
        <v>205</v>
      </c>
      <c r="C20" s="86" t="s">
        <v>95</v>
      </c>
      <c r="D20" s="400">
        <v>40436.24005</v>
      </c>
      <c r="E20" s="368">
        <f t="shared" si="0"/>
        <v>131619.96136275</v>
      </c>
      <c r="F20" s="71"/>
    </row>
    <row r="21" spans="2:6" s="65" customFormat="1" ht="16.5" customHeight="1">
      <c r="B21" s="96" t="s">
        <v>176</v>
      </c>
      <c r="C21" s="86" t="s">
        <v>95</v>
      </c>
      <c r="D21" s="400">
        <v>37576.92104</v>
      </c>
      <c r="E21" s="368">
        <f t="shared" si="0"/>
        <v>122312.8779852</v>
      </c>
      <c r="F21" s="71"/>
    </row>
    <row r="22" spans="2:6" s="65" customFormat="1" ht="16.5" customHeight="1">
      <c r="B22" s="96" t="s">
        <v>70</v>
      </c>
      <c r="C22" s="86" t="s">
        <v>95</v>
      </c>
      <c r="D22" s="400">
        <v>22988.368670000003</v>
      </c>
      <c r="E22" s="368">
        <f>ROUND(D22*$F$9,8)</f>
        <v>74827.14002085</v>
      </c>
      <c r="F22" s="71"/>
    </row>
    <row r="23" spans="2:6" s="65" customFormat="1" ht="16.5" customHeight="1">
      <c r="B23" s="96" t="s">
        <v>203</v>
      </c>
      <c r="C23" s="86" t="s">
        <v>95</v>
      </c>
      <c r="D23" s="400">
        <v>21365.45224</v>
      </c>
      <c r="E23" s="368">
        <f>ROUND(D23*$F$9,8)</f>
        <v>69544.5470412</v>
      </c>
      <c r="F23" s="71"/>
    </row>
    <row r="24" spans="2:6" s="65" customFormat="1" ht="16.5" customHeight="1">
      <c r="B24" s="96" t="s">
        <v>175</v>
      </c>
      <c r="C24" s="86" t="s">
        <v>95</v>
      </c>
      <c r="D24" s="400">
        <v>18192.39636</v>
      </c>
      <c r="E24" s="368">
        <f>ROUND(D24*$F$9,8)</f>
        <v>59216.2501518</v>
      </c>
      <c r="F24" s="71"/>
    </row>
    <row r="25" spans="2:6" s="65" customFormat="1" ht="16.5" customHeight="1">
      <c r="B25" s="96" t="s">
        <v>178</v>
      </c>
      <c r="C25" s="86" t="s">
        <v>95</v>
      </c>
      <c r="D25" s="400">
        <v>12485.41461</v>
      </c>
      <c r="E25" s="368">
        <f>ROUND(D25*$F$9,8)</f>
        <v>40640.02455555</v>
      </c>
      <c r="F25" s="71"/>
    </row>
    <row r="26" spans="2:6" s="65" customFormat="1" ht="16.5" customHeight="1">
      <c r="B26" s="96" t="s">
        <v>206</v>
      </c>
      <c r="C26" s="86" t="s">
        <v>95</v>
      </c>
      <c r="D26" s="400">
        <v>6064.95342</v>
      </c>
      <c r="E26" s="368">
        <f t="shared" si="0"/>
        <v>19741.4233821</v>
      </c>
      <c r="F26" s="71"/>
    </row>
    <row r="27" spans="2:6" s="65" customFormat="1" ht="16.5" customHeight="1">
      <c r="B27" s="66" t="s">
        <v>204</v>
      </c>
      <c r="C27" s="86" t="s">
        <v>95</v>
      </c>
      <c r="D27" s="400">
        <v>3218.32514</v>
      </c>
      <c r="E27" s="368">
        <f t="shared" si="0"/>
        <v>10475.6483307</v>
      </c>
      <c r="F27" s="71"/>
    </row>
    <row r="28" spans="2:6" s="65" customFormat="1" ht="16.5" customHeight="1">
      <c r="B28" s="66" t="s">
        <v>161</v>
      </c>
      <c r="C28" s="86" t="s">
        <v>95</v>
      </c>
      <c r="D28" s="400">
        <v>1504.93239</v>
      </c>
      <c r="E28" s="368">
        <f t="shared" si="0"/>
        <v>4898.55492945</v>
      </c>
      <c r="F28" s="71"/>
    </row>
    <row r="29" spans="2:6" s="65" customFormat="1" ht="12" customHeight="1">
      <c r="B29" s="96"/>
      <c r="C29" s="86"/>
      <c r="D29" s="400"/>
      <c r="E29" s="368"/>
      <c r="F29" s="71"/>
    </row>
    <row r="30" spans="2:6" s="65" customFormat="1" ht="16.5" customHeight="1">
      <c r="B30" s="398" t="s">
        <v>117</v>
      </c>
      <c r="C30" s="399"/>
      <c r="D30" s="401">
        <f>SUM(D31:D55)</f>
        <v>135541.67799</v>
      </c>
      <c r="E30" s="370">
        <f>SUM(E31:E55)</f>
        <v>441188.1618574499</v>
      </c>
      <c r="F30" s="94"/>
    </row>
    <row r="31" spans="2:8" s="95" customFormat="1" ht="16.5" customHeight="1">
      <c r="B31" s="96" t="s">
        <v>212</v>
      </c>
      <c r="C31" s="86" t="s">
        <v>95</v>
      </c>
      <c r="D31" s="400">
        <v>47993.22704</v>
      </c>
      <c r="E31" s="368">
        <f aca="true" t="shared" si="1" ref="E31:E55">ROUND(D31*$F$9,8)</f>
        <v>156217.9540152</v>
      </c>
      <c r="F31" s="94"/>
      <c r="G31" s="65"/>
      <c r="H31" s="65"/>
    </row>
    <row r="32" spans="2:8" s="95" customFormat="1" ht="16.5" customHeight="1">
      <c r="B32" s="96" t="s">
        <v>220</v>
      </c>
      <c r="C32" s="86" t="s">
        <v>95</v>
      </c>
      <c r="D32" s="400">
        <v>24178.961900000002</v>
      </c>
      <c r="E32" s="368">
        <f t="shared" si="1"/>
        <v>78702.5209845</v>
      </c>
      <c r="F32" s="94"/>
      <c r="G32" s="65"/>
      <c r="H32" s="65"/>
    </row>
    <row r="33" spans="2:8" s="95" customFormat="1" ht="16.5" customHeight="1">
      <c r="B33" s="96" t="s">
        <v>211</v>
      </c>
      <c r="C33" s="86" t="s">
        <v>95</v>
      </c>
      <c r="D33" s="400">
        <v>13767.95645</v>
      </c>
      <c r="E33" s="368">
        <f t="shared" si="1"/>
        <v>44814.69824475</v>
      </c>
      <c r="F33" s="94"/>
      <c r="G33" s="65"/>
      <c r="H33" s="65"/>
    </row>
    <row r="34" spans="2:8" s="95" customFormat="1" ht="16.5" customHeight="1">
      <c r="B34" s="96" t="s">
        <v>147</v>
      </c>
      <c r="C34" s="86" t="s">
        <v>95</v>
      </c>
      <c r="D34" s="400">
        <v>7497.88667</v>
      </c>
      <c r="E34" s="368">
        <f t="shared" si="1"/>
        <v>24405.62111085</v>
      </c>
      <c r="F34" s="94"/>
      <c r="G34" s="65"/>
      <c r="H34" s="65"/>
    </row>
    <row r="35" spans="2:8" s="95" customFormat="1" ht="16.5" customHeight="1">
      <c r="B35" s="96" t="s">
        <v>40</v>
      </c>
      <c r="C35" s="86" t="s">
        <v>95</v>
      </c>
      <c r="D35" s="400">
        <v>6310.69215</v>
      </c>
      <c r="E35" s="368">
        <f t="shared" si="1"/>
        <v>20541.30294825</v>
      </c>
      <c r="F35" s="94"/>
      <c r="G35" s="65"/>
      <c r="H35" s="65"/>
    </row>
    <row r="36" spans="2:8" s="95" customFormat="1" ht="16.5" customHeight="1">
      <c r="B36" s="96" t="s">
        <v>210</v>
      </c>
      <c r="C36" s="86" t="s">
        <v>95</v>
      </c>
      <c r="D36" s="400">
        <v>6266.055340000001</v>
      </c>
      <c r="E36" s="368">
        <f t="shared" si="1"/>
        <v>20396.0101317</v>
      </c>
      <c r="F36" s="94"/>
      <c r="G36" s="65"/>
      <c r="H36" s="65"/>
    </row>
    <row r="37" spans="2:8" s="95" customFormat="1" ht="16.5" customHeight="1">
      <c r="B37" s="96" t="s">
        <v>221</v>
      </c>
      <c r="C37" s="86" t="s">
        <v>95</v>
      </c>
      <c r="D37" s="400">
        <v>5322.68792</v>
      </c>
      <c r="E37" s="368">
        <f t="shared" si="1"/>
        <v>17325.3491796</v>
      </c>
      <c r="F37" s="94"/>
      <c r="G37" s="65"/>
      <c r="H37" s="65"/>
    </row>
    <row r="38" spans="2:8" s="95" customFormat="1" ht="16.5" customHeight="1">
      <c r="B38" s="66" t="s">
        <v>71</v>
      </c>
      <c r="C38" s="86" t="s">
        <v>95</v>
      </c>
      <c r="D38" s="400">
        <v>4201.08353</v>
      </c>
      <c r="E38" s="368">
        <f t="shared" si="1"/>
        <v>13674.52689015</v>
      </c>
      <c r="F38" s="94"/>
      <c r="G38" s="65"/>
      <c r="H38" s="65"/>
    </row>
    <row r="39" spans="2:8" s="95" customFormat="1" ht="16.5" customHeight="1">
      <c r="B39" s="66" t="s">
        <v>47</v>
      </c>
      <c r="C39" s="86" t="s">
        <v>95</v>
      </c>
      <c r="D39" s="400">
        <v>3897.1793399999997</v>
      </c>
      <c r="E39" s="368">
        <f t="shared" si="1"/>
        <v>12685.3187517</v>
      </c>
      <c r="F39" s="94"/>
      <c r="G39" s="65"/>
      <c r="H39" s="65"/>
    </row>
    <row r="40" spans="2:8" s="95" customFormat="1" ht="16.5" customHeight="1">
      <c r="B40" s="66" t="s">
        <v>42</v>
      </c>
      <c r="C40" s="86" t="s">
        <v>95</v>
      </c>
      <c r="D40" s="400">
        <v>3268.02236</v>
      </c>
      <c r="E40" s="368">
        <f t="shared" si="1"/>
        <v>10637.4127818</v>
      </c>
      <c r="F40" s="94"/>
      <c r="G40" s="65"/>
      <c r="H40" s="65"/>
    </row>
    <row r="41" spans="2:8" s="95" customFormat="1" ht="16.5" customHeight="1">
      <c r="B41" s="66" t="s">
        <v>44</v>
      </c>
      <c r="C41" s="86" t="s">
        <v>95</v>
      </c>
      <c r="D41" s="400">
        <v>3101.4031600000003</v>
      </c>
      <c r="E41" s="368">
        <f t="shared" si="1"/>
        <v>10095.0672858</v>
      </c>
      <c r="F41" s="94"/>
      <c r="G41" s="65"/>
      <c r="H41" s="65"/>
    </row>
    <row r="42" spans="2:8" s="95" customFormat="1" ht="16.5" customHeight="1">
      <c r="B42" s="66" t="s">
        <v>49</v>
      </c>
      <c r="C42" s="86" t="s">
        <v>95</v>
      </c>
      <c r="D42" s="400">
        <v>2307.86996</v>
      </c>
      <c r="E42" s="368">
        <f t="shared" si="1"/>
        <v>7512.1167198</v>
      </c>
      <c r="F42" s="94"/>
      <c r="G42" s="65"/>
      <c r="H42" s="65"/>
    </row>
    <row r="43" spans="2:8" s="95" customFormat="1" ht="16.5" customHeight="1">
      <c r="B43" s="66" t="s">
        <v>222</v>
      </c>
      <c r="C43" s="86" t="s">
        <v>95</v>
      </c>
      <c r="D43" s="400">
        <v>2294.76671</v>
      </c>
      <c r="E43" s="368">
        <f t="shared" si="1"/>
        <v>7469.46564105</v>
      </c>
      <c r="F43" s="94"/>
      <c r="G43" s="65"/>
      <c r="H43" s="65"/>
    </row>
    <row r="44" spans="2:8" s="95" customFormat="1" ht="16.5" customHeight="1">
      <c r="B44" s="66" t="s">
        <v>51</v>
      </c>
      <c r="C44" s="86" t="s">
        <v>95</v>
      </c>
      <c r="D44" s="400">
        <v>1671.13911</v>
      </c>
      <c r="E44" s="368">
        <f t="shared" si="1"/>
        <v>5439.55780305</v>
      </c>
      <c r="F44" s="94"/>
      <c r="G44" s="65"/>
      <c r="H44" s="65"/>
    </row>
    <row r="45" spans="2:8" s="95" customFormat="1" ht="16.5" customHeight="1">
      <c r="B45" s="66" t="s">
        <v>223</v>
      </c>
      <c r="C45" s="86" t="s">
        <v>95</v>
      </c>
      <c r="D45" s="400">
        <v>830.02857</v>
      </c>
      <c r="E45" s="368">
        <f t="shared" si="1"/>
        <v>2701.74299535</v>
      </c>
      <c r="F45" s="94"/>
      <c r="G45" s="65"/>
      <c r="H45" s="65"/>
    </row>
    <row r="46" spans="2:8" s="95" customFormat="1" ht="16.5" customHeight="1">
      <c r="B46" s="66" t="s">
        <v>209</v>
      </c>
      <c r="C46" s="86" t="s">
        <v>95</v>
      </c>
      <c r="D46" s="400">
        <v>713.22253</v>
      </c>
      <c r="E46" s="368">
        <f t="shared" si="1"/>
        <v>2321.53933515</v>
      </c>
      <c r="F46" s="94"/>
      <c r="G46" s="65"/>
      <c r="H46" s="65"/>
    </row>
    <row r="47" spans="2:8" s="95" customFormat="1" ht="16.5" customHeight="1">
      <c r="B47" s="66" t="s">
        <v>224</v>
      </c>
      <c r="C47" s="86" t="s">
        <v>95</v>
      </c>
      <c r="D47" s="400">
        <v>628.2378299999999</v>
      </c>
      <c r="E47" s="368">
        <f t="shared" si="1"/>
        <v>2044.91413665</v>
      </c>
      <c r="F47" s="94"/>
      <c r="G47" s="65"/>
      <c r="H47" s="65"/>
    </row>
    <row r="48" spans="2:7" s="95" customFormat="1" ht="16.5" customHeight="1">
      <c r="B48" s="66" t="s">
        <v>50</v>
      </c>
      <c r="C48" s="86" t="s">
        <v>95</v>
      </c>
      <c r="D48" s="400">
        <v>371.15310999999997</v>
      </c>
      <c r="E48" s="368">
        <f t="shared" si="1"/>
        <v>1208.10337305</v>
      </c>
      <c r="F48" s="94"/>
      <c r="G48" s="65"/>
    </row>
    <row r="49" spans="2:8" s="95" customFormat="1" ht="16.5" customHeight="1">
      <c r="B49" s="66" t="s">
        <v>207</v>
      </c>
      <c r="C49" s="86" t="s">
        <v>95</v>
      </c>
      <c r="D49" s="400">
        <v>339.62516999999997</v>
      </c>
      <c r="E49" s="368">
        <f t="shared" si="1"/>
        <v>1105.47992835</v>
      </c>
      <c r="F49" s="94"/>
      <c r="G49" s="65"/>
      <c r="H49" s="65"/>
    </row>
    <row r="50" spans="2:8" s="95" customFormat="1" ht="16.5" customHeight="1">
      <c r="B50" s="66" t="s">
        <v>43</v>
      </c>
      <c r="C50" s="86" t="s">
        <v>95</v>
      </c>
      <c r="D50" s="400">
        <v>140.539</v>
      </c>
      <c r="E50" s="368">
        <f t="shared" si="1"/>
        <v>457.454445</v>
      </c>
      <c r="F50" s="94"/>
      <c r="G50" s="65"/>
      <c r="H50" s="65"/>
    </row>
    <row r="51" spans="2:8" s="95" customFormat="1" ht="16.5" customHeight="1">
      <c r="B51" s="66" t="s">
        <v>208</v>
      </c>
      <c r="C51" s="86" t="s">
        <v>95</v>
      </c>
      <c r="D51" s="400">
        <v>135.18242999999998</v>
      </c>
      <c r="E51" s="368">
        <f t="shared" si="1"/>
        <v>440.01880965</v>
      </c>
      <c r="F51" s="94"/>
      <c r="G51" s="65"/>
      <c r="H51" s="65"/>
    </row>
    <row r="52" spans="2:8" s="95" customFormat="1" ht="16.5" customHeight="1">
      <c r="B52" s="66" t="s">
        <v>57</v>
      </c>
      <c r="C52" s="86" t="s">
        <v>95</v>
      </c>
      <c r="D52" s="400">
        <v>114.36374</v>
      </c>
      <c r="E52" s="368">
        <f t="shared" si="1"/>
        <v>372.2539737</v>
      </c>
      <c r="F52" s="94"/>
      <c r="G52" s="65"/>
      <c r="H52" s="65"/>
    </row>
    <row r="53" spans="2:8" s="95" customFormat="1" ht="16.5" customHeight="1">
      <c r="B53" s="66" t="s">
        <v>225</v>
      </c>
      <c r="C53" s="86" t="s">
        <v>95</v>
      </c>
      <c r="D53" s="400">
        <v>85.04205</v>
      </c>
      <c r="E53" s="368">
        <f t="shared" si="1"/>
        <v>276.81187275</v>
      </c>
      <c r="F53" s="94"/>
      <c r="G53" s="65"/>
      <c r="H53" s="65"/>
    </row>
    <row r="54" spans="2:8" s="95" customFormat="1" ht="16.5" customHeight="1">
      <c r="B54" s="66" t="s">
        <v>54</v>
      </c>
      <c r="C54" s="86" t="s">
        <v>95</v>
      </c>
      <c r="D54" s="400">
        <v>77.1448</v>
      </c>
      <c r="E54" s="368">
        <f t="shared" si="1"/>
        <v>251.106324</v>
      </c>
      <c r="F54" s="94"/>
      <c r="G54" s="65"/>
      <c r="H54" s="65"/>
    </row>
    <row r="55" spans="2:8" s="95" customFormat="1" ht="16.5" customHeight="1">
      <c r="B55" s="66" t="s">
        <v>56</v>
      </c>
      <c r="C55" s="86" t="s">
        <v>95</v>
      </c>
      <c r="D55" s="400">
        <v>28.20712</v>
      </c>
      <c r="E55" s="368">
        <f t="shared" si="1"/>
        <v>91.8141756</v>
      </c>
      <c r="F55" s="94"/>
      <c r="G55" s="65"/>
      <c r="H55" s="65"/>
    </row>
    <row r="56" spans="2:6" s="65" customFormat="1" ht="12" customHeight="1">
      <c r="B56" s="96"/>
      <c r="C56" s="86"/>
      <c r="D56" s="400"/>
      <c r="E56" s="368"/>
      <c r="F56" s="94"/>
    </row>
    <row r="57" spans="2:8" s="95" customFormat="1" ht="16.5" customHeight="1">
      <c r="B57" s="398" t="s">
        <v>88</v>
      </c>
      <c r="C57" s="399"/>
      <c r="D57" s="401">
        <f>+D58</f>
        <v>2000000</v>
      </c>
      <c r="E57" s="402">
        <f>+E58</f>
        <v>6510000</v>
      </c>
      <c r="F57" s="94"/>
      <c r="G57" s="65"/>
      <c r="H57" s="65"/>
    </row>
    <row r="58" spans="2:8" s="95" customFormat="1" ht="16.5" customHeight="1">
      <c r="B58" s="96" t="s">
        <v>215</v>
      </c>
      <c r="C58" s="86" t="s">
        <v>95</v>
      </c>
      <c r="D58" s="400">
        <v>2000000</v>
      </c>
      <c r="E58" s="368">
        <f>ROUND(D58*$F$9,8)</f>
        <v>6510000</v>
      </c>
      <c r="F58" s="94"/>
      <c r="G58" s="65"/>
      <c r="H58" s="65"/>
    </row>
    <row r="59" spans="2:6" s="65" customFormat="1" ht="9.75" customHeight="1">
      <c r="B59" s="87"/>
      <c r="C59" s="88"/>
      <c r="D59" s="403"/>
      <c r="E59" s="404"/>
      <c r="F59" s="94"/>
    </row>
    <row r="60" spans="2:8" s="84" customFormat="1" ht="15" customHeight="1">
      <c r="B60" s="559" t="s">
        <v>61</v>
      </c>
      <c r="C60" s="570"/>
      <c r="D60" s="572">
        <f>+D30+D14+D57</f>
        <v>7743526.485387439</v>
      </c>
      <c r="E60" s="554">
        <f>+E30+E14+E57</f>
        <v>25205178.70993612</v>
      </c>
      <c r="F60" s="94"/>
      <c r="G60" s="65"/>
      <c r="H60" s="65"/>
    </row>
    <row r="61" spans="2:8" s="84" customFormat="1" ht="15" customHeight="1">
      <c r="B61" s="560"/>
      <c r="C61" s="571"/>
      <c r="D61" s="573"/>
      <c r="E61" s="555"/>
      <c r="F61" s="94"/>
      <c r="G61" s="65"/>
      <c r="H61" s="65"/>
    </row>
    <row r="62" spans="2:8" ht="15">
      <c r="B62" s="146"/>
      <c r="C62" s="146"/>
      <c r="D62" s="146"/>
      <c r="E62" s="146"/>
      <c r="F62" s="94"/>
      <c r="G62" s="65"/>
      <c r="H62" s="65"/>
    </row>
    <row r="63" spans="2:8" ht="15">
      <c r="B63" s="146"/>
      <c r="C63" s="146"/>
      <c r="D63" s="471"/>
      <c r="E63" s="472"/>
      <c r="F63" s="94"/>
      <c r="G63" s="65"/>
      <c r="H63" s="65"/>
    </row>
    <row r="64" spans="2:8" ht="15">
      <c r="B64" s="146"/>
      <c r="C64" s="146"/>
      <c r="D64" s="473"/>
      <c r="E64" s="474"/>
      <c r="F64" s="94"/>
      <c r="G64" s="65"/>
      <c r="H64" s="65"/>
    </row>
    <row r="65" spans="2:8" ht="15">
      <c r="B65" s="146"/>
      <c r="C65" s="474"/>
      <c r="D65" s="473"/>
      <c r="E65" s="474"/>
      <c r="F65" s="94"/>
      <c r="G65" s="65"/>
      <c r="H65" s="65"/>
    </row>
    <row r="66" spans="2:7" ht="14.25">
      <c r="B66" s="146"/>
      <c r="C66" s="146"/>
      <c r="D66" s="475"/>
      <c r="E66" s="475"/>
      <c r="F66" s="470"/>
      <c r="G66" s="65"/>
    </row>
    <row r="67" spans="2:7" ht="18">
      <c r="B67" s="394" t="s">
        <v>122</v>
      </c>
      <c r="C67" s="394"/>
      <c r="D67" s="394"/>
      <c r="E67" s="394"/>
      <c r="F67" s="470"/>
      <c r="G67" s="65"/>
    </row>
    <row r="68" spans="2:7" s="92" customFormat="1" ht="18.75">
      <c r="B68" s="395" t="s">
        <v>138</v>
      </c>
      <c r="C68" s="395"/>
      <c r="D68" s="395"/>
      <c r="E68" s="395"/>
      <c r="F68" s="470"/>
      <c r="G68" s="65"/>
    </row>
    <row r="69" spans="2:7" s="92" customFormat="1" ht="18.75">
      <c r="B69" s="395" t="s">
        <v>139</v>
      </c>
      <c r="C69" s="395"/>
      <c r="D69" s="395"/>
      <c r="E69" s="269"/>
      <c r="F69" s="470"/>
      <c r="G69" s="65"/>
    </row>
    <row r="70" spans="2:7" s="92" customFormat="1" ht="18.75">
      <c r="B70" s="397" t="s">
        <v>58</v>
      </c>
      <c r="C70" s="396"/>
      <c r="D70" s="396"/>
      <c r="E70" s="396"/>
      <c r="F70" s="470"/>
      <c r="G70" s="65"/>
    </row>
    <row r="71" spans="2:7" s="92" customFormat="1" ht="18.75">
      <c r="B71" s="138" t="str">
        <f>+B9</f>
        <v>Al 30 de junio de 2017</v>
      </c>
      <c r="C71" s="393"/>
      <c r="D71" s="268"/>
      <c r="E71" s="268"/>
      <c r="F71" s="470"/>
      <c r="G71" s="65"/>
    </row>
    <row r="72" spans="2:7" ht="6" customHeight="1">
      <c r="B72" s="574"/>
      <c r="C72" s="574"/>
      <c r="D72" s="574"/>
      <c r="E72" s="574"/>
      <c r="F72" s="470"/>
      <c r="G72" s="65"/>
    </row>
    <row r="73" spans="2:5" ht="18" customHeight="1">
      <c r="B73" s="562" t="s">
        <v>98</v>
      </c>
      <c r="C73" s="562" t="s">
        <v>26</v>
      </c>
      <c r="D73" s="567" t="s">
        <v>89</v>
      </c>
      <c r="E73" s="568" t="s">
        <v>168</v>
      </c>
    </row>
    <row r="74" spans="2:6" s="84" customFormat="1" ht="18" customHeight="1">
      <c r="B74" s="563"/>
      <c r="C74" s="563"/>
      <c r="D74" s="557"/>
      <c r="E74" s="569"/>
      <c r="F74" s="93"/>
    </row>
    <row r="75" spans="2:6" s="84" customFormat="1" ht="9.75" customHeight="1">
      <c r="B75" s="113"/>
      <c r="C75" s="267"/>
      <c r="D75" s="97"/>
      <c r="E75" s="271"/>
      <c r="F75" s="93"/>
    </row>
    <row r="76" spans="2:6" s="65" customFormat="1" ht="16.5" customHeight="1">
      <c r="B76" s="398" t="s">
        <v>87</v>
      </c>
      <c r="C76" s="399"/>
      <c r="D76" s="401">
        <f>SUM(D77:D81)</f>
        <v>48408.40766</v>
      </c>
      <c r="E76" s="370">
        <f>SUM(E77:E81)</f>
        <v>157569.3669333</v>
      </c>
      <c r="F76" s="71"/>
    </row>
    <row r="77" spans="2:6" s="65" customFormat="1" ht="16.5" customHeight="1">
      <c r="B77" s="96" t="s">
        <v>178</v>
      </c>
      <c r="C77" s="86" t="s">
        <v>95</v>
      </c>
      <c r="D77" s="400">
        <v>27213.836249999997</v>
      </c>
      <c r="E77" s="368">
        <f>ROUND(D77*$F$9,8)</f>
        <v>88581.03699375</v>
      </c>
      <c r="F77" s="96"/>
    </row>
    <row r="78" spans="2:6" s="65" customFormat="1" ht="16.5" customHeight="1">
      <c r="B78" s="96" t="s">
        <v>237</v>
      </c>
      <c r="C78" s="86" t="s">
        <v>95</v>
      </c>
      <c r="D78" s="400">
        <v>13994.004</v>
      </c>
      <c r="E78" s="368">
        <f>ROUND(D78*$F$9,8)</f>
        <v>45550.48302</v>
      </c>
      <c r="F78" s="96"/>
    </row>
    <row r="79" spans="2:6" s="65" customFormat="1" ht="16.5" customHeight="1">
      <c r="B79" s="96" t="s">
        <v>205</v>
      </c>
      <c r="C79" s="86" t="s">
        <v>95</v>
      </c>
      <c r="D79" s="400">
        <v>4096.26216</v>
      </c>
      <c r="E79" s="368">
        <f>ROUND(D79*$F$9,8)</f>
        <v>13333.3333308</v>
      </c>
      <c r="F79" s="96"/>
    </row>
    <row r="80" spans="2:6" s="65" customFormat="1" ht="16.5" customHeight="1">
      <c r="B80" s="96" t="s">
        <v>204</v>
      </c>
      <c r="C80" s="86" t="s">
        <v>95</v>
      </c>
      <c r="D80" s="400">
        <v>2950.69542</v>
      </c>
      <c r="E80" s="368">
        <f>ROUND(D80*$F$9,8)</f>
        <v>9604.5135921</v>
      </c>
      <c r="F80" s="96"/>
    </row>
    <row r="81" spans="2:6" s="65" customFormat="1" ht="16.5" customHeight="1">
      <c r="B81" s="96" t="s">
        <v>175</v>
      </c>
      <c r="C81" s="86" t="s">
        <v>95</v>
      </c>
      <c r="D81" s="400">
        <v>153.60983</v>
      </c>
      <c r="E81" s="368">
        <f>ROUND(D81*$F$9,8)</f>
        <v>499.99999665</v>
      </c>
      <c r="F81" s="96"/>
    </row>
    <row r="82" spans="2:5" s="65" customFormat="1" ht="12" customHeight="1">
      <c r="B82" s="70"/>
      <c r="C82" s="72"/>
      <c r="D82" s="331"/>
      <c r="E82" s="332"/>
    </row>
    <row r="83" spans="2:6" s="95" customFormat="1" ht="16.5" customHeight="1">
      <c r="B83" s="398" t="s">
        <v>163</v>
      </c>
      <c r="C83" s="72"/>
      <c r="D83" s="401">
        <f>+D84</f>
        <v>639421.6589800001</v>
      </c>
      <c r="E83" s="370">
        <f>+E84</f>
        <v>2081317.4999799</v>
      </c>
      <c r="F83" s="94"/>
    </row>
    <row r="84" spans="2:6" s="95" customFormat="1" ht="16.5" customHeight="1">
      <c r="B84" s="96" t="s">
        <v>215</v>
      </c>
      <c r="C84" s="86" t="s">
        <v>95</v>
      </c>
      <c r="D84" s="400">
        <v>639421.6589800001</v>
      </c>
      <c r="E84" s="368">
        <f>ROUND(D84*$F$9,8)</f>
        <v>2081317.4999799</v>
      </c>
      <c r="F84" s="94"/>
    </row>
    <row r="85" spans="2:6" s="65" customFormat="1" ht="9.75" customHeight="1">
      <c r="B85" s="87"/>
      <c r="C85" s="88"/>
      <c r="D85" s="403"/>
      <c r="E85" s="404"/>
      <c r="F85" s="71"/>
    </row>
    <row r="86" spans="2:6" s="84" customFormat="1" ht="15" customHeight="1">
      <c r="B86" s="559" t="s">
        <v>61</v>
      </c>
      <c r="C86" s="570"/>
      <c r="D86" s="572">
        <f>+D76+D83</f>
        <v>687830.0666400001</v>
      </c>
      <c r="E86" s="554">
        <f>+E76+E83</f>
        <v>2238886.8669132</v>
      </c>
      <c r="F86" s="93"/>
    </row>
    <row r="87" spans="2:6" s="84" customFormat="1" ht="15" customHeight="1">
      <c r="B87" s="560"/>
      <c r="C87" s="571"/>
      <c r="D87" s="573"/>
      <c r="E87" s="555"/>
      <c r="F87" s="93"/>
    </row>
    <row r="89" spans="2:5" ht="15">
      <c r="B89" s="139"/>
      <c r="D89" s="405"/>
      <c r="E89" s="305"/>
    </row>
    <row r="90" spans="4:5" ht="12.75">
      <c r="D90" s="203"/>
      <c r="E90" s="203"/>
    </row>
    <row r="91" spans="4:5" ht="12.75">
      <c r="D91" s="306"/>
      <c r="E91" s="306"/>
    </row>
    <row r="92" spans="4:5" ht="12.75">
      <c r="D92" s="255"/>
      <c r="E92" s="255"/>
    </row>
  </sheetData>
  <sheetProtection/>
  <mergeCells count="18">
    <mergeCell ref="B10:E10"/>
    <mergeCell ref="B11:B12"/>
    <mergeCell ref="C11:C12"/>
    <mergeCell ref="E11:E12"/>
    <mergeCell ref="D11:D12"/>
    <mergeCell ref="E86:E87"/>
    <mergeCell ref="B86:B87"/>
    <mergeCell ref="C86:C87"/>
    <mergeCell ref="D86:D87"/>
    <mergeCell ref="B72:E72"/>
    <mergeCell ref="B73:B74"/>
    <mergeCell ref="C73:C74"/>
    <mergeCell ref="D73:D74"/>
    <mergeCell ref="E73:E74"/>
    <mergeCell ref="B60:B61"/>
    <mergeCell ref="C60:C61"/>
    <mergeCell ref="D60:D61"/>
    <mergeCell ref="E60:E61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64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5"/>
  <sheetViews>
    <sheetView zoomScale="80" zoomScaleNormal="80" zoomScalePageLayoutView="0" workbookViewId="0" topLeftCell="A4">
      <selection activeCell="B81" sqref="B81"/>
    </sheetView>
  </sheetViews>
  <sheetFormatPr defaultColWidth="11.421875" defaultRowHeight="12.75"/>
  <cols>
    <col min="1" max="1" width="4.28125" style="90" customWidth="1"/>
    <col min="2" max="2" width="65.8515625" style="90" customWidth="1"/>
    <col min="3" max="3" width="11.7109375" style="90" customWidth="1"/>
    <col min="4" max="5" width="19.7109375" style="90" customWidth="1"/>
    <col min="6" max="6" width="8.421875" style="90" customWidth="1"/>
    <col min="7" max="16384" width="11.421875" style="90" customWidth="1"/>
  </cols>
  <sheetData>
    <row r="1" spans="2:5" s="141" customFormat="1" ht="18.75" customHeight="1">
      <c r="B1" s="580"/>
      <c r="C1" s="580"/>
      <c r="D1" s="580"/>
      <c r="E1" s="580"/>
    </row>
    <row r="2" spans="2:5" s="141" customFormat="1" ht="18.75" customHeight="1">
      <c r="B2" s="580"/>
      <c r="C2" s="580"/>
      <c r="D2" s="580"/>
      <c r="E2" s="580"/>
    </row>
    <row r="3" spans="2:5" s="141" customFormat="1" ht="11.25" customHeight="1">
      <c r="B3" s="580"/>
      <c r="C3" s="580"/>
      <c r="D3" s="580"/>
      <c r="E3" s="580"/>
    </row>
    <row r="4" spans="2:11" s="141" customFormat="1" ht="15" customHeight="1">
      <c r="B4" s="580"/>
      <c r="C4" s="580"/>
      <c r="D4" s="580"/>
      <c r="E4" s="580"/>
      <c r="G4" s="199"/>
      <c r="H4" s="199"/>
      <c r="I4" s="199"/>
      <c r="J4" s="199"/>
      <c r="K4" s="199"/>
    </row>
    <row r="5" spans="2:11" ht="18">
      <c r="B5" s="134" t="s">
        <v>15</v>
      </c>
      <c r="C5" s="98"/>
      <c r="D5" s="98"/>
      <c r="E5" s="98"/>
      <c r="G5" s="137"/>
      <c r="H5" s="137"/>
      <c r="I5" s="137"/>
      <c r="J5" s="137"/>
      <c r="K5" s="137"/>
    </row>
    <row r="6" spans="2:11" ht="18">
      <c r="B6" s="337" t="s">
        <v>138</v>
      </c>
      <c r="C6" s="337"/>
      <c r="D6" s="337"/>
      <c r="E6" s="337"/>
      <c r="F6" s="140"/>
      <c r="G6" s="137"/>
      <c r="H6" s="137"/>
      <c r="I6" s="137"/>
      <c r="J6" s="137"/>
      <c r="K6" s="137"/>
    </row>
    <row r="7" spans="2:11" ht="18">
      <c r="B7" s="337" t="s">
        <v>137</v>
      </c>
      <c r="C7" s="337"/>
      <c r="D7" s="337"/>
      <c r="E7" s="337"/>
      <c r="F7" s="140"/>
      <c r="G7" s="137"/>
      <c r="H7" s="137"/>
      <c r="I7" s="137"/>
      <c r="J7" s="137"/>
      <c r="K7" s="137"/>
    </row>
    <row r="8" spans="2:11" ht="16.5">
      <c r="B8" s="363" t="s">
        <v>107</v>
      </c>
      <c r="C8" s="193"/>
      <c r="D8" s="193"/>
      <c r="E8" s="193"/>
      <c r="G8" s="137"/>
      <c r="H8" s="137"/>
      <c r="I8" s="137"/>
      <c r="J8" s="137"/>
      <c r="K8" s="137"/>
    </row>
    <row r="9" spans="2:11" ht="15.75">
      <c r="B9" s="138" t="str">
        <f>+'DEP-C2'!B9</f>
        <v>Al 30 de junio de 2017</v>
      </c>
      <c r="C9" s="138"/>
      <c r="D9" s="138"/>
      <c r="E9" s="277"/>
      <c r="F9" s="406">
        <f>+Portada!H39</f>
        <v>3.255</v>
      </c>
      <c r="G9" s="137"/>
      <c r="H9" s="137"/>
      <c r="I9" s="137"/>
      <c r="J9" s="137"/>
      <c r="K9" s="137"/>
    </row>
    <row r="10" spans="2:11" ht="9.75" customHeight="1">
      <c r="B10" s="193"/>
      <c r="C10" s="193"/>
      <c r="D10" s="193"/>
      <c r="E10" s="193"/>
      <c r="G10" s="137"/>
      <c r="H10" s="137"/>
      <c r="I10" s="137"/>
      <c r="J10" s="137"/>
      <c r="K10" s="137"/>
    </row>
    <row r="11" spans="2:11" ht="16.5" customHeight="1">
      <c r="B11" s="435" t="s">
        <v>230</v>
      </c>
      <c r="C11" s="575" t="s">
        <v>103</v>
      </c>
      <c r="D11" s="577" t="s">
        <v>89</v>
      </c>
      <c r="E11" s="546" t="s">
        <v>168</v>
      </c>
      <c r="G11" s="137"/>
      <c r="H11" s="137"/>
      <c r="I11" s="137"/>
      <c r="J11" s="137"/>
      <c r="K11" s="137"/>
    </row>
    <row r="12" spans="2:11" s="84" customFormat="1" ht="16.5" customHeight="1">
      <c r="B12" s="434" t="s">
        <v>231</v>
      </c>
      <c r="C12" s="576"/>
      <c r="D12" s="578"/>
      <c r="E12" s="547"/>
      <c r="G12" s="171"/>
      <c r="H12" s="171"/>
      <c r="I12" s="171"/>
      <c r="J12" s="171"/>
      <c r="K12" s="171"/>
    </row>
    <row r="13" spans="2:11" s="84" customFormat="1" ht="9.75" customHeight="1">
      <c r="B13" s="276"/>
      <c r="C13" s="147"/>
      <c r="D13" s="99"/>
      <c r="E13" s="99"/>
      <c r="G13" s="171"/>
      <c r="H13" s="171"/>
      <c r="I13" s="171"/>
      <c r="J13" s="171"/>
      <c r="K13" s="171"/>
    </row>
    <row r="14" spans="2:11" s="65" customFormat="1" ht="16.5" customHeight="1">
      <c r="B14" s="391" t="s">
        <v>91</v>
      </c>
      <c r="C14" s="391"/>
      <c r="D14" s="370">
        <f>+D15+D17+D19+D21+D24</f>
        <v>3075020.2557674404</v>
      </c>
      <c r="E14" s="370">
        <f>+E15+E17+E19+E21+E24</f>
        <v>10009190.93253</v>
      </c>
      <c r="G14" s="170"/>
      <c r="H14" s="170"/>
      <c r="I14" s="170"/>
      <c r="J14" s="170"/>
      <c r="K14" s="170"/>
    </row>
    <row r="15" spans="2:11" s="65" customFormat="1" ht="16.5" customHeight="1">
      <c r="B15" s="73" t="s">
        <v>35</v>
      </c>
      <c r="C15" s="74"/>
      <c r="D15" s="379">
        <f>SUM(D16:D16)</f>
        <v>713.22253</v>
      </c>
      <c r="E15" s="379">
        <f>SUM(E16:E16)</f>
        <v>2321.53934</v>
      </c>
      <c r="G15" s="170"/>
      <c r="H15" s="170"/>
      <c r="I15" s="170"/>
      <c r="J15" s="170"/>
      <c r="K15" s="170"/>
    </row>
    <row r="16" spans="2:11" s="65" customFormat="1" ht="16.5" customHeight="1">
      <c r="B16" s="422" t="s">
        <v>160</v>
      </c>
      <c r="C16" s="74" t="s">
        <v>104</v>
      </c>
      <c r="D16" s="431">
        <v>713.22253</v>
      </c>
      <c r="E16" s="431">
        <f aca="true" t="shared" si="0" ref="E16:E23">ROUND(+D16*$F$9,5)</f>
        <v>2321.53934</v>
      </c>
      <c r="G16" s="170"/>
      <c r="H16" s="170"/>
      <c r="I16" s="170"/>
      <c r="J16" s="170"/>
      <c r="K16" s="170"/>
    </row>
    <row r="17" spans="2:11" s="65" customFormat="1" ht="16.5" customHeight="1">
      <c r="B17" s="73" t="s">
        <v>127</v>
      </c>
      <c r="C17" s="74"/>
      <c r="D17" s="379">
        <f>+D18</f>
        <v>2297.4433</v>
      </c>
      <c r="E17" s="379">
        <f>+E18</f>
        <v>7478.17794</v>
      </c>
      <c r="G17" s="170"/>
      <c r="H17" s="170"/>
      <c r="I17" s="170"/>
      <c r="J17" s="170"/>
      <c r="K17" s="170"/>
    </row>
    <row r="18" spans="2:11" s="65" customFormat="1" ht="16.5" customHeight="1">
      <c r="B18" s="422" t="s">
        <v>194</v>
      </c>
      <c r="C18" s="74" t="s">
        <v>104</v>
      </c>
      <c r="D18" s="431">
        <v>2297.4433</v>
      </c>
      <c r="E18" s="431">
        <f t="shared" si="0"/>
        <v>7478.17794</v>
      </c>
      <c r="G18" s="170"/>
      <c r="H18" s="170"/>
      <c r="I18" s="170"/>
      <c r="J18" s="170"/>
      <c r="K18" s="170"/>
    </row>
    <row r="19" spans="2:11" s="65" customFormat="1" ht="16.5" customHeight="1">
      <c r="B19" s="73" t="s">
        <v>77</v>
      </c>
      <c r="C19" s="74"/>
      <c r="D19" s="379">
        <f>+D20</f>
        <v>2000000</v>
      </c>
      <c r="E19" s="379">
        <f>+E20</f>
        <v>6510000</v>
      </c>
      <c r="G19" s="170"/>
      <c r="H19" s="170"/>
      <c r="I19" s="170"/>
      <c r="J19" s="170"/>
      <c r="K19" s="170"/>
    </row>
    <row r="20" spans="2:11" s="65" customFormat="1" ht="16.5" customHeight="1">
      <c r="B20" s="433" t="s">
        <v>250</v>
      </c>
      <c r="C20" s="74" t="s">
        <v>105</v>
      </c>
      <c r="D20" s="431">
        <v>2000000</v>
      </c>
      <c r="E20" s="431">
        <f>ROUND(+D20*$F$9,5)</f>
        <v>6510000</v>
      </c>
      <c r="G20" s="170"/>
      <c r="H20" s="170"/>
      <c r="I20" s="170"/>
      <c r="J20" s="170"/>
      <c r="K20" s="170"/>
    </row>
    <row r="21" spans="2:11" s="65" customFormat="1" ht="16.5" customHeight="1">
      <c r="B21" s="73" t="s">
        <v>90</v>
      </c>
      <c r="C21" s="73"/>
      <c r="D21" s="379">
        <f>SUM(D22:D23)</f>
        <v>909540.9794074399</v>
      </c>
      <c r="E21" s="379">
        <f>SUM(E22:E23)</f>
        <v>2960555.88797</v>
      </c>
      <c r="G21" s="170"/>
      <c r="H21" s="170"/>
      <c r="I21" s="170"/>
      <c r="J21" s="170"/>
      <c r="K21" s="170"/>
    </row>
    <row r="22" spans="2:11" s="65" customFormat="1" ht="16.5" customHeight="1">
      <c r="B22" s="422" t="s">
        <v>251</v>
      </c>
      <c r="C22" s="74" t="s">
        <v>104</v>
      </c>
      <c r="D22" s="431">
        <v>654231.83731744</v>
      </c>
      <c r="E22" s="431">
        <f t="shared" si="0"/>
        <v>2129524.63047</v>
      </c>
      <c r="G22" s="170"/>
      <c r="H22" s="170"/>
      <c r="I22" s="170"/>
      <c r="J22" s="170"/>
      <c r="K22" s="170"/>
    </row>
    <row r="23" spans="2:11" s="65" customFormat="1" ht="16.5" customHeight="1">
      <c r="B23" s="422" t="s">
        <v>191</v>
      </c>
      <c r="C23" s="74" t="s">
        <v>104</v>
      </c>
      <c r="D23" s="431">
        <v>255309.14209</v>
      </c>
      <c r="E23" s="431">
        <f t="shared" si="0"/>
        <v>831031.2575</v>
      </c>
      <c r="G23" s="170"/>
      <c r="H23" s="170"/>
      <c r="I23" s="170"/>
      <c r="J23" s="170"/>
      <c r="K23" s="170"/>
    </row>
    <row r="24" spans="2:11" s="65" customFormat="1" ht="16.5" customHeight="1">
      <c r="B24" s="73" t="s">
        <v>36</v>
      </c>
      <c r="C24" s="74"/>
      <c r="D24" s="379">
        <f>SUM(D25:D26)</f>
        <v>162468.61052999998</v>
      </c>
      <c r="E24" s="379">
        <f>SUM(E25:E26)</f>
        <v>528835.32728</v>
      </c>
      <c r="G24" s="170"/>
      <c r="H24" s="170"/>
      <c r="I24" s="170"/>
      <c r="J24" s="170"/>
      <c r="K24" s="170"/>
    </row>
    <row r="25" spans="2:11" s="65" customFormat="1" ht="16.5" customHeight="1">
      <c r="B25" s="422" t="s">
        <v>0</v>
      </c>
      <c r="C25" s="74" t="s">
        <v>104</v>
      </c>
      <c r="D25" s="431">
        <v>162328.07153</v>
      </c>
      <c r="E25" s="431">
        <f>ROUND(+D25*$F$9,5)</f>
        <v>528377.87283</v>
      </c>
      <c r="G25" s="170"/>
      <c r="H25" s="170"/>
      <c r="I25" s="170"/>
      <c r="J25" s="170"/>
      <c r="K25" s="170"/>
    </row>
    <row r="26" spans="2:11" s="65" customFormat="1" ht="16.5" customHeight="1">
      <c r="B26" s="422" t="s">
        <v>192</v>
      </c>
      <c r="C26" s="74" t="s">
        <v>104</v>
      </c>
      <c r="D26" s="431">
        <v>140.539</v>
      </c>
      <c r="E26" s="431">
        <f>ROUND(+D26*$F$9,5)</f>
        <v>457.45445</v>
      </c>
      <c r="G26" s="170"/>
      <c r="H26" s="170"/>
      <c r="I26" s="170"/>
      <c r="J26" s="170"/>
      <c r="K26" s="170"/>
    </row>
    <row r="27" spans="2:11" s="65" customFormat="1" ht="12" customHeight="1">
      <c r="B27" s="69"/>
      <c r="C27" s="74"/>
      <c r="D27" s="368"/>
      <c r="E27" s="368"/>
      <c r="G27" s="170"/>
      <c r="H27" s="170"/>
      <c r="I27" s="170"/>
      <c r="J27" s="170"/>
      <c r="K27" s="170"/>
    </row>
    <row r="28" spans="2:11" s="65" customFormat="1" ht="21.75" customHeight="1">
      <c r="B28" s="391" t="s">
        <v>92</v>
      </c>
      <c r="C28" s="68"/>
      <c r="D28" s="370">
        <f>+D29+D37+D39+D42+D44</f>
        <v>4668506.229619999</v>
      </c>
      <c r="E28" s="370">
        <f>+E29+E37+E39+E42+E44</f>
        <v>15195987.777399998</v>
      </c>
      <c r="F28" s="227"/>
      <c r="G28" s="468"/>
      <c r="H28" s="170"/>
      <c r="I28" s="170"/>
      <c r="J28" s="170"/>
      <c r="K28" s="170"/>
    </row>
    <row r="29" spans="2:6" s="65" customFormat="1" ht="16.5" customHeight="1">
      <c r="B29" s="73" t="s">
        <v>35</v>
      </c>
      <c r="C29" s="74"/>
      <c r="D29" s="379">
        <f>SUM(D30:D36)</f>
        <v>266915.30350000004</v>
      </c>
      <c r="E29" s="379">
        <f>SUM(E30:E36)</f>
        <v>868809.31289</v>
      </c>
      <c r="F29" s="272"/>
    </row>
    <row r="30" spans="2:6" s="65" customFormat="1" ht="16.5" customHeight="1">
      <c r="B30" s="422" t="s">
        <v>160</v>
      </c>
      <c r="C30" s="74" t="s">
        <v>104</v>
      </c>
      <c r="D30" s="431">
        <v>99846.39017000003</v>
      </c>
      <c r="E30" s="431">
        <f aca="true" t="shared" si="1" ref="E30:E41">ROUND(+D30*$F$9,5)</f>
        <v>325000</v>
      </c>
      <c r="F30" s="272"/>
    </row>
    <row r="31" spans="2:6" s="65" customFormat="1" ht="16.5" customHeight="1">
      <c r="B31" s="422" t="s">
        <v>196</v>
      </c>
      <c r="C31" s="74" t="s">
        <v>105</v>
      </c>
      <c r="D31" s="431">
        <v>85714.28572</v>
      </c>
      <c r="E31" s="431">
        <f t="shared" si="1"/>
        <v>279000.00002</v>
      </c>
      <c r="F31" s="272"/>
    </row>
    <row r="32" spans="2:6" s="65" customFormat="1" ht="16.5" customHeight="1">
      <c r="B32" s="422" t="s">
        <v>173</v>
      </c>
      <c r="C32" s="74" t="s">
        <v>105</v>
      </c>
      <c r="D32" s="431">
        <v>40000</v>
      </c>
      <c r="E32" s="431">
        <f t="shared" si="1"/>
        <v>130200</v>
      </c>
      <c r="F32" s="272"/>
    </row>
    <row r="33" spans="2:6" s="65" customFormat="1" ht="16.5" customHeight="1">
      <c r="B33" s="422" t="s">
        <v>195</v>
      </c>
      <c r="C33" s="74" t="s">
        <v>105</v>
      </c>
      <c r="D33" s="431">
        <v>16000</v>
      </c>
      <c r="E33" s="431">
        <f t="shared" si="1"/>
        <v>52080</v>
      </c>
      <c r="F33" s="272"/>
    </row>
    <row r="34" spans="2:6" s="65" customFormat="1" ht="16.5" customHeight="1">
      <c r="B34" s="422" t="s">
        <v>198</v>
      </c>
      <c r="C34" s="74" t="s">
        <v>104</v>
      </c>
      <c r="D34" s="431">
        <v>12288.78648</v>
      </c>
      <c r="E34" s="431">
        <f>ROUND(+D34*$F$9,5)</f>
        <v>39999.99999</v>
      </c>
      <c r="F34" s="272"/>
    </row>
    <row r="35" spans="2:6" s="65" customFormat="1" ht="16.5" customHeight="1">
      <c r="B35" s="422" t="s">
        <v>162</v>
      </c>
      <c r="C35" s="74" t="s">
        <v>104</v>
      </c>
      <c r="D35" s="431">
        <v>9000</v>
      </c>
      <c r="E35" s="431">
        <f t="shared" si="1"/>
        <v>29295</v>
      </c>
      <c r="F35" s="272"/>
    </row>
    <row r="36" spans="2:6" s="65" customFormat="1" ht="16.5" customHeight="1">
      <c r="B36" s="422" t="s">
        <v>193</v>
      </c>
      <c r="C36" s="74" t="s">
        <v>104</v>
      </c>
      <c r="D36" s="431">
        <v>4065.8411300000002</v>
      </c>
      <c r="E36" s="431">
        <f t="shared" si="1"/>
        <v>13234.31288</v>
      </c>
      <c r="F36" s="272"/>
    </row>
    <row r="37" spans="2:6" s="65" customFormat="1" ht="16.5" customHeight="1">
      <c r="B37" s="73" t="s">
        <v>127</v>
      </c>
      <c r="C37" s="74"/>
      <c r="D37" s="379">
        <f>+D38</f>
        <v>34465.34891</v>
      </c>
      <c r="E37" s="379">
        <f>+E38</f>
        <v>112184.7107</v>
      </c>
      <c r="F37" s="272"/>
    </row>
    <row r="38" spans="2:7" s="65" customFormat="1" ht="16.5" customHeight="1">
      <c r="B38" s="422" t="s">
        <v>194</v>
      </c>
      <c r="C38" s="74" t="s">
        <v>104</v>
      </c>
      <c r="D38" s="431">
        <v>34465.34891</v>
      </c>
      <c r="E38" s="431">
        <f t="shared" si="1"/>
        <v>112184.7107</v>
      </c>
      <c r="G38" s="381"/>
    </row>
    <row r="39" spans="2:5" s="65" customFormat="1" ht="16.5" customHeight="1">
      <c r="B39" s="73" t="s">
        <v>77</v>
      </c>
      <c r="C39" s="74"/>
      <c r="D39" s="379">
        <f>SUM(D40:D41)</f>
        <v>4030334.86944</v>
      </c>
      <c r="E39" s="379">
        <f>SUM(E40:E41)</f>
        <v>13118740.00002</v>
      </c>
    </row>
    <row r="40" spans="2:5" s="65" customFormat="1" ht="16.5" customHeight="1">
      <c r="B40" s="433" t="s">
        <v>252</v>
      </c>
      <c r="C40" s="74" t="s">
        <v>105</v>
      </c>
      <c r="D40" s="431">
        <v>3585637.4808</v>
      </c>
      <c r="E40" s="431">
        <f t="shared" si="1"/>
        <v>11671250</v>
      </c>
    </row>
    <row r="41" spans="2:5" s="65" customFormat="1" ht="16.5" customHeight="1">
      <c r="B41" s="433" t="s">
        <v>253</v>
      </c>
      <c r="C41" s="74" t="s">
        <v>104</v>
      </c>
      <c r="D41" s="431">
        <v>444697.38864</v>
      </c>
      <c r="E41" s="431">
        <f t="shared" si="1"/>
        <v>1447490.00002</v>
      </c>
    </row>
    <row r="42" spans="2:5" s="65" customFormat="1" ht="16.5" customHeight="1">
      <c r="B42" s="73" t="s">
        <v>90</v>
      </c>
      <c r="C42" s="73"/>
      <c r="D42" s="379">
        <f>+D43</f>
        <v>108864.64201000001</v>
      </c>
      <c r="E42" s="379">
        <f>+E43</f>
        <v>354354.40974</v>
      </c>
    </row>
    <row r="43" spans="2:5" s="65" customFormat="1" ht="16.5" customHeight="1">
      <c r="B43" s="422" t="s">
        <v>251</v>
      </c>
      <c r="C43" s="74" t="s">
        <v>104</v>
      </c>
      <c r="D43" s="431">
        <v>108864.64201000001</v>
      </c>
      <c r="E43" s="431">
        <f>ROUND(+D43*$F$9,5)</f>
        <v>354354.40974</v>
      </c>
    </row>
    <row r="44" spans="2:5" s="65" customFormat="1" ht="16.5" customHeight="1">
      <c r="B44" s="73" t="s">
        <v>36</v>
      </c>
      <c r="C44" s="74"/>
      <c r="D44" s="379">
        <f>SUM(D45:D47)</f>
        <v>227926.06576</v>
      </c>
      <c r="E44" s="379">
        <f>SUM(E45:E47)</f>
        <v>741899.34405</v>
      </c>
    </row>
    <row r="45" spans="2:5" s="65" customFormat="1" ht="16.5" customHeight="1">
      <c r="B45" s="422" t="s">
        <v>227</v>
      </c>
      <c r="C45" s="74" t="s">
        <v>104</v>
      </c>
      <c r="D45" s="431">
        <v>124778.25652000001</v>
      </c>
      <c r="E45" s="431">
        <f>ROUND(+D45*$F$9,5)</f>
        <v>406153.22497</v>
      </c>
    </row>
    <row r="46" spans="2:7" s="65" customFormat="1" ht="16.5" customHeight="1">
      <c r="B46" s="422" t="s">
        <v>171</v>
      </c>
      <c r="C46" s="74" t="s">
        <v>105</v>
      </c>
      <c r="D46" s="431">
        <v>67235.02304</v>
      </c>
      <c r="E46" s="431">
        <f>ROUND(+D46*$F$9,5)</f>
        <v>218850</v>
      </c>
      <c r="G46" s="381"/>
    </row>
    <row r="47" spans="2:8" s="65" customFormat="1" ht="16.5" customHeight="1">
      <c r="B47" s="422" t="s">
        <v>172</v>
      </c>
      <c r="C47" s="74" t="s">
        <v>105</v>
      </c>
      <c r="D47" s="431">
        <v>35912.7862</v>
      </c>
      <c r="E47" s="431">
        <f>ROUND(+D47*$F$9,5)</f>
        <v>116896.11908</v>
      </c>
      <c r="H47" s="390"/>
    </row>
    <row r="48" spans="2:5" s="65" customFormat="1" ht="9.75" customHeight="1">
      <c r="B48" s="148"/>
      <c r="C48" s="149"/>
      <c r="D48" s="404"/>
      <c r="E48" s="404"/>
    </row>
    <row r="49" spans="2:5" s="84" customFormat="1" ht="15" customHeight="1">
      <c r="B49" s="581" t="s">
        <v>102</v>
      </c>
      <c r="C49" s="150"/>
      <c r="D49" s="585">
        <f>+D28+D14</f>
        <v>7743526.48538744</v>
      </c>
      <c r="E49" s="554">
        <f>+E28+E14</f>
        <v>25205178.70993</v>
      </c>
    </row>
    <row r="50" spans="2:5" s="84" customFormat="1" ht="15" customHeight="1">
      <c r="B50" s="560"/>
      <c r="C50" s="151"/>
      <c r="D50" s="555"/>
      <c r="E50" s="555"/>
    </row>
    <row r="51" spans="2:5" ht="6" customHeight="1">
      <c r="B51" s="152"/>
      <c r="C51" s="152"/>
      <c r="D51" s="100"/>
      <c r="E51" s="100"/>
    </row>
    <row r="52" spans="2:5" ht="14.25" customHeight="1">
      <c r="B52" s="89" t="s">
        <v>244</v>
      </c>
      <c r="C52" s="89"/>
      <c r="D52" s="174"/>
      <c r="E52" s="65"/>
    </row>
    <row r="53" spans="2:5" ht="14.25" customHeight="1">
      <c r="B53" s="89" t="s">
        <v>249</v>
      </c>
      <c r="C53" s="89"/>
      <c r="D53" s="89"/>
      <c r="E53" s="65"/>
    </row>
    <row r="54" spans="2:5" ht="14.25" customHeight="1">
      <c r="B54" s="89" t="s">
        <v>247</v>
      </c>
      <c r="C54" s="89"/>
      <c r="D54" s="174"/>
      <c r="E54" s="65"/>
    </row>
    <row r="55" spans="2:5" ht="14.25" customHeight="1">
      <c r="B55" s="89" t="s">
        <v>248</v>
      </c>
      <c r="C55" s="89"/>
      <c r="D55" s="89"/>
      <c r="E55" s="221"/>
    </row>
    <row r="56" spans="2:5" ht="12.75">
      <c r="B56" s="89"/>
      <c r="C56" s="89"/>
      <c r="D56" s="89"/>
      <c r="E56" s="221"/>
    </row>
    <row r="57" spans="4:6" ht="15">
      <c r="D57" s="430"/>
      <c r="F57" s="224"/>
    </row>
    <row r="58" spans="2:5" ht="12.75">
      <c r="B58" s="89"/>
      <c r="D58" s="256"/>
      <c r="E58" s="256"/>
    </row>
    <row r="59" spans="2:5" ht="12.75">
      <c r="B59" s="89"/>
      <c r="D59" s="256"/>
      <c r="E59" s="256"/>
    </row>
    <row r="60" ht="12.75">
      <c r="D60" s="101"/>
    </row>
    <row r="61" spans="2:5" s="141" customFormat="1" ht="18">
      <c r="B61" s="98" t="s">
        <v>123</v>
      </c>
      <c r="C61" s="98"/>
      <c r="D61" s="98"/>
      <c r="E61" s="98"/>
    </row>
    <row r="62" spans="2:6" s="141" customFormat="1" ht="18">
      <c r="B62" s="579" t="s">
        <v>138</v>
      </c>
      <c r="C62" s="579"/>
      <c r="D62" s="579"/>
      <c r="E62" s="579"/>
      <c r="F62" s="140"/>
    </row>
    <row r="63" spans="2:6" s="141" customFormat="1" ht="18">
      <c r="B63" s="579" t="s">
        <v>139</v>
      </c>
      <c r="C63" s="579"/>
      <c r="D63" s="579"/>
      <c r="E63" s="579"/>
      <c r="F63" s="140"/>
    </row>
    <row r="64" spans="2:5" ht="16.5">
      <c r="B64" s="584" t="s">
        <v>107</v>
      </c>
      <c r="C64" s="584"/>
      <c r="D64" s="584"/>
      <c r="E64" s="584"/>
    </row>
    <row r="65" spans="2:5" ht="15.75">
      <c r="B65" s="558" t="str">
        <f>+B9</f>
        <v>Al 30 de junio de 2017</v>
      </c>
      <c r="C65" s="558"/>
      <c r="D65" s="558"/>
      <c r="E65" s="264"/>
    </row>
    <row r="66" spans="2:5" ht="9.75" customHeight="1">
      <c r="B66" s="193"/>
      <c r="C66" s="193"/>
      <c r="D66" s="193"/>
      <c r="E66" s="193"/>
    </row>
    <row r="67" spans="2:5" ht="16.5" customHeight="1">
      <c r="B67" s="435" t="s">
        <v>230</v>
      </c>
      <c r="C67" s="575" t="s">
        <v>103</v>
      </c>
      <c r="D67" s="577" t="s">
        <v>89</v>
      </c>
      <c r="E67" s="546" t="s">
        <v>168</v>
      </c>
    </row>
    <row r="68" spans="2:5" s="84" customFormat="1" ht="16.5" customHeight="1">
      <c r="B68" s="434" t="s">
        <v>231</v>
      </c>
      <c r="C68" s="576"/>
      <c r="D68" s="578"/>
      <c r="E68" s="547"/>
    </row>
    <row r="69" spans="2:5" s="84" customFormat="1" ht="9.75" customHeight="1">
      <c r="B69" s="200"/>
      <c r="C69" s="147"/>
      <c r="D69" s="99"/>
      <c r="E69" s="99"/>
    </row>
    <row r="70" spans="2:5" s="65" customFormat="1" ht="16.5" customHeight="1">
      <c r="B70" s="391" t="s">
        <v>91</v>
      </c>
      <c r="C70" s="391"/>
      <c r="D70" s="436">
        <f>+D71+D79+D81</f>
        <v>687830.06664</v>
      </c>
      <c r="E70" s="436">
        <f>+E71+E79+E81</f>
        <v>2238886.8669200004</v>
      </c>
    </row>
    <row r="71" spans="2:5" s="65" customFormat="1" ht="16.5" customHeight="1">
      <c r="B71" s="73" t="s">
        <v>35</v>
      </c>
      <c r="C71" s="73"/>
      <c r="D71" s="437">
        <f>SUM(D72:D78)</f>
        <v>684879.37122</v>
      </c>
      <c r="E71" s="437">
        <f>SUM(E72:E78)</f>
        <v>2229282.3533300003</v>
      </c>
    </row>
    <row r="72" spans="2:5" s="65" customFormat="1" ht="16.5" customHeight="1">
      <c r="B72" s="422" t="s">
        <v>198</v>
      </c>
      <c r="C72" s="74" t="s">
        <v>104</v>
      </c>
      <c r="D72" s="476">
        <v>339879.54716</v>
      </c>
      <c r="E72" s="431">
        <f>ROUND(+D72*$F$9,5)</f>
        <v>1106307.92601</v>
      </c>
    </row>
    <row r="73" spans="2:5" s="65" customFormat="1" ht="16.5" customHeight="1">
      <c r="B73" s="422" t="s">
        <v>160</v>
      </c>
      <c r="C73" s="74" t="s">
        <v>104</v>
      </c>
      <c r="D73" s="476">
        <v>206083.49096999998</v>
      </c>
      <c r="E73" s="431">
        <f>ROUND(+D73*$F$9,5)</f>
        <v>670801.76311</v>
      </c>
    </row>
    <row r="74" spans="2:5" s="65" customFormat="1" ht="16.5" customHeight="1">
      <c r="B74" s="422" t="s">
        <v>173</v>
      </c>
      <c r="C74" s="74" t="s">
        <v>105</v>
      </c>
      <c r="D74" s="476">
        <v>83852.07373</v>
      </c>
      <c r="E74" s="431">
        <f>ROUND(+D74*$F$9,5)</f>
        <v>272938.49999</v>
      </c>
    </row>
    <row r="75" spans="2:5" s="65" customFormat="1" ht="16.5" customHeight="1">
      <c r="B75" s="422" t="s">
        <v>195</v>
      </c>
      <c r="C75" s="74" t="s">
        <v>105</v>
      </c>
      <c r="D75" s="476">
        <v>20000</v>
      </c>
      <c r="E75" s="431">
        <f>ROUND(+D75*$F$9,5)</f>
        <v>65100</v>
      </c>
    </row>
    <row r="76" spans="2:5" s="65" customFormat="1" ht="16.5" customHeight="1">
      <c r="B76" s="422" t="s">
        <v>193</v>
      </c>
      <c r="C76" s="74" t="s">
        <v>104</v>
      </c>
      <c r="D76" s="476">
        <v>18086.41733</v>
      </c>
      <c r="E76" s="431">
        <f>ROUND(+D76*$F$9,5)</f>
        <v>58871.28841</v>
      </c>
    </row>
    <row r="77" spans="2:5" s="65" customFormat="1" ht="16.5" customHeight="1">
      <c r="B77" s="422" t="s">
        <v>197</v>
      </c>
      <c r="C77" s="74" t="s">
        <v>104</v>
      </c>
      <c r="D77" s="476">
        <v>15002.560159999997</v>
      </c>
      <c r="E77" s="431">
        <f>ROUND(+D77*$F$9,5)</f>
        <v>48833.33332</v>
      </c>
    </row>
    <row r="78" spans="2:5" s="65" customFormat="1" ht="16.5" customHeight="1">
      <c r="B78" s="422" t="s">
        <v>174</v>
      </c>
      <c r="C78" s="74" t="s">
        <v>104</v>
      </c>
      <c r="D78" s="476">
        <v>1975.28187</v>
      </c>
      <c r="E78" s="431">
        <f>ROUND(+D78*$F$9,5)</f>
        <v>6429.54249</v>
      </c>
    </row>
    <row r="79" spans="2:5" s="65" customFormat="1" ht="16.5" customHeight="1" hidden="1">
      <c r="B79" s="73" t="s">
        <v>127</v>
      </c>
      <c r="C79" s="75"/>
      <c r="D79" s="437">
        <f>+D80</f>
        <v>0</v>
      </c>
      <c r="E79" s="437">
        <f>+E80</f>
        <v>0</v>
      </c>
    </row>
    <row r="80" spans="2:5" s="65" customFormat="1" ht="16.5" customHeight="1" hidden="1">
      <c r="B80" s="422" t="s">
        <v>194</v>
      </c>
      <c r="C80" s="74" t="s">
        <v>104</v>
      </c>
      <c r="D80" s="476">
        <v>0</v>
      </c>
      <c r="E80" s="431">
        <f>ROUND(+D80*$F$9,5)</f>
        <v>0</v>
      </c>
    </row>
    <row r="81" spans="2:5" s="65" customFormat="1" ht="16.5" customHeight="1">
      <c r="B81" s="73" t="s">
        <v>36</v>
      </c>
      <c r="C81" s="74"/>
      <c r="D81" s="379">
        <f>SUM(D82:D82)</f>
        <v>2950.69542</v>
      </c>
      <c r="E81" s="379">
        <f>SUM(E82:E82)</f>
        <v>9604.51359</v>
      </c>
    </row>
    <row r="82" spans="2:8" s="65" customFormat="1" ht="16.5" customHeight="1">
      <c r="B82" s="422" t="s">
        <v>0</v>
      </c>
      <c r="C82" s="74" t="s">
        <v>104</v>
      </c>
      <c r="D82" s="431">
        <v>2950.69542</v>
      </c>
      <c r="E82" s="431">
        <f>ROUND(+D82*$F$9,5)</f>
        <v>9604.51359</v>
      </c>
      <c r="H82" s="381"/>
    </row>
    <row r="83" spans="2:5" s="65" customFormat="1" ht="9.75" customHeight="1">
      <c r="B83" s="148"/>
      <c r="C83" s="148"/>
      <c r="D83" s="438"/>
      <c r="E83" s="438"/>
    </row>
    <row r="84" spans="2:7" s="84" customFormat="1" ht="15" customHeight="1">
      <c r="B84" s="581" t="s">
        <v>102</v>
      </c>
      <c r="C84" s="150"/>
      <c r="D84" s="582">
        <f>+D70</f>
        <v>687830.06664</v>
      </c>
      <c r="E84" s="582">
        <f>+E70</f>
        <v>2238886.8669200004</v>
      </c>
      <c r="G84" s="65"/>
    </row>
    <row r="85" spans="2:7" s="84" customFormat="1" ht="15" customHeight="1">
      <c r="B85" s="560"/>
      <c r="C85" s="151"/>
      <c r="D85" s="583"/>
      <c r="E85" s="583"/>
      <c r="G85" s="65"/>
    </row>
    <row r="86" spans="2:7" ht="7.5" customHeight="1">
      <c r="B86" s="152"/>
      <c r="C86" s="152"/>
      <c r="D86" s="100"/>
      <c r="E86" s="100"/>
      <c r="G86" s="65"/>
    </row>
    <row r="87" spans="4:7" ht="14.25">
      <c r="D87" s="488"/>
      <c r="E87" s="257"/>
      <c r="G87" s="65"/>
    </row>
    <row r="88" spans="4:7" ht="14.25">
      <c r="D88" s="258"/>
      <c r="G88" s="65"/>
    </row>
    <row r="89" spans="4:7" ht="14.25">
      <c r="D89" s="101"/>
      <c r="E89" s="101"/>
      <c r="G89" s="65"/>
    </row>
    <row r="90" ht="14.25">
      <c r="G90" s="65"/>
    </row>
    <row r="91" ht="14.25">
      <c r="G91" s="65"/>
    </row>
    <row r="92" ht="14.25">
      <c r="G92" s="65"/>
    </row>
    <row r="93" ht="14.25">
      <c r="G93" s="65"/>
    </row>
    <row r="94" ht="14.25">
      <c r="G94" s="65"/>
    </row>
    <row r="95" ht="14.25">
      <c r="G95" s="65"/>
    </row>
  </sheetData>
  <sheetProtection/>
  <mergeCells count="20">
    <mergeCell ref="B1:E1"/>
    <mergeCell ref="B2:E2"/>
    <mergeCell ref="B3:E3"/>
    <mergeCell ref="B4:E4"/>
    <mergeCell ref="E11:E12"/>
    <mergeCell ref="B84:B85"/>
    <mergeCell ref="D84:D85"/>
    <mergeCell ref="E84:E85"/>
    <mergeCell ref="B64:E64"/>
    <mergeCell ref="D49:D50"/>
    <mergeCell ref="C67:C68"/>
    <mergeCell ref="C11:C12"/>
    <mergeCell ref="D11:D12"/>
    <mergeCell ref="B65:D65"/>
    <mergeCell ref="E49:E50"/>
    <mergeCell ref="B62:E62"/>
    <mergeCell ref="B49:B50"/>
    <mergeCell ref="D67:D68"/>
    <mergeCell ref="B63:E63"/>
    <mergeCell ref="E67:E68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3" r:id="rId2"/>
  <ignoredErrors>
    <ignoredError sqref="E27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P138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102" customWidth="1"/>
    <col min="2" max="2" width="98.8515625" style="102" customWidth="1"/>
    <col min="3" max="4" width="19.7109375" style="102" customWidth="1"/>
    <col min="5" max="5" width="15.140625" style="172" customWidth="1"/>
    <col min="6" max="6" width="13.57421875" style="102" bestFit="1" customWidth="1"/>
    <col min="7" max="7" width="21.421875" style="102" bestFit="1" customWidth="1"/>
    <col min="8" max="8" width="16.57421875" style="102" bestFit="1" customWidth="1"/>
    <col min="9" max="9" width="18.57421875" style="102" bestFit="1" customWidth="1"/>
    <col min="10" max="16384" width="11.421875" style="102" customWidth="1"/>
  </cols>
  <sheetData>
    <row r="1" ht="12.75">
      <c r="B1" s="153"/>
    </row>
    <row r="2" ht="12.75">
      <c r="B2" s="153"/>
    </row>
    <row r="3" ht="12.75">
      <c r="B3" s="153"/>
    </row>
    <row r="4" spans="2:16" ht="12.75">
      <c r="B4" s="153"/>
      <c r="P4" s="206"/>
    </row>
    <row r="5" spans="2:16" ht="18">
      <c r="B5" s="407" t="s">
        <v>16</v>
      </c>
      <c r="C5" s="407"/>
      <c r="D5" s="407"/>
      <c r="P5" s="206"/>
    </row>
    <row r="6" spans="2:16" ht="18">
      <c r="B6" s="408" t="s">
        <v>138</v>
      </c>
      <c r="C6" s="408"/>
      <c r="D6" s="408"/>
      <c r="P6" s="206"/>
    </row>
    <row r="7" spans="2:16" ht="18">
      <c r="B7" s="408" t="s">
        <v>137</v>
      </c>
      <c r="C7" s="408"/>
      <c r="D7" s="408"/>
      <c r="E7" s="307"/>
      <c r="P7" s="206"/>
    </row>
    <row r="8" spans="2:16" ht="16.5">
      <c r="B8" s="412" t="s">
        <v>59</v>
      </c>
      <c r="C8" s="409"/>
      <c r="D8" s="409"/>
      <c r="P8" s="206"/>
    </row>
    <row r="9" spans="2:16" ht="15.75">
      <c r="B9" s="410" t="str">
        <f>+'DEP-C2'!B9</f>
        <v>Al 30 de junio de 2017</v>
      </c>
      <c r="C9" s="410"/>
      <c r="D9" s="308"/>
      <c r="E9" s="411">
        <f>+Portada!H39</f>
        <v>3.255</v>
      </c>
      <c r="P9" s="206"/>
    </row>
    <row r="10" spans="2:16" s="78" customFormat="1" ht="9.75" customHeight="1">
      <c r="B10" s="508"/>
      <c r="C10" s="508"/>
      <c r="D10" s="508"/>
      <c r="E10" s="222"/>
      <c r="P10" s="207"/>
    </row>
    <row r="11" spans="2:16" ht="16.5" customHeight="1">
      <c r="B11" s="520" t="s">
        <v>99</v>
      </c>
      <c r="C11" s="586" t="s">
        <v>89</v>
      </c>
      <c r="D11" s="588" t="s">
        <v>168</v>
      </c>
      <c r="P11" s="206"/>
    </row>
    <row r="12" spans="2:16" s="114" customFormat="1" ht="16.5" customHeight="1">
      <c r="B12" s="521"/>
      <c r="C12" s="587"/>
      <c r="D12" s="589"/>
      <c r="E12" s="223"/>
      <c r="P12" s="208"/>
    </row>
    <row r="13" spans="2:16" s="114" customFormat="1" ht="9.75" customHeight="1">
      <c r="B13" s="154"/>
      <c r="C13" s="103"/>
      <c r="D13" s="115"/>
      <c r="E13" s="223"/>
      <c r="P13" s="208"/>
    </row>
    <row r="14" spans="2:16" s="78" customFormat="1" ht="19.5" customHeight="1">
      <c r="B14" s="81" t="s">
        <v>216</v>
      </c>
      <c r="C14" s="417">
        <f>+C16+C34</f>
        <v>6980430.00606</v>
      </c>
      <c r="D14" s="417">
        <f>+D16+D34</f>
        <v>22721299.669749998</v>
      </c>
      <c r="E14" s="259"/>
      <c r="F14" s="419"/>
      <c r="G14" s="309"/>
      <c r="H14" s="309"/>
      <c r="P14" s="207"/>
    </row>
    <row r="15" spans="2:16" s="78" customFormat="1" ht="9.75" customHeight="1">
      <c r="B15" s="81"/>
      <c r="C15" s="415"/>
      <c r="D15" s="417"/>
      <c r="E15" s="259"/>
      <c r="F15" s="420"/>
      <c r="G15" s="309"/>
      <c r="H15" s="309"/>
      <c r="P15" s="207"/>
    </row>
    <row r="16" spans="2:16" s="78" customFormat="1" ht="16.5" customHeight="1">
      <c r="B16" s="80" t="s">
        <v>66</v>
      </c>
      <c r="C16" s="415">
        <f>SUM(C17:C32)</f>
        <v>2420788.4184499998</v>
      </c>
      <c r="D16" s="415">
        <f>SUM(D17:D32)</f>
        <v>7879666.302079999</v>
      </c>
      <c r="E16" s="259"/>
      <c r="F16" s="421"/>
      <c r="P16" s="207"/>
    </row>
    <row r="17" spans="2:16" s="78" customFormat="1" ht="16.5" customHeight="1">
      <c r="B17" s="413" t="s">
        <v>215</v>
      </c>
      <c r="C17" s="416">
        <v>2000000</v>
      </c>
      <c r="D17" s="416">
        <f aca="true" t="shared" si="0" ref="D17:D24">ROUND(+C17*$E$9,5)</f>
        <v>6510000</v>
      </c>
      <c r="E17" s="259"/>
      <c r="F17" s="421"/>
      <c r="P17" s="207"/>
    </row>
    <row r="18" spans="2:16" s="78" customFormat="1" ht="16.5" customHeight="1">
      <c r="B18" s="413" t="s">
        <v>226</v>
      </c>
      <c r="C18" s="416">
        <v>198214.03951</v>
      </c>
      <c r="D18" s="416">
        <f t="shared" si="0"/>
        <v>645186.69861</v>
      </c>
      <c r="E18" s="259"/>
      <c r="F18" s="421"/>
      <c r="P18" s="207"/>
    </row>
    <row r="19" spans="2:16" s="78" customFormat="1" ht="16.5" customHeight="1">
      <c r="B19" s="413" t="s">
        <v>212</v>
      </c>
      <c r="C19" s="416">
        <v>47993.22704</v>
      </c>
      <c r="D19" s="416">
        <f t="shared" si="0"/>
        <v>156217.95402</v>
      </c>
      <c r="E19" s="259"/>
      <c r="F19" s="421"/>
      <c r="P19" s="207"/>
    </row>
    <row r="20" spans="2:16" s="78" customFormat="1" ht="16.5" customHeight="1">
      <c r="B20" s="413" t="s">
        <v>205</v>
      </c>
      <c r="C20" s="416">
        <v>40436.24005</v>
      </c>
      <c r="D20" s="416">
        <f t="shared" si="0"/>
        <v>131619.96136</v>
      </c>
      <c r="E20" s="259"/>
      <c r="F20" s="421"/>
      <c r="P20" s="207"/>
    </row>
    <row r="21" spans="2:16" s="78" customFormat="1" ht="16.5" customHeight="1">
      <c r="B21" s="413" t="s">
        <v>176</v>
      </c>
      <c r="C21" s="416">
        <v>37576.92104</v>
      </c>
      <c r="D21" s="416">
        <f t="shared" si="0"/>
        <v>122312.87799</v>
      </c>
      <c r="E21" s="259"/>
      <c r="F21" s="421"/>
      <c r="P21" s="207"/>
    </row>
    <row r="22" spans="2:16" s="78" customFormat="1" ht="16.5" customHeight="1">
      <c r="B22" s="413" t="s">
        <v>70</v>
      </c>
      <c r="C22" s="416">
        <v>22988.368670000003</v>
      </c>
      <c r="D22" s="416">
        <f>ROUND(+C22*$E$9,5)</f>
        <v>74827.14002</v>
      </c>
      <c r="E22" s="259"/>
      <c r="F22" s="421"/>
      <c r="P22" s="207"/>
    </row>
    <row r="23" spans="2:16" s="78" customFormat="1" ht="16.5" customHeight="1">
      <c r="B23" s="413" t="s">
        <v>214</v>
      </c>
      <c r="C23" s="416">
        <v>21365.45224</v>
      </c>
      <c r="D23" s="416">
        <f t="shared" si="0"/>
        <v>69544.54704</v>
      </c>
      <c r="E23" s="259"/>
      <c r="F23" s="421"/>
      <c r="P23" s="207"/>
    </row>
    <row r="24" spans="2:16" s="78" customFormat="1" ht="16.5" customHeight="1">
      <c r="B24" s="413" t="s">
        <v>175</v>
      </c>
      <c r="C24" s="416">
        <v>18192.39636</v>
      </c>
      <c r="D24" s="416">
        <f t="shared" si="0"/>
        <v>59216.25015</v>
      </c>
      <c r="E24" s="259"/>
      <c r="F24" s="421"/>
      <c r="P24" s="207"/>
    </row>
    <row r="25" spans="2:16" s="78" customFormat="1" ht="16.5" customHeight="1">
      <c r="B25" s="413" t="s">
        <v>178</v>
      </c>
      <c r="C25" s="416">
        <v>12485.41461</v>
      </c>
      <c r="D25" s="416">
        <f aca="true" t="shared" si="1" ref="D25:D32">ROUND(+C25*$E$9,5)</f>
        <v>40640.02456</v>
      </c>
      <c r="E25" s="259"/>
      <c r="F25" s="421"/>
      <c r="P25" s="207"/>
    </row>
    <row r="26" spans="2:16" s="78" customFormat="1" ht="16.5" customHeight="1">
      <c r="B26" s="413" t="s">
        <v>206</v>
      </c>
      <c r="C26" s="416">
        <v>6064.95342</v>
      </c>
      <c r="D26" s="416">
        <f t="shared" si="1"/>
        <v>19741.42338</v>
      </c>
      <c r="E26" s="259"/>
      <c r="F26" s="421"/>
      <c r="P26" s="207"/>
    </row>
    <row r="27" spans="2:16" s="78" customFormat="1" ht="16.5" customHeight="1">
      <c r="B27" s="413" t="s">
        <v>210</v>
      </c>
      <c r="C27" s="416">
        <v>5853.83207</v>
      </c>
      <c r="D27" s="416">
        <f t="shared" si="1"/>
        <v>19054.22339</v>
      </c>
      <c r="E27" s="259"/>
      <c r="F27" s="421"/>
      <c r="P27" s="207"/>
    </row>
    <row r="28" spans="2:16" s="78" customFormat="1" ht="16.5" customHeight="1">
      <c r="B28" s="413" t="s">
        <v>211</v>
      </c>
      <c r="C28" s="416">
        <v>3237.61681</v>
      </c>
      <c r="D28" s="416">
        <f t="shared" si="1"/>
        <v>10538.44272</v>
      </c>
      <c r="E28" s="259"/>
      <c r="F28" s="421"/>
      <c r="P28" s="207"/>
    </row>
    <row r="29" spans="2:16" s="78" customFormat="1" ht="16.5" customHeight="1">
      <c r="B29" s="413" t="s">
        <v>204</v>
      </c>
      <c r="C29" s="416">
        <v>3218.32514</v>
      </c>
      <c r="D29" s="416">
        <f t="shared" si="1"/>
        <v>10475.64833</v>
      </c>
      <c r="E29" s="259"/>
      <c r="F29" s="421"/>
      <c r="P29" s="207"/>
    </row>
    <row r="30" spans="2:16" s="78" customFormat="1" ht="16.5" customHeight="1">
      <c r="B30" s="413" t="s">
        <v>49</v>
      </c>
      <c r="C30" s="416">
        <v>2307.86996</v>
      </c>
      <c r="D30" s="416">
        <f t="shared" si="1"/>
        <v>7512.11672</v>
      </c>
      <c r="E30" s="259"/>
      <c r="F30" s="421"/>
      <c r="P30" s="207"/>
    </row>
    <row r="31" spans="2:16" s="78" customFormat="1" ht="16.5" customHeight="1">
      <c r="B31" s="413" t="s">
        <v>209</v>
      </c>
      <c r="C31" s="416">
        <v>713.22253</v>
      </c>
      <c r="D31" s="416">
        <f t="shared" si="1"/>
        <v>2321.53934</v>
      </c>
      <c r="E31" s="259"/>
      <c r="F31" s="421"/>
      <c r="P31" s="207"/>
    </row>
    <row r="32" spans="2:16" s="78" customFormat="1" ht="16.5" customHeight="1">
      <c r="B32" s="413" t="s">
        <v>43</v>
      </c>
      <c r="C32" s="416">
        <v>140.539</v>
      </c>
      <c r="D32" s="416">
        <f t="shared" si="1"/>
        <v>457.45445</v>
      </c>
      <c r="E32" s="259"/>
      <c r="F32" s="421"/>
      <c r="P32" s="207"/>
    </row>
    <row r="33" spans="2:16" s="78" customFormat="1" ht="12" customHeight="1">
      <c r="B33" s="311"/>
      <c r="C33" s="418"/>
      <c r="D33" s="418"/>
      <c r="E33" s="259"/>
      <c r="F33" s="421"/>
      <c r="P33" s="207"/>
    </row>
    <row r="34" spans="2:16" s="78" customFormat="1" ht="16.5" customHeight="1">
      <c r="B34" s="80" t="s">
        <v>25</v>
      </c>
      <c r="C34" s="415">
        <f>SUM(C35:C37)</f>
        <v>4559641.58761</v>
      </c>
      <c r="D34" s="415">
        <f>+SUM(D35:D37)</f>
        <v>14841633.36767</v>
      </c>
      <c r="E34" s="259"/>
      <c r="F34" s="421"/>
      <c r="P34" s="207"/>
    </row>
    <row r="35" spans="2:16" s="78" customFormat="1" ht="16.5" customHeight="1">
      <c r="B35" s="413" t="s">
        <v>229</v>
      </c>
      <c r="C35" s="416">
        <v>2423932.58</v>
      </c>
      <c r="D35" s="416">
        <f>ROUND(+C35*$E$9,5)</f>
        <v>7889900.5479</v>
      </c>
      <c r="E35" s="259"/>
      <c r="F35" s="421"/>
      <c r="P35" s="207"/>
    </row>
    <row r="36" spans="2:16" s="78" customFormat="1" ht="16.5" customHeight="1">
      <c r="B36" s="414" t="s">
        <v>177</v>
      </c>
      <c r="C36" s="416">
        <v>1873761.9047599998</v>
      </c>
      <c r="D36" s="416">
        <f>ROUND(+C36*$E$9,5)</f>
        <v>6099094.99999</v>
      </c>
      <c r="E36" s="259"/>
      <c r="F36" s="421"/>
      <c r="P36" s="207"/>
    </row>
    <row r="37" spans="2:16" s="78" customFormat="1" ht="16.5" customHeight="1">
      <c r="B37" s="413" t="s">
        <v>126</v>
      </c>
      <c r="C37" s="416">
        <v>261947.10285</v>
      </c>
      <c r="D37" s="416">
        <f>ROUND(+C37*$E$9,5)</f>
        <v>852637.81978</v>
      </c>
      <c r="E37" s="259"/>
      <c r="F37" s="421"/>
      <c r="P37" s="207"/>
    </row>
    <row r="38" spans="2:16" s="78" customFormat="1" ht="15" customHeight="1">
      <c r="B38" s="311"/>
      <c r="C38" s="79"/>
      <c r="D38" s="79"/>
      <c r="E38" s="259"/>
      <c r="F38" s="421"/>
      <c r="P38" s="207"/>
    </row>
    <row r="39" spans="2:16" s="78" customFormat="1" ht="19.5" customHeight="1">
      <c r="B39" s="81" t="s">
        <v>217</v>
      </c>
      <c r="C39" s="423">
        <f>+C41+C67</f>
        <v>763096.4793274398</v>
      </c>
      <c r="D39" s="417">
        <f>+D41+D67</f>
        <v>2483879.0401999997</v>
      </c>
      <c r="E39" s="259"/>
      <c r="F39" s="421"/>
      <c r="P39" s="207"/>
    </row>
    <row r="40" spans="2:16" s="78" customFormat="1" ht="9.75" customHeight="1">
      <c r="B40" s="81"/>
      <c r="C40" s="423"/>
      <c r="D40" s="417"/>
      <c r="E40" s="259"/>
      <c r="F40" s="421"/>
      <c r="P40" s="207"/>
    </row>
    <row r="41" spans="2:16" s="78" customFormat="1" ht="16.5" customHeight="1">
      <c r="B41" s="80" t="s">
        <v>24</v>
      </c>
      <c r="C41" s="424">
        <f>SUM(C42:C65)</f>
        <v>654231.8373174398</v>
      </c>
      <c r="D41" s="415">
        <f>SUM(D42:D65)</f>
        <v>2129524.6304599997</v>
      </c>
      <c r="E41" s="259"/>
      <c r="F41" s="421"/>
      <c r="P41" s="207"/>
    </row>
    <row r="42" spans="2:16" s="78" customFormat="1" ht="16.5" customHeight="1">
      <c r="B42" s="413" t="s">
        <v>226</v>
      </c>
      <c r="C42" s="425">
        <v>508385.2486274399</v>
      </c>
      <c r="D42" s="416">
        <f aca="true" t="shared" si="2" ref="D42:D65">ROUND(+C42*$E$9,5)</f>
        <v>1654793.98428</v>
      </c>
      <c r="E42" s="259"/>
      <c r="F42" s="421"/>
      <c r="P42" s="207"/>
    </row>
    <row r="43" spans="2:16" s="78" customFormat="1" ht="16.5" customHeight="1">
      <c r="B43" s="371" t="s">
        <v>38</v>
      </c>
      <c r="C43" s="425">
        <v>69046.28572</v>
      </c>
      <c r="D43" s="416">
        <f t="shared" si="2"/>
        <v>224745.66002</v>
      </c>
      <c r="E43" s="259"/>
      <c r="F43" s="421"/>
      <c r="P43" s="207"/>
    </row>
    <row r="44" spans="2:16" s="78" customFormat="1" ht="16.5" customHeight="1">
      <c r="B44" s="371" t="s">
        <v>220</v>
      </c>
      <c r="C44" s="425">
        <v>24178.961900000002</v>
      </c>
      <c r="D44" s="416">
        <f t="shared" si="2"/>
        <v>78702.52098</v>
      </c>
      <c r="E44" s="259"/>
      <c r="F44" s="421"/>
      <c r="P44" s="207"/>
    </row>
    <row r="45" spans="2:16" s="78" customFormat="1" ht="16.5" customHeight="1">
      <c r="B45" s="371" t="s">
        <v>211</v>
      </c>
      <c r="C45" s="425">
        <v>10530.33964</v>
      </c>
      <c r="D45" s="416">
        <f t="shared" si="2"/>
        <v>34276.25553</v>
      </c>
      <c r="E45" s="259"/>
      <c r="F45" s="421"/>
      <c r="P45" s="207"/>
    </row>
    <row r="46" spans="2:16" s="78" customFormat="1" ht="16.5" customHeight="1">
      <c r="B46" s="371" t="s">
        <v>147</v>
      </c>
      <c r="C46" s="425">
        <v>7497.88667</v>
      </c>
      <c r="D46" s="416">
        <f t="shared" si="2"/>
        <v>24405.62111</v>
      </c>
      <c r="E46" s="259"/>
      <c r="F46" s="421"/>
      <c r="P46" s="207"/>
    </row>
    <row r="47" spans="2:16" s="78" customFormat="1" ht="16.5" customHeight="1">
      <c r="B47" s="371" t="s">
        <v>40</v>
      </c>
      <c r="C47" s="425">
        <v>6310.69215</v>
      </c>
      <c r="D47" s="416">
        <f t="shared" si="2"/>
        <v>20541.30295</v>
      </c>
      <c r="E47" s="259"/>
      <c r="F47" s="421"/>
      <c r="P47" s="207"/>
    </row>
    <row r="48" spans="2:16" s="78" customFormat="1" ht="16.5" customHeight="1">
      <c r="B48" s="371" t="s">
        <v>221</v>
      </c>
      <c r="C48" s="425">
        <v>5322.68792</v>
      </c>
      <c r="D48" s="416">
        <f t="shared" si="2"/>
        <v>17325.34918</v>
      </c>
      <c r="E48" s="259"/>
      <c r="F48" s="421"/>
      <c r="P48" s="207"/>
    </row>
    <row r="49" spans="2:16" s="78" customFormat="1" ht="16.5" customHeight="1">
      <c r="B49" s="371" t="s">
        <v>71</v>
      </c>
      <c r="C49" s="425">
        <v>4201.08353</v>
      </c>
      <c r="D49" s="416">
        <f t="shared" si="2"/>
        <v>13674.52689</v>
      </c>
      <c r="E49" s="259"/>
      <c r="F49" s="421"/>
      <c r="P49" s="207"/>
    </row>
    <row r="50" spans="2:16" s="78" customFormat="1" ht="16.5" customHeight="1">
      <c r="B50" s="371" t="s">
        <v>47</v>
      </c>
      <c r="C50" s="425">
        <v>3897.1793399999997</v>
      </c>
      <c r="D50" s="416">
        <f t="shared" si="2"/>
        <v>12685.31875</v>
      </c>
      <c r="E50" s="259"/>
      <c r="F50" s="421"/>
      <c r="P50" s="207"/>
    </row>
    <row r="51" spans="2:16" s="78" customFormat="1" ht="16.5" customHeight="1">
      <c r="B51" s="371" t="s">
        <v>42</v>
      </c>
      <c r="C51" s="425">
        <v>3268.02236</v>
      </c>
      <c r="D51" s="416">
        <f t="shared" si="2"/>
        <v>10637.41278</v>
      </c>
      <c r="E51" s="259"/>
      <c r="F51" s="421"/>
      <c r="P51" s="207"/>
    </row>
    <row r="52" spans="2:16" s="78" customFormat="1" ht="16.5" customHeight="1">
      <c r="B52" s="371" t="s">
        <v>44</v>
      </c>
      <c r="C52" s="425">
        <v>3101.4031600000003</v>
      </c>
      <c r="D52" s="416">
        <f t="shared" si="2"/>
        <v>10095.06729</v>
      </c>
      <c r="E52" s="259"/>
      <c r="F52" s="421"/>
      <c r="P52" s="207"/>
    </row>
    <row r="53" spans="2:16" s="78" customFormat="1" ht="16.5" customHeight="1">
      <c r="B53" s="371" t="s">
        <v>222</v>
      </c>
      <c r="C53" s="425">
        <v>2294.76671</v>
      </c>
      <c r="D53" s="416">
        <f t="shared" si="2"/>
        <v>7469.46564</v>
      </c>
      <c r="E53" s="259"/>
      <c r="F53" s="421"/>
      <c r="P53" s="207"/>
    </row>
    <row r="54" spans="2:16" s="78" customFormat="1" ht="16.5" customHeight="1">
      <c r="B54" s="371" t="s">
        <v>51</v>
      </c>
      <c r="C54" s="425">
        <v>1671.13911</v>
      </c>
      <c r="D54" s="416">
        <f t="shared" si="2"/>
        <v>5439.5578</v>
      </c>
      <c r="E54" s="259"/>
      <c r="F54" s="421"/>
      <c r="P54" s="207"/>
    </row>
    <row r="55" spans="2:16" s="78" customFormat="1" ht="16.5" customHeight="1">
      <c r="B55" s="371" t="s">
        <v>161</v>
      </c>
      <c r="C55" s="425">
        <v>1504.93239</v>
      </c>
      <c r="D55" s="416">
        <f t="shared" si="2"/>
        <v>4898.55493</v>
      </c>
      <c r="E55" s="259"/>
      <c r="F55" s="421"/>
      <c r="P55" s="207"/>
    </row>
    <row r="56" spans="2:16" s="78" customFormat="1" ht="16.5" customHeight="1">
      <c r="B56" s="371" t="s">
        <v>223</v>
      </c>
      <c r="C56" s="425">
        <v>830.02857</v>
      </c>
      <c r="D56" s="416">
        <f t="shared" si="2"/>
        <v>2701.743</v>
      </c>
      <c r="E56" s="259"/>
      <c r="F56" s="421"/>
      <c r="P56" s="207"/>
    </row>
    <row r="57" spans="2:16" s="78" customFormat="1" ht="16.5" customHeight="1">
      <c r="B57" s="371" t="s">
        <v>224</v>
      </c>
      <c r="C57" s="425">
        <v>628.2378299999999</v>
      </c>
      <c r="D57" s="416">
        <f t="shared" si="2"/>
        <v>2044.91414</v>
      </c>
      <c r="E57" s="259"/>
      <c r="F57" s="421"/>
      <c r="P57" s="207"/>
    </row>
    <row r="58" spans="2:16" s="78" customFormat="1" ht="16.5" customHeight="1">
      <c r="B58" s="371" t="s">
        <v>46</v>
      </c>
      <c r="C58" s="425">
        <v>412.22327</v>
      </c>
      <c r="D58" s="416">
        <f t="shared" si="2"/>
        <v>1341.78674</v>
      </c>
      <c r="E58" s="259"/>
      <c r="F58" s="421"/>
      <c r="P58" s="207"/>
    </row>
    <row r="59" spans="2:16" s="78" customFormat="1" ht="16.5" customHeight="1">
      <c r="B59" s="371" t="s">
        <v>50</v>
      </c>
      <c r="C59" s="425">
        <v>371.15310999999997</v>
      </c>
      <c r="D59" s="416">
        <f t="shared" si="2"/>
        <v>1208.10337</v>
      </c>
      <c r="E59" s="259"/>
      <c r="F59" s="421"/>
      <c r="P59" s="207"/>
    </row>
    <row r="60" spans="2:16" s="78" customFormat="1" ht="16.5" customHeight="1">
      <c r="B60" s="371" t="s">
        <v>207</v>
      </c>
      <c r="C60" s="425">
        <v>339.62516999999997</v>
      </c>
      <c r="D60" s="416">
        <f t="shared" si="2"/>
        <v>1105.47993</v>
      </c>
      <c r="E60" s="259"/>
      <c r="F60" s="421"/>
      <c r="P60" s="207"/>
    </row>
    <row r="61" spans="2:16" s="78" customFormat="1" ht="16.5" customHeight="1">
      <c r="B61" s="371" t="s">
        <v>208</v>
      </c>
      <c r="C61" s="425">
        <v>135.18242999999998</v>
      </c>
      <c r="D61" s="416">
        <f t="shared" si="2"/>
        <v>440.01881</v>
      </c>
      <c r="E61" s="259"/>
      <c r="F61" s="421"/>
      <c r="P61" s="207"/>
    </row>
    <row r="62" spans="2:16" s="78" customFormat="1" ht="16.5" customHeight="1">
      <c r="B62" s="371" t="s">
        <v>57</v>
      </c>
      <c r="C62" s="425">
        <v>114.36374</v>
      </c>
      <c r="D62" s="416">
        <f t="shared" si="2"/>
        <v>372.25397</v>
      </c>
      <c r="E62" s="259"/>
      <c r="F62" s="421"/>
      <c r="P62" s="207"/>
    </row>
    <row r="63" spans="2:16" s="78" customFormat="1" ht="16.5" customHeight="1">
      <c r="B63" s="371" t="s">
        <v>225</v>
      </c>
      <c r="C63" s="425">
        <v>85.04205</v>
      </c>
      <c r="D63" s="416">
        <f t="shared" si="2"/>
        <v>276.81187</v>
      </c>
      <c r="E63" s="259"/>
      <c r="F63" s="421"/>
      <c r="P63" s="207"/>
    </row>
    <row r="64" spans="2:16" s="78" customFormat="1" ht="16.5" customHeight="1">
      <c r="B64" s="371" t="s">
        <v>54</v>
      </c>
      <c r="C64" s="425">
        <v>77.1448</v>
      </c>
      <c r="D64" s="416">
        <f t="shared" si="2"/>
        <v>251.10632</v>
      </c>
      <c r="E64" s="259"/>
      <c r="F64" s="421"/>
      <c r="P64" s="207"/>
    </row>
    <row r="65" spans="2:16" s="78" customFormat="1" ht="16.5" customHeight="1">
      <c r="B65" s="371" t="s">
        <v>56</v>
      </c>
      <c r="C65" s="425">
        <v>28.20712</v>
      </c>
      <c r="D65" s="416">
        <f t="shared" si="2"/>
        <v>91.81418</v>
      </c>
      <c r="E65" s="259"/>
      <c r="F65" s="421"/>
      <c r="P65" s="207"/>
    </row>
    <row r="66" spans="2:16" s="78" customFormat="1" ht="12" customHeight="1">
      <c r="B66" s="422"/>
      <c r="C66" s="426"/>
      <c r="D66" s="418"/>
      <c r="E66" s="259"/>
      <c r="F66" s="421"/>
      <c r="P66" s="207"/>
    </row>
    <row r="67" spans="2:16" s="78" customFormat="1" ht="16.5" customHeight="1">
      <c r="B67" s="80" t="s">
        <v>25</v>
      </c>
      <c r="C67" s="424">
        <f>+C68</f>
        <v>108864.64201</v>
      </c>
      <c r="D67" s="415">
        <f>+D68</f>
        <v>354354.40974</v>
      </c>
      <c r="E67" s="259"/>
      <c r="F67" s="421"/>
      <c r="P67" s="207"/>
    </row>
    <row r="68" spans="2:16" s="78" customFormat="1" ht="16.5" customHeight="1">
      <c r="B68" s="371" t="s">
        <v>227</v>
      </c>
      <c r="C68" s="425">
        <v>108864.64201</v>
      </c>
      <c r="D68" s="416">
        <f>ROUND(+C68*$E$9,5)</f>
        <v>354354.40974</v>
      </c>
      <c r="E68" s="259"/>
      <c r="F68" s="421"/>
      <c r="P68" s="207"/>
    </row>
    <row r="69" spans="2:16" s="78" customFormat="1" ht="9.75" customHeight="1">
      <c r="B69" s="76"/>
      <c r="C69" s="427"/>
      <c r="D69" s="428"/>
      <c r="E69" s="259"/>
      <c r="F69" s="421"/>
      <c r="P69" s="207"/>
    </row>
    <row r="70" spans="2:16" s="78" customFormat="1" ht="18" customHeight="1" hidden="1">
      <c r="B70" s="155"/>
      <c r="C70" s="425"/>
      <c r="D70" s="416"/>
      <c r="E70" s="259"/>
      <c r="F70" s="421"/>
      <c r="P70" s="207"/>
    </row>
    <row r="71" spans="2:16" s="78" customFormat="1" ht="21.75" customHeight="1" hidden="1">
      <c r="B71" s="81" t="s">
        <v>114</v>
      </c>
      <c r="C71" s="423">
        <f>+C72</f>
        <v>0</v>
      </c>
      <c r="D71" s="417">
        <f>+D72</f>
        <v>0</v>
      </c>
      <c r="E71" s="259"/>
      <c r="F71" s="421"/>
      <c r="H71" s="312"/>
      <c r="P71" s="207"/>
    </row>
    <row r="72" spans="2:16" s="78" customFormat="1" ht="21.75" customHeight="1" hidden="1">
      <c r="B72" s="76" t="s">
        <v>66</v>
      </c>
      <c r="C72" s="427">
        <f>+C73</f>
        <v>0</v>
      </c>
      <c r="D72" s="428">
        <f>+D73</f>
        <v>0</v>
      </c>
      <c r="E72" s="259"/>
      <c r="F72" s="421"/>
      <c r="H72" s="312"/>
      <c r="P72" s="207"/>
    </row>
    <row r="73" spans="2:16" s="78" customFormat="1" ht="21.75" customHeight="1" hidden="1">
      <c r="B73" s="310" t="s">
        <v>111</v>
      </c>
      <c r="C73" s="426">
        <v>0</v>
      </c>
      <c r="D73" s="418">
        <f>+C73*$E$9</f>
        <v>0</v>
      </c>
      <c r="E73" s="259"/>
      <c r="F73" s="421"/>
      <c r="H73" s="312"/>
      <c r="P73" s="207"/>
    </row>
    <row r="74" spans="2:16" s="78" customFormat="1" ht="19.5" customHeight="1" hidden="1">
      <c r="B74" s="155"/>
      <c r="C74" s="425"/>
      <c r="D74" s="416"/>
      <c r="E74" s="259"/>
      <c r="F74" s="421"/>
      <c r="P74" s="207"/>
    </row>
    <row r="75" spans="2:16" s="78" customFormat="1" ht="21.75" customHeight="1" hidden="1">
      <c r="B75" s="81" t="s">
        <v>140</v>
      </c>
      <c r="C75" s="423">
        <f>+C76+C100</f>
        <v>0</v>
      </c>
      <c r="D75" s="417">
        <f>+D76+D100</f>
        <v>0</v>
      </c>
      <c r="E75" s="259"/>
      <c r="F75" s="421"/>
      <c r="P75" s="207"/>
    </row>
    <row r="76" spans="2:16" s="78" customFormat="1" ht="21.75" customHeight="1" hidden="1">
      <c r="B76" s="80" t="s">
        <v>24</v>
      </c>
      <c r="C76" s="424">
        <f>SUM(C77:C98)</f>
        <v>0</v>
      </c>
      <c r="D76" s="415">
        <f>SUM(D77:D98)</f>
        <v>0</v>
      </c>
      <c r="E76" s="259"/>
      <c r="F76" s="421"/>
      <c r="P76" s="207"/>
    </row>
    <row r="77" spans="2:16" s="78" customFormat="1" ht="21.75" customHeight="1" hidden="1">
      <c r="B77" s="310" t="s">
        <v>110</v>
      </c>
      <c r="C77" s="426"/>
      <c r="D77" s="418">
        <f aca="true" t="shared" si="3" ref="D77:D98">+C77*$E$9</f>
        <v>0</v>
      </c>
      <c r="E77" s="259"/>
      <c r="F77" s="421"/>
      <c r="P77" s="207"/>
    </row>
    <row r="78" spans="2:16" s="78" customFormat="1" ht="21.75" customHeight="1" hidden="1">
      <c r="B78" s="310" t="s">
        <v>38</v>
      </c>
      <c r="C78" s="426"/>
      <c r="D78" s="418">
        <f t="shared" si="3"/>
        <v>0</v>
      </c>
      <c r="E78" s="259"/>
      <c r="F78" s="421"/>
      <c r="P78" s="207"/>
    </row>
    <row r="79" spans="2:16" s="78" customFormat="1" ht="21.75" customHeight="1" hidden="1">
      <c r="B79" s="310" t="s">
        <v>39</v>
      </c>
      <c r="C79" s="426"/>
      <c r="D79" s="418">
        <f t="shared" si="3"/>
        <v>0</v>
      </c>
      <c r="E79" s="259"/>
      <c r="F79" s="421"/>
      <c r="P79" s="207"/>
    </row>
    <row r="80" spans="2:16" s="78" customFormat="1" ht="21.75" customHeight="1" hidden="1">
      <c r="B80" s="310" t="s">
        <v>41</v>
      </c>
      <c r="C80" s="426"/>
      <c r="D80" s="418">
        <f t="shared" si="3"/>
        <v>0</v>
      </c>
      <c r="E80" s="259"/>
      <c r="F80" s="421"/>
      <c r="P80" s="207"/>
    </row>
    <row r="81" spans="2:16" s="78" customFormat="1" ht="21.75" customHeight="1" hidden="1">
      <c r="B81" s="310" t="s">
        <v>147</v>
      </c>
      <c r="C81" s="426"/>
      <c r="D81" s="418">
        <f t="shared" si="3"/>
        <v>0</v>
      </c>
      <c r="E81" s="259"/>
      <c r="F81" s="421"/>
      <c r="P81" s="207"/>
    </row>
    <row r="82" spans="2:16" s="78" customFormat="1" ht="21.75" customHeight="1" hidden="1">
      <c r="B82" s="310" t="s">
        <v>40</v>
      </c>
      <c r="C82" s="426"/>
      <c r="D82" s="418">
        <f t="shared" si="3"/>
        <v>0</v>
      </c>
      <c r="E82" s="259"/>
      <c r="F82" s="421"/>
      <c r="P82" s="207"/>
    </row>
    <row r="83" spans="2:16" s="78" customFormat="1" ht="21.75" customHeight="1" hidden="1">
      <c r="B83" s="310" t="s">
        <v>45</v>
      </c>
      <c r="C83" s="426"/>
      <c r="D83" s="418">
        <f t="shared" si="3"/>
        <v>0</v>
      </c>
      <c r="E83" s="259"/>
      <c r="F83" s="421"/>
      <c r="P83" s="207"/>
    </row>
    <row r="84" spans="2:16" s="78" customFormat="1" ht="21.75" customHeight="1" hidden="1">
      <c r="B84" s="310" t="s">
        <v>71</v>
      </c>
      <c r="C84" s="426"/>
      <c r="D84" s="418">
        <f t="shared" si="3"/>
        <v>0</v>
      </c>
      <c r="E84" s="259"/>
      <c r="F84" s="421"/>
      <c r="P84" s="207"/>
    </row>
    <row r="85" spans="2:16" s="78" customFormat="1" ht="21.75" customHeight="1" hidden="1">
      <c r="B85" s="310" t="s">
        <v>47</v>
      </c>
      <c r="C85" s="426"/>
      <c r="D85" s="418">
        <f t="shared" si="3"/>
        <v>0</v>
      </c>
      <c r="E85" s="259"/>
      <c r="F85" s="421"/>
      <c r="P85" s="207"/>
    </row>
    <row r="86" spans="2:16" s="78" customFormat="1" ht="21.75" customHeight="1" hidden="1">
      <c r="B86" s="310" t="s">
        <v>42</v>
      </c>
      <c r="C86" s="426"/>
      <c r="D86" s="418">
        <f t="shared" si="3"/>
        <v>0</v>
      </c>
      <c r="E86" s="259"/>
      <c r="F86" s="421"/>
      <c r="P86" s="207"/>
    </row>
    <row r="87" spans="2:16" s="78" customFormat="1" ht="21.75" customHeight="1" hidden="1">
      <c r="B87" s="310" t="s">
        <v>44</v>
      </c>
      <c r="C87" s="426"/>
      <c r="D87" s="418">
        <f t="shared" si="3"/>
        <v>0</v>
      </c>
      <c r="E87" s="259"/>
      <c r="F87" s="421"/>
      <c r="P87" s="207"/>
    </row>
    <row r="88" spans="2:16" s="78" customFormat="1" ht="21.75" customHeight="1" hidden="1">
      <c r="B88" s="310" t="s">
        <v>48</v>
      </c>
      <c r="C88" s="426"/>
      <c r="D88" s="418">
        <f t="shared" si="3"/>
        <v>0</v>
      </c>
      <c r="E88" s="259"/>
      <c r="F88" s="421"/>
      <c r="P88" s="207"/>
    </row>
    <row r="89" spans="2:16" s="78" customFormat="1" ht="21.75" customHeight="1" hidden="1">
      <c r="B89" s="310" t="s">
        <v>51</v>
      </c>
      <c r="C89" s="426"/>
      <c r="D89" s="418">
        <f t="shared" si="3"/>
        <v>0</v>
      </c>
      <c r="E89" s="259"/>
      <c r="F89" s="421"/>
      <c r="P89" s="207"/>
    </row>
    <row r="90" spans="2:16" s="78" customFormat="1" ht="21.75" customHeight="1" hidden="1">
      <c r="B90" s="310" t="s">
        <v>161</v>
      </c>
      <c r="C90" s="426"/>
      <c r="D90" s="418">
        <f t="shared" si="3"/>
        <v>0</v>
      </c>
      <c r="E90" s="259"/>
      <c r="F90" s="421"/>
      <c r="P90" s="207"/>
    </row>
    <row r="91" spans="2:16" s="78" customFormat="1" ht="21.75" customHeight="1" hidden="1">
      <c r="B91" s="310" t="s">
        <v>53</v>
      </c>
      <c r="C91" s="426"/>
      <c r="D91" s="418">
        <f t="shared" si="3"/>
        <v>0</v>
      </c>
      <c r="E91" s="259"/>
      <c r="F91" s="421"/>
      <c r="P91" s="207"/>
    </row>
    <row r="92" spans="2:16" s="78" customFormat="1" ht="21.75" customHeight="1" hidden="1">
      <c r="B92" s="310" t="s">
        <v>55</v>
      </c>
      <c r="C92" s="426"/>
      <c r="D92" s="418">
        <f t="shared" si="3"/>
        <v>0</v>
      </c>
      <c r="E92" s="259"/>
      <c r="F92" s="421"/>
      <c r="P92" s="207"/>
    </row>
    <row r="93" spans="2:16" s="78" customFormat="1" ht="21.75" customHeight="1" hidden="1">
      <c r="B93" s="310" t="s">
        <v>46</v>
      </c>
      <c r="C93" s="426"/>
      <c r="D93" s="418">
        <f t="shared" si="3"/>
        <v>0</v>
      </c>
      <c r="E93" s="259"/>
      <c r="F93" s="421"/>
      <c r="P93" s="207"/>
    </row>
    <row r="94" spans="2:16" s="78" customFormat="1" ht="21.75" customHeight="1" hidden="1">
      <c r="B94" s="310" t="s">
        <v>50</v>
      </c>
      <c r="C94" s="426"/>
      <c r="D94" s="418">
        <f t="shared" si="3"/>
        <v>0</v>
      </c>
      <c r="E94" s="259"/>
      <c r="F94" s="421"/>
      <c r="P94" s="207"/>
    </row>
    <row r="95" spans="2:16" s="78" customFormat="1" ht="21.75" customHeight="1" hidden="1">
      <c r="B95" s="310" t="s">
        <v>57</v>
      </c>
      <c r="C95" s="426"/>
      <c r="D95" s="418">
        <f t="shared" si="3"/>
        <v>0</v>
      </c>
      <c r="E95" s="259"/>
      <c r="F95" s="421"/>
      <c r="P95" s="207"/>
    </row>
    <row r="96" spans="2:16" s="78" customFormat="1" ht="21.75" customHeight="1" hidden="1">
      <c r="B96" s="310" t="s">
        <v>52</v>
      </c>
      <c r="C96" s="426"/>
      <c r="D96" s="418">
        <f t="shared" si="3"/>
        <v>0</v>
      </c>
      <c r="E96" s="259"/>
      <c r="F96" s="421"/>
      <c r="P96" s="207"/>
    </row>
    <row r="97" spans="2:16" s="78" customFormat="1" ht="21.75" customHeight="1" hidden="1">
      <c r="B97" s="310" t="s">
        <v>54</v>
      </c>
      <c r="C97" s="426"/>
      <c r="D97" s="418">
        <f t="shared" si="3"/>
        <v>0</v>
      </c>
      <c r="E97" s="259"/>
      <c r="F97" s="421"/>
      <c r="P97" s="207"/>
    </row>
    <row r="98" spans="2:16" s="78" customFormat="1" ht="21.75" customHeight="1" hidden="1">
      <c r="B98" s="310" t="s">
        <v>56</v>
      </c>
      <c r="C98" s="426"/>
      <c r="D98" s="418">
        <f t="shared" si="3"/>
        <v>0</v>
      </c>
      <c r="E98" s="259"/>
      <c r="F98" s="421"/>
      <c r="P98" s="207"/>
    </row>
    <row r="99" spans="2:16" s="78" customFormat="1" ht="9.75" customHeight="1" hidden="1">
      <c r="B99" s="76"/>
      <c r="C99" s="427"/>
      <c r="D99" s="428"/>
      <c r="E99" s="259"/>
      <c r="F99" s="421"/>
      <c r="P99" s="207"/>
    </row>
    <row r="100" spans="2:16" s="78" customFormat="1" ht="21.75" customHeight="1" hidden="1">
      <c r="B100" s="80" t="s">
        <v>25</v>
      </c>
      <c r="C100" s="424">
        <f>+C101</f>
        <v>0</v>
      </c>
      <c r="D100" s="415">
        <f>+D101</f>
        <v>0</v>
      </c>
      <c r="E100" s="259"/>
      <c r="F100" s="421"/>
      <c r="P100" s="207"/>
    </row>
    <row r="101" spans="2:16" s="78" customFormat="1" ht="21.75" customHeight="1" hidden="1">
      <c r="B101" s="310" t="s">
        <v>109</v>
      </c>
      <c r="C101" s="426"/>
      <c r="D101" s="418">
        <f>+C101*$E$9</f>
        <v>0</v>
      </c>
      <c r="E101" s="259"/>
      <c r="F101" s="421"/>
      <c r="P101" s="207"/>
    </row>
    <row r="102" spans="2:16" s="78" customFormat="1" ht="4.5" customHeight="1">
      <c r="B102" s="155"/>
      <c r="C102" s="425"/>
      <c r="D102" s="416"/>
      <c r="E102" s="259"/>
      <c r="F102" s="421"/>
      <c r="P102" s="207"/>
    </row>
    <row r="103" spans="2:16" s="78" customFormat="1" ht="15" customHeight="1">
      <c r="B103" s="590" t="s">
        <v>28</v>
      </c>
      <c r="C103" s="592">
        <f>C14+C39</f>
        <v>7743526.485387439</v>
      </c>
      <c r="D103" s="594">
        <f>+D14+D39</f>
        <v>25205178.709949996</v>
      </c>
      <c r="E103" s="259"/>
      <c r="F103" s="421"/>
      <c r="P103" s="207"/>
    </row>
    <row r="104" spans="2:16" s="114" customFormat="1" ht="15" customHeight="1">
      <c r="B104" s="591"/>
      <c r="C104" s="593"/>
      <c r="D104" s="595"/>
      <c r="E104" s="259"/>
      <c r="F104" s="421"/>
      <c r="G104" s="78"/>
      <c r="P104" s="208"/>
    </row>
    <row r="105" spans="2:16" s="78" customFormat="1" ht="7.5" customHeight="1">
      <c r="B105" s="156"/>
      <c r="C105" s="104"/>
      <c r="D105" s="104"/>
      <c r="E105" s="259"/>
      <c r="F105" s="421"/>
      <c r="P105" s="207"/>
    </row>
    <row r="106" spans="1:16" ht="14.25" customHeight="1">
      <c r="A106" s="313"/>
      <c r="B106" s="314" t="s">
        <v>218</v>
      </c>
      <c r="D106" s="315"/>
      <c r="E106" s="259"/>
      <c r="F106" s="421"/>
      <c r="G106" s="78"/>
      <c r="P106" s="206"/>
    </row>
    <row r="107" spans="1:16" ht="14.25" customHeight="1">
      <c r="A107" s="313"/>
      <c r="B107" s="314" t="s">
        <v>219</v>
      </c>
      <c r="C107" s="316"/>
      <c r="D107" s="317"/>
      <c r="E107" s="259"/>
      <c r="F107" s="421"/>
      <c r="G107" s="78"/>
      <c r="P107" s="206"/>
    </row>
    <row r="108" spans="3:16" ht="14.25">
      <c r="C108" s="318"/>
      <c r="D108" s="319"/>
      <c r="E108" s="259"/>
      <c r="F108" s="421"/>
      <c r="G108" s="78"/>
      <c r="P108" s="206"/>
    </row>
    <row r="109" spans="3:16" ht="14.25">
      <c r="C109" s="321"/>
      <c r="D109" s="321"/>
      <c r="E109" s="259"/>
      <c r="F109" s="421"/>
      <c r="G109" s="322"/>
      <c r="H109" s="322"/>
      <c r="P109" s="206"/>
    </row>
    <row r="110" spans="3:16" ht="12.75">
      <c r="C110" s="323"/>
      <c r="D110" s="323"/>
      <c r="G110" s="322"/>
      <c r="H110" s="322"/>
      <c r="P110" s="206"/>
    </row>
    <row r="111" spans="3:16" ht="12.75">
      <c r="C111" s="324"/>
      <c r="D111" s="324"/>
      <c r="H111" s="320"/>
      <c r="P111" s="206"/>
    </row>
    <row r="112" spans="2:16" ht="18">
      <c r="B112" s="407" t="s">
        <v>124</v>
      </c>
      <c r="C112" s="407"/>
      <c r="D112" s="407"/>
      <c r="H112" s="320"/>
      <c r="P112" s="206"/>
    </row>
    <row r="113" spans="2:16" ht="18">
      <c r="B113" s="408" t="s">
        <v>138</v>
      </c>
      <c r="C113" s="408"/>
      <c r="D113" s="408"/>
      <c r="G113" s="322"/>
      <c r="P113" s="206"/>
    </row>
    <row r="114" spans="2:16" ht="18">
      <c r="B114" s="408" t="s">
        <v>139</v>
      </c>
      <c r="C114" s="408"/>
      <c r="D114" s="408"/>
      <c r="P114" s="206"/>
    </row>
    <row r="115" spans="2:16" ht="16.5">
      <c r="B115" s="412" t="s">
        <v>59</v>
      </c>
      <c r="C115" s="409"/>
      <c r="D115" s="409"/>
      <c r="P115" s="206"/>
    </row>
    <row r="116" spans="2:16" ht="15.75">
      <c r="B116" s="410" t="str">
        <f>+B9</f>
        <v>Al 30 de junio de 2017</v>
      </c>
      <c r="C116" s="410"/>
      <c r="D116" s="308"/>
      <c r="P116" s="206"/>
    </row>
    <row r="117" spans="2:16" s="78" customFormat="1" ht="6.75" customHeight="1">
      <c r="B117" s="508"/>
      <c r="C117" s="508"/>
      <c r="D117" s="508"/>
      <c r="E117" s="222"/>
      <c r="P117" s="207"/>
    </row>
    <row r="118" spans="2:16" ht="16.5" customHeight="1">
      <c r="B118" s="520" t="s">
        <v>99</v>
      </c>
      <c r="C118" s="586" t="s">
        <v>89</v>
      </c>
      <c r="D118" s="588" t="s">
        <v>168</v>
      </c>
      <c r="P118" s="206"/>
    </row>
    <row r="119" spans="2:16" s="114" customFormat="1" ht="16.5" customHeight="1">
      <c r="B119" s="521"/>
      <c r="C119" s="587"/>
      <c r="D119" s="589"/>
      <c r="E119" s="223"/>
      <c r="G119" s="329"/>
      <c r="P119" s="208"/>
    </row>
    <row r="120" spans="2:16" s="114" customFormat="1" ht="9.75" customHeight="1">
      <c r="B120" s="154"/>
      <c r="C120" s="103"/>
      <c r="D120" s="115"/>
      <c r="E120" s="223"/>
      <c r="G120" s="329"/>
      <c r="P120" s="208"/>
    </row>
    <row r="121" spans="2:16" s="78" customFormat="1" ht="19.5" customHeight="1">
      <c r="B121" s="81" t="s">
        <v>216</v>
      </c>
      <c r="C121" s="423">
        <f>+C123</f>
        <v>687830.0666400001</v>
      </c>
      <c r="D121" s="423">
        <f>+D123</f>
        <v>2238886.8669100003</v>
      </c>
      <c r="E121" s="222"/>
      <c r="G121" s="312"/>
      <c r="H121" s="312"/>
      <c r="P121" s="207"/>
    </row>
    <row r="122" spans="2:16" s="78" customFormat="1" ht="9.75" customHeight="1">
      <c r="B122" s="81"/>
      <c r="C122" s="423"/>
      <c r="D122" s="423"/>
      <c r="E122" s="222"/>
      <c r="G122" s="312"/>
      <c r="H122" s="312"/>
      <c r="P122" s="207"/>
    </row>
    <row r="123" spans="2:16" s="78" customFormat="1" ht="16.5" customHeight="1">
      <c r="B123" s="80" t="s">
        <v>24</v>
      </c>
      <c r="C123" s="424">
        <f>SUM(C124:C129)</f>
        <v>687830.0666400001</v>
      </c>
      <c r="D123" s="424">
        <f>SUM(D124:D129)</f>
        <v>2238886.8669100003</v>
      </c>
      <c r="E123" s="222"/>
      <c r="G123" s="330"/>
      <c r="H123" s="330"/>
      <c r="P123" s="207"/>
    </row>
    <row r="124" spans="2:16" s="78" customFormat="1" ht="16.5" customHeight="1">
      <c r="B124" s="482" t="s">
        <v>215</v>
      </c>
      <c r="C124" s="489">
        <v>639421.6589800001</v>
      </c>
      <c r="D124" s="416">
        <f aca="true" t="shared" si="4" ref="D124:D129">ROUND(+C124*$E$9,5)</f>
        <v>2081317.49998</v>
      </c>
      <c r="E124" s="222"/>
      <c r="G124" s="330"/>
      <c r="H124" s="330"/>
      <c r="P124" s="207"/>
    </row>
    <row r="125" spans="2:16" s="78" customFormat="1" ht="16.5" customHeight="1">
      <c r="B125" s="482" t="s">
        <v>178</v>
      </c>
      <c r="C125" s="489">
        <v>27213.836249999997</v>
      </c>
      <c r="D125" s="416">
        <f t="shared" si="4"/>
        <v>88581.03699</v>
      </c>
      <c r="E125" s="222"/>
      <c r="G125" s="330"/>
      <c r="P125" s="207"/>
    </row>
    <row r="126" spans="2:16" s="78" customFormat="1" ht="16.5" customHeight="1">
      <c r="B126" s="482" t="s">
        <v>213</v>
      </c>
      <c r="C126" s="489">
        <v>13994.004</v>
      </c>
      <c r="D126" s="416">
        <f t="shared" si="4"/>
        <v>45550.48302</v>
      </c>
      <c r="E126" s="222"/>
      <c r="G126" s="330"/>
      <c r="P126" s="207"/>
    </row>
    <row r="127" spans="2:16" s="78" customFormat="1" ht="16.5" customHeight="1">
      <c r="B127" s="482" t="s">
        <v>236</v>
      </c>
      <c r="C127" s="489">
        <v>4096.26216</v>
      </c>
      <c r="D127" s="416">
        <f t="shared" si="4"/>
        <v>13333.33333</v>
      </c>
      <c r="E127" s="222"/>
      <c r="G127" s="330"/>
      <c r="P127" s="207"/>
    </row>
    <row r="128" spans="2:16" s="78" customFormat="1" ht="16.5" customHeight="1">
      <c r="B128" s="482" t="s">
        <v>204</v>
      </c>
      <c r="C128" s="489">
        <v>2950.69542</v>
      </c>
      <c r="D128" s="416">
        <f t="shared" si="4"/>
        <v>9604.51359</v>
      </c>
      <c r="E128" s="222"/>
      <c r="G128" s="330"/>
      <c r="P128" s="207"/>
    </row>
    <row r="129" spans="2:16" s="78" customFormat="1" ht="16.5" customHeight="1">
      <c r="B129" s="482" t="s">
        <v>175</v>
      </c>
      <c r="C129" s="489">
        <v>153.60983</v>
      </c>
      <c r="D129" s="416">
        <f t="shared" si="4"/>
        <v>500</v>
      </c>
      <c r="E129" s="222"/>
      <c r="G129" s="330"/>
      <c r="P129" s="207"/>
    </row>
    <row r="130" spans="2:16" s="78" customFormat="1" ht="9.75" customHeight="1">
      <c r="B130" s="155"/>
      <c r="C130" s="425"/>
      <c r="D130" s="425"/>
      <c r="G130" s="330"/>
      <c r="P130" s="207"/>
    </row>
    <row r="131" spans="2:16" s="78" customFormat="1" ht="15" customHeight="1">
      <c r="B131" s="590" t="s">
        <v>28</v>
      </c>
      <c r="C131" s="592">
        <f>+C121</f>
        <v>687830.0666400001</v>
      </c>
      <c r="D131" s="592">
        <f>+D121</f>
        <v>2238886.8669100003</v>
      </c>
      <c r="E131" s="222"/>
      <c r="P131" s="207"/>
    </row>
    <row r="132" spans="2:16" s="114" customFormat="1" ht="15" customHeight="1">
      <c r="B132" s="591"/>
      <c r="C132" s="593"/>
      <c r="D132" s="593"/>
      <c r="E132" s="223"/>
      <c r="P132" s="208"/>
    </row>
    <row r="133" spans="2:16" s="78" customFormat="1" ht="7.5" customHeight="1">
      <c r="B133" s="156"/>
      <c r="C133" s="104"/>
      <c r="D133" s="104"/>
      <c r="E133" s="222"/>
      <c r="P133" s="207"/>
    </row>
    <row r="134" spans="1:16" ht="14.25" customHeight="1">
      <c r="A134" s="313"/>
      <c r="B134" s="314" t="s">
        <v>218</v>
      </c>
      <c r="C134" s="429"/>
      <c r="D134" s="325"/>
      <c r="P134" s="206"/>
    </row>
    <row r="135" spans="3:16" ht="12.75">
      <c r="C135" s="327"/>
      <c r="D135" s="327"/>
      <c r="P135" s="206"/>
    </row>
    <row r="136" spans="3:16" ht="12.75">
      <c r="C136" s="328"/>
      <c r="D136" s="318"/>
      <c r="P136" s="206"/>
    </row>
    <row r="137" spans="3:16" ht="12.75">
      <c r="C137" s="328"/>
      <c r="D137" s="328"/>
      <c r="P137" s="206"/>
    </row>
    <row r="138" spans="3:16" ht="12.75">
      <c r="C138" s="326"/>
      <c r="D138" s="326"/>
      <c r="P138" s="206"/>
    </row>
  </sheetData>
  <sheetProtection/>
  <mergeCells count="14">
    <mergeCell ref="B10:D10"/>
    <mergeCell ref="B117:D117"/>
    <mergeCell ref="B11:B12"/>
    <mergeCell ref="C11:C12"/>
    <mergeCell ref="D11:D12"/>
    <mergeCell ref="B103:B104"/>
    <mergeCell ref="C103:C104"/>
    <mergeCell ref="D103:D104"/>
    <mergeCell ref="B118:B119"/>
    <mergeCell ref="C118:C119"/>
    <mergeCell ref="D118:D119"/>
    <mergeCell ref="B131:B132"/>
    <mergeCell ref="C131:C132"/>
    <mergeCell ref="D131:D132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108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494" t="s">
        <v>18</v>
      </c>
      <c r="C6" s="494"/>
      <c r="D6" s="494"/>
      <c r="E6" s="494"/>
      <c r="F6" s="494"/>
      <c r="G6" s="494"/>
    </row>
    <row r="7" spans="2:7" s="4" customFormat="1" ht="15.75">
      <c r="B7" s="495" t="str">
        <f>+Indice!B7</f>
        <v>AL 30 DE JUNIO 2017</v>
      </c>
      <c r="C7" s="495"/>
      <c r="D7" s="495"/>
      <c r="E7" s="495"/>
      <c r="F7" s="495"/>
      <c r="G7" s="495"/>
    </row>
    <row r="8" spans="2:7" ht="12.75">
      <c r="B8" s="89"/>
      <c r="C8" s="89"/>
      <c r="D8" s="89"/>
      <c r="E8" s="89"/>
      <c r="F8" s="89"/>
      <c r="G8" s="89"/>
    </row>
    <row r="9" spans="2:7" ht="54.75" customHeight="1">
      <c r="B9" s="196" t="s">
        <v>2</v>
      </c>
      <c r="C9" s="196" t="s">
        <v>8</v>
      </c>
      <c r="D9" s="499" t="s">
        <v>145</v>
      </c>
      <c r="E9" s="499"/>
      <c r="F9" s="499"/>
      <c r="G9" s="499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133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00" t="s">
        <v>134</v>
      </c>
      <c r="E13" s="500"/>
      <c r="F13" s="500"/>
      <c r="G13" s="500"/>
      <c r="H13" s="500"/>
    </row>
    <row r="14" spans="2:8" ht="15.75" customHeight="1">
      <c r="B14" s="52"/>
      <c r="C14" s="52"/>
      <c r="D14" s="500" t="s">
        <v>135</v>
      </c>
      <c r="E14" s="500"/>
      <c r="F14" s="500"/>
      <c r="G14" s="500"/>
      <c r="H14" s="500"/>
    </row>
    <row r="15" spans="2:7" ht="15.75" customHeight="1">
      <c r="B15" s="52"/>
      <c r="C15" s="52"/>
      <c r="D15" s="29" t="s">
        <v>136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129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130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131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132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01">
        <v>42916</v>
      </c>
      <c r="E22" s="498"/>
      <c r="F22" s="498"/>
      <c r="G22" s="498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498" t="s">
        <v>17</v>
      </c>
      <c r="E24" s="498"/>
      <c r="F24" s="498"/>
      <c r="G24" s="498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499" t="s">
        <v>154</v>
      </c>
      <c r="E26" s="499"/>
      <c r="F26" s="499"/>
      <c r="G26" s="499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164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85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42947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84</v>
      </c>
      <c r="C35" s="55" t="s">
        <v>8</v>
      </c>
      <c r="D35" s="29" t="s">
        <v>86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00" t="s">
        <v>165</v>
      </c>
      <c r="E37" s="500"/>
      <c r="F37" s="500"/>
      <c r="G37" s="500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498" t="s">
        <v>180</v>
      </c>
      <c r="E39" s="498"/>
      <c r="F39" s="498"/>
      <c r="G39" s="498"/>
      <c r="H39" s="497">
        <v>3.255</v>
      </c>
    </row>
    <row r="40" spans="4:8" ht="15.75" customHeight="1">
      <c r="D40" s="498"/>
      <c r="E40" s="498"/>
      <c r="F40" s="498"/>
      <c r="G40" s="498"/>
      <c r="H40" s="497"/>
    </row>
    <row r="41" ht="15.75" customHeight="1"/>
    <row r="42" spans="2:4" ht="12.75">
      <c r="B42" s="55" t="s">
        <v>72</v>
      </c>
      <c r="C42" s="55" t="s">
        <v>8</v>
      </c>
      <c r="D42" s="6" t="s">
        <v>73</v>
      </c>
    </row>
  </sheetData>
  <sheetProtection/>
  <mergeCells count="11">
    <mergeCell ref="B6:G6"/>
    <mergeCell ref="B7:G7"/>
    <mergeCell ref="D9:G9"/>
    <mergeCell ref="D14:H14"/>
    <mergeCell ref="D13:H13"/>
    <mergeCell ref="H39:H40"/>
    <mergeCell ref="D24:G24"/>
    <mergeCell ref="D26:G26"/>
    <mergeCell ref="D37:G37"/>
    <mergeCell ref="D39:G40"/>
    <mergeCell ref="D22:G22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23" customWidth="1"/>
    <col min="2" max="2" width="32.421875" style="123" customWidth="1"/>
    <col min="3" max="4" width="15.7109375" style="123" customWidth="1"/>
    <col min="5" max="5" width="10.7109375" style="123" customWidth="1"/>
    <col min="6" max="6" width="4.28125" style="123" customWidth="1"/>
    <col min="7" max="7" width="30.8515625" style="123" customWidth="1"/>
    <col min="8" max="8" width="17.57421875" style="123" bestFit="1" customWidth="1"/>
    <col min="9" max="9" width="18.57421875" style="123" bestFit="1" customWidth="1"/>
    <col min="10" max="10" width="10.7109375" style="123" customWidth="1"/>
    <col min="11" max="11" width="0.71875" style="123" customWidth="1"/>
    <col min="12" max="12" width="15.7109375" style="123" customWidth="1"/>
    <col min="13" max="13" width="2.421875" style="123" customWidth="1"/>
    <col min="14" max="19" width="15.7109375" style="123" customWidth="1"/>
    <col min="20" max="16384" width="15.7109375" style="133" customWidth="1"/>
  </cols>
  <sheetData>
    <row r="1" s="135" customFormat="1" ht="12.75"/>
    <row r="2" s="135" customFormat="1" ht="12.75">
      <c r="D2" s="157"/>
    </row>
    <row r="3" s="135" customFormat="1" ht="12.75">
      <c r="D3" s="157"/>
    </row>
    <row r="4" spans="1:19" s="159" customFormat="1" ht="15">
      <c r="A4" s="135"/>
      <c r="B4" s="135"/>
      <c r="C4" s="135"/>
      <c r="D4" s="135"/>
      <c r="E4" s="135"/>
      <c r="F4" s="135"/>
      <c r="G4" s="135"/>
      <c r="H4" s="122"/>
      <c r="I4" s="122"/>
      <c r="J4" s="122"/>
      <c r="K4" s="122"/>
      <c r="L4" s="122"/>
      <c r="M4" s="122"/>
      <c r="N4" s="122"/>
      <c r="O4" s="158"/>
      <c r="P4" s="158"/>
      <c r="Q4" s="158"/>
      <c r="R4" s="158"/>
      <c r="S4" s="158"/>
    </row>
    <row r="5" spans="1:19" s="159" customFormat="1" ht="22.5" customHeight="1">
      <c r="A5" s="135"/>
      <c r="B5" s="494" t="s">
        <v>182</v>
      </c>
      <c r="C5" s="494"/>
      <c r="D5" s="494"/>
      <c r="E5" s="494"/>
      <c r="F5" s="494"/>
      <c r="G5" s="494"/>
      <c r="H5" s="494"/>
      <c r="I5" s="494"/>
      <c r="J5" s="494"/>
      <c r="K5" s="122"/>
      <c r="L5" s="122"/>
      <c r="M5" s="122"/>
      <c r="N5" s="122"/>
      <c r="O5" s="158"/>
      <c r="P5" s="158"/>
      <c r="Q5" s="158"/>
      <c r="R5" s="158"/>
      <c r="S5" s="158"/>
    </row>
    <row r="6" spans="1:19" s="159" customFormat="1" ht="19.5" customHeight="1">
      <c r="A6" s="135"/>
      <c r="B6" s="507" t="s">
        <v>18</v>
      </c>
      <c r="C6" s="507"/>
      <c r="D6" s="507"/>
      <c r="E6" s="507"/>
      <c r="F6" s="507"/>
      <c r="G6" s="507"/>
      <c r="H6" s="507"/>
      <c r="I6" s="507"/>
      <c r="J6" s="507"/>
      <c r="K6" s="122"/>
      <c r="L6" s="122"/>
      <c r="M6" s="122"/>
      <c r="N6" s="122"/>
      <c r="O6" s="158"/>
      <c r="P6" s="158"/>
      <c r="Q6" s="158"/>
      <c r="R6" s="158"/>
      <c r="S6" s="158"/>
    </row>
    <row r="7" spans="1:19" s="159" customFormat="1" ht="18" customHeight="1">
      <c r="A7" s="135"/>
      <c r="B7" s="495" t="str">
        <f>+Indice!B7</f>
        <v>AL 30 DE JUNIO 2017</v>
      </c>
      <c r="C7" s="495"/>
      <c r="D7" s="495"/>
      <c r="E7" s="495"/>
      <c r="F7" s="495"/>
      <c r="G7" s="495"/>
      <c r="H7" s="495"/>
      <c r="I7" s="495"/>
      <c r="J7" s="495"/>
      <c r="K7" s="122"/>
      <c r="L7" s="122"/>
      <c r="M7" s="122"/>
      <c r="N7" s="122"/>
      <c r="O7" s="158"/>
      <c r="P7" s="158"/>
      <c r="Q7" s="158"/>
      <c r="R7" s="158"/>
      <c r="S7" s="158"/>
    </row>
    <row r="8" spans="1:19" s="159" customFormat="1" ht="19.5" customHeight="1">
      <c r="A8" s="135"/>
      <c r="B8" s="495"/>
      <c r="C8" s="495"/>
      <c r="D8" s="495"/>
      <c r="E8" s="495"/>
      <c r="F8" s="495"/>
      <c r="G8" s="495"/>
      <c r="H8" s="495"/>
      <c r="I8" s="495"/>
      <c r="J8" s="495"/>
      <c r="K8" s="122"/>
      <c r="L8" s="122"/>
      <c r="M8" s="122"/>
      <c r="N8" s="122"/>
      <c r="O8" s="158"/>
      <c r="P8" s="158"/>
      <c r="Q8" s="158"/>
      <c r="R8" s="158"/>
      <c r="S8" s="158"/>
    </row>
    <row r="9" spans="1:19" s="159" customFormat="1" ht="15.75" customHeight="1">
      <c r="A9" s="135"/>
      <c r="B9" s="508" t="s">
        <v>166</v>
      </c>
      <c r="C9" s="508"/>
      <c r="D9" s="508"/>
      <c r="E9" s="508"/>
      <c r="F9" s="508"/>
      <c r="G9" s="508"/>
      <c r="H9" s="273"/>
      <c r="I9" s="273"/>
      <c r="J9" s="273"/>
      <c r="K9" s="122"/>
      <c r="L9" s="209"/>
      <c r="M9" s="122"/>
      <c r="N9" s="122"/>
      <c r="O9" s="158"/>
      <c r="P9" s="158"/>
      <c r="Q9" s="158"/>
      <c r="R9" s="158"/>
      <c r="S9" s="158"/>
    </row>
    <row r="10" spans="1:19" s="159" customFormat="1" ht="12" customHeight="1">
      <c r="A10" s="121"/>
      <c r="B10" s="121"/>
      <c r="C10" s="121"/>
      <c r="D10" s="121"/>
      <c r="E10" s="121"/>
      <c r="F10" s="121"/>
      <c r="G10" s="121"/>
      <c r="H10" s="122"/>
      <c r="I10" s="122"/>
      <c r="J10" s="122"/>
      <c r="K10" s="122"/>
      <c r="L10" s="160"/>
      <c r="M10" s="122"/>
      <c r="N10" s="122"/>
      <c r="O10" s="158"/>
      <c r="P10" s="158"/>
      <c r="Q10" s="158"/>
      <c r="R10" s="158"/>
      <c r="S10" s="158"/>
    </row>
    <row r="11" spans="2:10" ht="19.5" customHeight="1">
      <c r="B11" s="504" t="s">
        <v>157</v>
      </c>
      <c r="C11" s="505"/>
      <c r="D11" s="505"/>
      <c r="E11" s="506"/>
      <c r="G11" s="504" t="s">
        <v>31</v>
      </c>
      <c r="H11" s="505"/>
      <c r="I11" s="505"/>
      <c r="J11" s="506"/>
    </row>
    <row r="12" spans="2:10" ht="19.5" customHeight="1">
      <c r="B12" s="124"/>
      <c r="C12" s="463" t="s">
        <v>79</v>
      </c>
      <c r="D12" s="464" t="s">
        <v>167</v>
      </c>
      <c r="E12" s="460" t="s">
        <v>27</v>
      </c>
      <c r="G12" s="127"/>
      <c r="H12" s="456" t="s">
        <v>79</v>
      </c>
      <c r="I12" s="456" t="str">
        <f>+D12</f>
        <v>Soles</v>
      </c>
      <c r="J12" s="457" t="s">
        <v>27</v>
      </c>
    </row>
    <row r="13" spans="2:15" ht="19.5" customHeight="1">
      <c r="B13" s="128" t="s">
        <v>75</v>
      </c>
      <c r="C13" s="458">
        <f>(+'DEP-C2'!C18+'DEP-C2'!C42)/1000</f>
        <v>5934.3516494899995</v>
      </c>
      <c r="D13" s="458">
        <f>(+'DEP-C2'!D18+'DEP-C2'!D42)/1000</f>
        <v>19316.31461909115</v>
      </c>
      <c r="E13" s="461">
        <f>+C13/$C$15</f>
        <v>0.7038430426789389</v>
      </c>
      <c r="G13" s="128" t="s">
        <v>76</v>
      </c>
      <c r="H13" s="458">
        <f>('DEP-C7'!D15+'DEP-C7'!D17+'DEP-C7'!D21+'DEP-C7'!D24+'DEP-C7'!D29+'DEP-C7'!D37+'DEP-C7'!D42+'DEP-C7'!D44+'DEP-C7'!D71+'DEP-C7'!D79+'DEP-C7'!D81)/1000</f>
        <v>2401.0216825874395</v>
      </c>
      <c r="I13" s="458">
        <f>('DEP-C7'!E15+'DEP-C7'!E17+'DEP-C7'!E21+'DEP-C7'!E24+'DEP-C7'!E29+'DEP-C7'!E37+'DEP-C7'!E42+'DEP-C7'!E44+'DEP-C7'!E71+'DEP-C7'!E79+'DEP-C7'!E81)/1000</f>
        <v>7815.32557683</v>
      </c>
      <c r="J13" s="129">
        <f>+H13/$H$15</f>
        <v>0.28477287940219775</v>
      </c>
      <c r="N13" s="210"/>
      <c r="O13" s="210"/>
    </row>
    <row r="14" spans="2:15" ht="19.5" customHeight="1">
      <c r="B14" s="128" t="s">
        <v>74</v>
      </c>
      <c r="C14" s="458">
        <f>(+'DEP-C2'!C14+'DEP-C2'!C38)/1000</f>
        <v>2497.00490253744</v>
      </c>
      <c r="D14" s="458">
        <f>(+'DEP-C2'!D14+'DEP-C2'!D38)/1000</f>
        <v>8127.7509577520495</v>
      </c>
      <c r="E14" s="461">
        <f>+C14/$C$15</f>
        <v>0.29615695732106123</v>
      </c>
      <c r="G14" s="128" t="s">
        <v>77</v>
      </c>
      <c r="H14" s="458">
        <f>(+'DEP-C7'!D19+'DEP-C7'!D39)/1000</f>
        <v>6030.33486944</v>
      </c>
      <c r="I14" s="458">
        <f>(+'DEP-C7'!E19+'DEP-C7'!E39)/1000</f>
        <v>19628.740000019996</v>
      </c>
      <c r="J14" s="129">
        <f>+H14/$H$15</f>
        <v>0.7152271205978024</v>
      </c>
      <c r="O14" s="161"/>
    </row>
    <row r="15" spans="2:15" ht="19.5" customHeight="1">
      <c r="B15" s="130" t="s">
        <v>28</v>
      </c>
      <c r="C15" s="459">
        <f>SUM(C13:C14)</f>
        <v>8431.356552027439</v>
      </c>
      <c r="D15" s="459">
        <f>SUM(D13:D14)</f>
        <v>27444.0655768432</v>
      </c>
      <c r="E15" s="462">
        <f>SUM(E13:E14)</f>
        <v>1.0000000000000002</v>
      </c>
      <c r="G15" s="130" t="s">
        <v>28</v>
      </c>
      <c r="H15" s="459">
        <f>SUM(H13:H14)</f>
        <v>8431.356552027439</v>
      </c>
      <c r="I15" s="459">
        <f>SUM(I13:I14)</f>
        <v>27444.065576849996</v>
      </c>
      <c r="J15" s="131">
        <f>SUM(J13:J14)</f>
        <v>1</v>
      </c>
      <c r="O15" s="161"/>
    </row>
    <row r="16" spans="2:10" ht="19.5" customHeight="1">
      <c r="B16" s="126"/>
      <c r="C16" s="282"/>
      <c r="D16" s="282"/>
      <c r="E16" s="233"/>
      <c r="G16" s="126"/>
      <c r="H16" s="283"/>
      <c r="I16" s="283"/>
      <c r="J16" s="233"/>
    </row>
    <row r="17" spans="2:8" ht="19.5" customHeight="1">
      <c r="B17" s="169"/>
      <c r="C17" s="284"/>
      <c r="H17" s="132"/>
    </row>
    <row r="18" spans="2:12" ht="19.5" customHeight="1">
      <c r="B18" s="504" t="s">
        <v>69</v>
      </c>
      <c r="C18" s="505"/>
      <c r="D18" s="505"/>
      <c r="E18" s="506"/>
      <c r="G18" s="504" t="s">
        <v>62</v>
      </c>
      <c r="H18" s="505"/>
      <c r="I18" s="505"/>
      <c r="J18" s="506"/>
      <c r="L18" s="132"/>
    </row>
    <row r="19" spans="2:10" ht="19.5" customHeight="1">
      <c r="B19" s="127"/>
      <c r="C19" s="456" t="s">
        <v>79</v>
      </c>
      <c r="D19" s="456" t="str">
        <f>+D12</f>
        <v>Soles</v>
      </c>
      <c r="E19" s="465" t="s">
        <v>27</v>
      </c>
      <c r="G19" s="127"/>
      <c r="H19" s="456" t="s">
        <v>79</v>
      </c>
      <c r="I19" s="456" t="str">
        <f>+I12</f>
        <v>Soles</v>
      </c>
      <c r="J19" s="465" t="s">
        <v>27</v>
      </c>
    </row>
    <row r="20" spans="2:12" ht="19.5" customHeight="1">
      <c r="B20" s="128" t="s">
        <v>77</v>
      </c>
      <c r="C20" s="458">
        <f>+(+'DEP-C7'!D19+'DEP-C7'!D39)/1000</f>
        <v>6030.33486944</v>
      </c>
      <c r="D20" s="458">
        <f>+(+'DEP-C7'!E19+'DEP-C7'!E39)/1000</f>
        <v>19628.740000019996</v>
      </c>
      <c r="E20" s="461">
        <f>+C20/$C$25</f>
        <v>0.7152271205978022</v>
      </c>
      <c r="G20" s="128" t="s">
        <v>79</v>
      </c>
      <c r="H20" s="458">
        <f>('DEP-C3'!C22+'DEP-C3'!C60)/1000</f>
        <v>5523.71635443744</v>
      </c>
      <c r="I20" s="458">
        <f>('DEP-C3'!D22+'DEP-C3'!D60)/1000</f>
        <v>17979.6967337</v>
      </c>
      <c r="J20" s="461">
        <f>+H20/$H$25</f>
        <v>0.6551396943483767</v>
      </c>
      <c r="L20" s="162"/>
    </row>
    <row r="21" spans="2:12" ht="19.5" customHeight="1">
      <c r="B21" s="128" t="s">
        <v>78</v>
      </c>
      <c r="C21" s="458">
        <f>+('DEP-C7'!D15+'DEP-C7'!D29+'DEP-C7'!D71)/1000</f>
        <v>952.50789725</v>
      </c>
      <c r="D21" s="458">
        <f>+('DEP-C7'!E15+'DEP-C7'!E29+'DEP-C7'!E71)/1000</f>
        <v>3100.4132055600003</v>
      </c>
      <c r="E21" s="461">
        <f>+C21/$C$25</f>
        <v>0.1129720812270661</v>
      </c>
      <c r="G21" s="128" t="s">
        <v>167</v>
      </c>
      <c r="H21" s="458">
        <f>('DEP-C3'!C14+'DEP-C3'!C53)/1000</f>
        <v>1905.3110317699998</v>
      </c>
      <c r="I21" s="458">
        <f>(+'DEP-C3'!D14+'DEP-C3'!D53)/1000</f>
        <v>6201.7874084000005</v>
      </c>
      <c r="J21" s="461">
        <f>+H21/$H$25</f>
        <v>0.2259791790339884</v>
      </c>
      <c r="L21" s="175"/>
    </row>
    <row r="22" spans="2:12" ht="19.5" customHeight="1">
      <c r="B22" s="128" t="s">
        <v>233</v>
      </c>
      <c r="C22" s="458">
        <f>+('DEP-C7'!D21+'DEP-C7'!D42)/1000</f>
        <v>1018.40562141744</v>
      </c>
      <c r="D22" s="458">
        <f>+('DEP-C7'!E21+'DEP-C7'!E42)/1000</f>
        <v>3314.91029771</v>
      </c>
      <c r="E22" s="461">
        <f>+C22/$C$25</f>
        <v>0.12078787264340633</v>
      </c>
      <c r="G22" s="128" t="s">
        <v>80</v>
      </c>
      <c r="H22" s="458">
        <f>+'DEP-C3'!C26/1000</f>
        <v>552.89996702</v>
      </c>
      <c r="I22" s="458">
        <f>+'DEP-C3'!D26/1000</f>
        <v>1799.6893926499997</v>
      </c>
      <c r="J22" s="461">
        <f>+H22/$H$25</f>
        <v>0.06557663213602885</v>
      </c>
      <c r="L22" s="211"/>
    </row>
    <row r="23" spans="2:12" ht="19.5" customHeight="1">
      <c r="B23" s="128" t="s">
        <v>128</v>
      </c>
      <c r="C23" s="458">
        <f>+('DEP-C7'!D17+'DEP-C7'!D37+'DEP-C7'!D79)/1000</f>
        <v>36.76279221</v>
      </c>
      <c r="D23" s="458">
        <f>(+'DEP-C7'!E17+'DEP-C7'!E37+'DEP-C7'!E79)/1000</f>
        <v>119.66288863999999</v>
      </c>
      <c r="E23" s="461">
        <f>+C23/$C$25</f>
        <v>0.00436024641860981</v>
      </c>
      <c r="G23" s="128" t="s">
        <v>155</v>
      </c>
      <c r="H23" s="458">
        <f>+'DEP-C3'!C30/1000</f>
        <v>274.80798770999996</v>
      </c>
      <c r="I23" s="458">
        <f>+'DEP-C3'!D30/1000</f>
        <v>894.5</v>
      </c>
      <c r="J23" s="461">
        <f>+H23/$H$25</f>
        <v>0.03259356735944449</v>
      </c>
      <c r="L23" s="175"/>
    </row>
    <row r="24" spans="2:12" ht="19.5" customHeight="1">
      <c r="B24" s="128" t="s">
        <v>36</v>
      </c>
      <c r="C24" s="458">
        <f>+('DEP-C7'!D24+'DEP-C7'!D44+'DEP-C7'!D81)/1000</f>
        <v>393.34537171</v>
      </c>
      <c r="D24" s="458">
        <f>+('DEP-C7'!E24+'DEP-C7'!E44+'DEP-C7'!E81)/1000</f>
        <v>1280.33918492</v>
      </c>
      <c r="E24" s="461">
        <f>+C24/$C$25</f>
        <v>0.046652679113115485</v>
      </c>
      <c r="G24" s="128" t="s">
        <v>81</v>
      </c>
      <c r="H24" s="245">
        <f>+'DEP-C3'!C34/1000</f>
        <v>174.62121109</v>
      </c>
      <c r="I24" s="245">
        <f>+'DEP-C3'!D34/1000</f>
        <v>568.39204209</v>
      </c>
      <c r="J24" s="461">
        <f>+H24/$H$25</f>
        <v>0.0207109271221616</v>
      </c>
      <c r="L24" s="212"/>
    </row>
    <row r="25" spans="2:10" ht="19.5" customHeight="1">
      <c r="B25" s="130" t="s">
        <v>28</v>
      </c>
      <c r="C25" s="459">
        <f>SUM(C20:C24)</f>
        <v>8431.35655202744</v>
      </c>
      <c r="D25" s="459">
        <f>SUM(D20:D24)</f>
        <v>27444.06557685</v>
      </c>
      <c r="E25" s="462">
        <f>SUM(E20:E24)</f>
        <v>0.9999999999999999</v>
      </c>
      <c r="G25" s="130" t="s">
        <v>28</v>
      </c>
      <c r="H25" s="459">
        <f>SUM(H20:H24)</f>
        <v>8431.356552027439</v>
      </c>
      <c r="I25" s="459">
        <f>SUM(I20:I24)</f>
        <v>27444.06557684</v>
      </c>
      <c r="J25" s="462">
        <f>SUM(J20:J24)</f>
        <v>1</v>
      </c>
    </row>
    <row r="26" spans="3:9" ht="19.5" customHeight="1">
      <c r="C26" s="245"/>
      <c r="H26" s="175"/>
      <c r="I26" s="175"/>
    </row>
    <row r="27" spans="2:8" ht="19.5" customHeight="1">
      <c r="B27" s="126"/>
      <c r="C27" s="285"/>
      <c r="D27" s="286"/>
      <c r="E27" s="233"/>
      <c r="G27" s="235"/>
      <c r="H27" s="245"/>
    </row>
    <row r="28" spans="2:10" ht="19.5" customHeight="1">
      <c r="B28" s="504" t="s">
        <v>29</v>
      </c>
      <c r="C28" s="505"/>
      <c r="D28" s="505"/>
      <c r="E28" s="506"/>
      <c r="G28" s="504" t="s">
        <v>30</v>
      </c>
      <c r="H28" s="505"/>
      <c r="I28" s="505"/>
      <c r="J28" s="506"/>
    </row>
    <row r="29" spans="2:10" ht="19.5" customHeight="1">
      <c r="B29" s="127"/>
      <c r="C29" s="456" t="s">
        <v>79</v>
      </c>
      <c r="D29" s="456" t="str">
        <f>+D19</f>
        <v>Soles</v>
      </c>
      <c r="E29" s="465" t="s">
        <v>27</v>
      </c>
      <c r="G29" s="127"/>
      <c r="H29" s="125" t="s">
        <v>79</v>
      </c>
      <c r="I29" s="125" t="str">
        <f>+I19</f>
        <v>Soles</v>
      </c>
      <c r="J29" s="466" t="s">
        <v>27</v>
      </c>
    </row>
    <row r="30" spans="2:14" ht="19.5" customHeight="1">
      <c r="B30" s="128" t="s">
        <v>94</v>
      </c>
      <c r="C30" s="458">
        <f>(+'DEP-C2'!C15+'DEP-C2'!C19)/1000</f>
        <v>4668.50622962</v>
      </c>
      <c r="D30" s="458">
        <f>(+'DEP-C2'!D15+'DEP-C2'!D19)/1000</f>
        <v>15195.98777741</v>
      </c>
      <c r="E30" s="461">
        <f>+C30/$C$32</f>
        <v>0.5537076033746184</v>
      </c>
      <c r="G30" s="128" t="s">
        <v>82</v>
      </c>
      <c r="H30" s="458">
        <f>'DEP-C2'!C22/1000</f>
        <v>7743.526485387439</v>
      </c>
      <c r="I30" s="458">
        <f>+'DEP-C2'!D22/1000</f>
        <v>25205.17870993</v>
      </c>
      <c r="J30" s="461">
        <f>+H30/$H$32</f>
        <v>0.918420000103708</v>
      </c>
      <c r="N30" s="162"/>
    </row>
    <row r="31" spans="2:14" ht="19.5" customHeight="1">
      <c r="B31" s="128" t="s">
        <v>95</v>
      </c>
      <c r="C31" s="458">
        <f>(+'DEP-C2'!C16+'DEP-C2'!C20+'DEP-C2'!C39+'DEP-C2'!C43)/1000</f>
        <v>3762.8503224074398</v>
      </c>
      <c r="D31" s="458">
        <f>(+'DEP-C2'!D16+'DEP-C2'!D20+'DEP-C2'!D39+'DEP-C2'!D43)/1000</f>
        <v>12248.077799433202</v>
      </c>
      <c r="E31" s="461">
        <f>+C31/$C$32</f>
        <v>0.4462923966253815</v>
      </c>
      <c r="G31" s="128" t="s">
        <v>83</v>
      </c>
      <c r="H31" s="458">
        <f>+'DEP-C2'!C45/1000</f>
        <v>687.83006664</v>
      </c>
      <c r="I31" s="458">
        <f>+'DEP-C2'!D45/1000</f>
        <v>2238.8868669132</v>
      </c>
      <c r="J31" s="461">
        <f>+H31/$H$32</f>
        <v>0.08157999989629208</v>
      </c>
      <c r="N31" s="163"/>
    </row>
    <row r="32" spans="2:14" ht="19.5" customHeight="1">
      <c r="B32" s="130" t="s">
        <v>28</v>
      </c>
      <c r="C32" s="459">
        <f>SUM(C30:C31)</f>
        <v>8431.35655202744</v>
      </c>
      <c r="D32" s="459">
        <f>SUM(D30:D31)</f>
        <v>27444.065576843204</v>
      </c>
      <c r="E32" s="462">
        <f>SUM(E30:E31)</f>
        <v>1</v>
      </c>
      <c r="G32" s="130" t="s">
        <v>28</v>
      </c>
      <c r="H32" s="459">
        <f>SUM(H30:H31)</f>
        <v>8431.356552027439</v>
      </c>
      <c r="I32" s="459">
        <f>SUM(I30:I31)</f>
        <v>27444.0655768432</v>
      </c>
      <c r="J32" s="462">
        <f>SUM(J30:J31)</f>
        <v>1</v>
      </c>
      <c r="N32" s="161"/>
    </row>
    <row r="33" ht="8.25" customHeight="1"/>
    <row r="34" spans="2:10" ht="15.75" customHeight="1">
      <c r="B34" s="246"/>
      <c r="C34" s="287"/>
      <c r="D34" s="288"/>
      <c r="E34" s="246"/>
      <c r="F34" s="246"/>
      <c r="G34" s="246"/>
      <c r="H34" s="288"/>
      <c r="I34" s="288"/>
      <c r="J34" s="246"/>
    </row>
    <row r="35" spans="2:10" ht="5.25" customHeight="1">
      <c r="B35" s="247"/>
      <c r="C35" s="247"/>
      <c r="D35" s="247"/>
      <c r="E35" s="247"/>
      <c r="F35" s="247"/>
      <c r="G35" s="247"/>
      <c r="H35" s="247"/>
      <c r="J35" s="248"/>
    </row>
    <row r="36" spans="2:9" ht="15.75" customHeight="1">
      <c r="B36" s="249"/>
      <c r="C36" s="250"/>
      <c r="D36" s="250"/>
      <c r="E36" s="251"/>
      <c r="F36" s="89"/>
      <c r="G36" s="89"/>
      <c r="H36" s="252"/>
      <c r="I36" s="175"/>
    </row>
    <row r="37" spans="2:8" ht="15.75" customHeight="1">
      <c r="B37" s="502"/>
      <c r="C37" s="503"/>
      <c r="D37" s="503"/>
      <c r="E37" s="503"/>
      <c r="F37" s="89"/>
      <c r="G37" s="89"/>
      <c r="H37" s="89"/>
    </row>
    <row r="38" spans="2:6" s="78" customFormat="1" ht="15.75" customHeight="1">
      <c r="B38" s="89"/>
      <c r="C38" s="253"/>
      <c r="D38" s="254"/>
      <c r="E38" s="89"/>
      <c r="F38" s="263"/>
    </row>
    <row r="39" spans="2:6" s="78" customFormat="1" ht="15.75" customHeight="1">
      <c r="B39" s="89"/>
      <c r="C39" s="164"/>
      <c r="D39" s="89"/>
      <c r="E39" s="89"/>
      <c r="F39" s="263"/>
    </row>
  </sheetData>
  <sheetProtection/>
  <mergeCells count="12">
    <mergeCell ref="B5:J5"/>
    <mergeCell ref="B7:J7"/>
    <mergeCell ref="B11:E11"/>
    <mergeCell ref="G11:J11"/>
    <mergeCell ref="B8:J8"/>
    <mergeCell ref="B37:E37"/>
    <mergeCell ref="B18:E18"/>
    <mergeCell ref="G18:J18"/>
    <mergeCell ref="G28:J28"/>
    <mergeCell ref="B28:E28"/>
    <mergeCell ref="B6:J6"/>
    <mergeCell ref="B9:G9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/>
    <row r="5" spans="2:8" s="4" customFormat="1" ht="22.5" customHeight="1">
      <c r="B5" s="494" t="s">
        <v>183</v>
      </c>
      <c r="C5" s="494"/>
      <c r="D5" s="494"/>
      <c r="E5" s="494"/>
      <c r="F5" s="494"/>
      <c r="G5" s="494"/>
      <c r="H5" s="494"/>
    </row>
    <row r="6" spans="2:8" s="4" customFormat="1" ht="19.5" customHeight="1">
      <c r="B6" s="507" t="s">
        <v>18</v>
      </c>
      <c r="C6" s="507"/>
      <c r="D6" s="507"/>
      <c r="E6" s="507"/>
      <c r="F6" s="507"/>
      <c r="G6" s="507"/>
      <c r="H6" s="507"/>
    </row>
    <row r="7" spans="2:8" s="4" customFormat="1" ht="18" customHeight="1">
      <c r="B7" s="495" t="str">
        <f>+Indice!B7</f>
        <v>AL 30 DE JUNIO 2017</v>
      </c>
      <c r="C7" s="495"/>
      <c r="D7" s="495"/>
      <c r="E7" s="495"/>
      <c r="F7" s="495"/>
      <c r="G7" s="495"/>
      <c r="H7" s="495"/>
    </row>
    <row r="8" spans="2:9" s="4" customFormat="1" ht="24.75" customHeight="1">
      <c r="B8" s="273"/>
      <c r="C8" s="273"/>
      <c r="D8" s="273"/>
      <c r="E8" s="273"/>
      <c r="F8" s="273"/>
      <c r="G8" s="273"/>
      <c r="H8" s="273"/>
      <c r="I8" s="47"/>
    </row>
    <row r="9" spans="2:8" ht="17.25" customHeight="1">
      <c r="B9" s="89"/>
      <c r="C9" s="89"/>
      <c r="D9" s="89"/>
      <c r="E9" s="89"/>
      <c r="F9" s="89"/>
      <c r="G9" s="89"/>
      <c r="H9" s="89"/>
    </row>
    <row r="10" spans="2:8" ht="16.5">
      <c r="B10" s="511" t="str">
        <f>+Resumen!B11:E11</f>
        <v>TIPO DE DEUDA</v>
      </c>
      <c r="C10" s="511"/>
      <c r="D10" s="511"/>
      <c r="E10" s="93"/>
      <c r="F10" s="511" t="s">
        <v>31</v>
      </c>
      <c r="G10" s="511"/>
      <c r="H10" s="511"/>
    </row>
    <row r="11" spans="2:8" ht="12.75">
      <c r="B11" s="89"/>
      <c r="C11" s="89"/>
      <c r="D11" s="89"/>
      <c r="E11" s="89"/>
      <c r="F11" s="89"/>
      <c r="G11" s="89"/>
      <c r="H11" s="89"/>
    </row>
    <row r="28" spans="2:8" s="23" customFormat="1" ht="16.5">
      <c r="B28" s="511" t="str">
        <f>+Resumen!B18:E18</f>
        <v>GRUPO DEL ACREEDOR</v>
      </c>
      <c r="C28" s="511"/>
      <c r="D28" s="511"/>
      <c r="F28" s="511" t="s">
        <v>62</v>
      </c>
      <c r="G28" s="511"/>
      <c r="H28" s="511"/>
    </row>
    <row r="48" spans="2:8" s="23" customFormat="1" ht="16.5">
      <c r="B48" s="511" t="s">
        <v>29</v>
      </c>
      <c r="C48" s="511"/>
      <c r="D48" s="511"/>
      <c r="F48" s="511" t="s">
        <v>30</v>
      </c>
      <c r="G48" s="511"/>
      <c r="H48" s="511"/>
    </row>
    <row r="66" spans="2:8" ht="30" customHeight="1">
      <c r="B66" s="512"/>
      <c r="C66" s="512"/>
      <c r="D66" s="512"/>
      <c r="E66" s="512"/>
      <c r="F66" s="512"/>
      <c r="G66" s="512"/>
      <c r="H66" s="512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09"/>
      <c r="C69" s="510"/>
      <c r="D69" s="510"/>
      <c r="E69" s="510"/>
      <c r="F69" s="51"/>
      <c r="G69" s="51"/>
      <c r="H69" s="51"/>
    </row>
    <row r="70" spans="2:8" ht="15.75" customHeight="1">
      <c r="B70" s="509"/>
      <c r="C70" s="510"/>
      <c r="D70" s="510"/>
      <c r="E70" s="510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5:H5"/>
    <mergeCell ref="B7:H7"/>
    <mergeCell ref="B10:D10"/>
    <mergeCell ref="F10:H10"/>
    <mergeCell ref="B70:E70"/>
    <mergeCell ref="B28:D28"/>
    <mergeCell ref="F28:H28"/>
    <mergeCell ref="B66:H66"/>
    <mergeCell ref="B48:D48"/>
    <mergeCell ref="B6:H6"/>
    <mergeCell ref="B69:E69"/>
    <mergeCell ref="F48:H48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1"/>
  <sheetViews>
    <sheetView showGridLines="0" zoomScale="75" zoomScaleNormal="75" zoomScalePageLayoutView="0" workbookViewId="0" topLeftCell="A1">
      <selection activeCell="B5" sqref="B5"/>
    </sheetView>
  </sheetViews>
  <sheetFormatPr defaultColWidth="15.7109375" defaultRowHeight="12.75"/>
  <cols>
    <col min="1" max="1" width="4.28125" style="9" customWidth="1"/>
    <col min="2" max="2" width="31.57421875" style="9" customWidth="1"/>
    <col min="3" max="6" width="14.710937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18" width="12.7109375" style="10" bestFit="1" customWidth="1"/>
    <col min="19" max="19" width="12.7109375" style="10" customWidth="1"/>
    <col min="20" max="20" width="12.7109375" style="10" bestFit="1" customWidth="1"/>
    <col min="21" max="21" width="12.7109375" style="10" customWidth="1"/>
    <col min="22" max="24" width="12.7109375" style="9" customWidth="1"/>
    <col min="25" max="27" width="11.421875" style="9" customWidth="1"/>
    <col min="28" max="33" width="11.421875" style="9" hidden="1" customWidth="1"/>
    <col min="34" max="219" width="11.421875" style="9" customWidth="1"/>
    <col min="220" max="220" width="25.7109375" style="9" customWidth="1"/>
    <col min="221" max="16384" width="15.7109375" style="9" customWidth="1"/>
  </cols>
  <sheetData>
    <row r="1" ht="12.75">
      <c r="B1" s="8"/>
    </row>
    <row r="2" spans="2:21" s="11" customFormat="1" ht="18">
      <c r="B2" s="541"/>
      <c r="C2" s="541"/>
      <c r="D2" s="541"/>
      <c r="E2" s="541"/>
      <c r="F2" s="541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2:21" s="11" customFormat="1" ht="18">
      <c r="B3" s="541"/>
      <c r="C3" s="541"/>
      <c r="D3" s="541"/>
      <c r="E3" s="541"/>
      <c r="F3" s="541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5" spans="2:21" s="119" customFormat="1" ht="18">
      <c r="B5" s="134" t="s">
        <v>11</v>
      </c>
      <c r="C5" s="134"/>
      <c r="D5" s="134"/>
      <c r="E5" s="134"/>
      <c r="F5" s="134"/>
      <c r="G5" s="118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2:21" s="11" customFormat="1" ht="18">
      <c r="B6" s="408" t="s">
        <v>116</v>
      </c>
      <c r="C6" s="408"/>
      <c r="D6" s="408"/>
      <c r="E6" s="408"/>
      <c r="F6" s="408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2:21" s="11" customFormat="1" ht="18">
      <c r="B7" s="467" t="s">
        <v>170</v>
      </c>
      <c r="C7" s="274"/>
      <c r="D7" s="274"/>
      <c r="E7" s="274"/>
      <c r="F7" s="274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s="11" customFormat="1" ht="18">
      <c r="B8" s="397" t="s">
        <v>158</v>
      </c>
      <c r="C8" s="138"/>
      <c r="D8" s="274"/>
      <c r="E8" s="274"/>
      <c r="F8" s="274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2:21" s="11" customFormat="1" ht="18">
      <c r="B9" s="393" t="s">
        <v>239</v>
      </c>
      <c r="C9" s="138"/>
      <c r="D9" s="274"/>
      <c r="E9" s="274"/>
      <c r="F9" s="274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2:21" s="11" customFormat="1" ht="18">
      <c r="B10" s="455" t="s">
        <v>115</v>
      </c>
      <c r="C10" s="279"/>
      <c r="D10" s="274"/>
      <c r="E10" s="274"/>
      <c r="F10" s="274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2:7" ht="10.5" customHeight="1">
      <c r="B11" s="261"/>
      <c r="C11" s="261"/>
      <c r="D11" s="261"/>
      <c r="E11" s="261"/>
      <c r="F11" s="177"/>
      <c r="G11" s="22"/>
    </row>
    <row r="12" spans="2:33" s="27" customFormat="1" ht="18" customHeight="1">
      <c r="B12" s="516" t="s">
        <v>143</v>
      </c>
      <c r="C12" s="520">
        <v>2009</v>
      </c>
      <c r="D12" s="544">
        <v>2010</v>
      </c>
      <c r="E12" s="542">
        <v>2011</v>
      </c>
      <c r="F12" s="520">
        <v>2012</v>
      </c>
      <c r="G12" s="116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520">
        <v>2013</v>
      </c>
      <c r="S12" s="520">
        <v>2014</v>
      </c>
      <c r="T12" s="534">
        <v>2015</v>
      </c>
      <c r="U12" s="522">
        <v>2016</v>
      </c>
      <c r="V12" s="536">
        <v>2017</v>
      </c>
      <c r="W12" s="537"/>
      <c r="X12" s="537"/>
      <c r="Y12" s="537"/>
      <c r="Z12" s="537"/>
      <c r="AA12" s="538"/>
      <c r="AB12" s="452"/>
      <c r="AC12" s="452"/>
      <c r="AD12" s="452"/>
      <c r="AE12" s="452"/>
      <c r="AF12" s="452"/>
      <c r="AG12" s="453"/>
    </row>
    <row r="13" spans="2:33" s="27" customFormat="1" ht="18" customHeight="1">
      <c r="B13" s="517"/>
      <c r="C13" s="521"/>
      <c r="D13" s="545"/>
      <c r="E13" s="543"/>
      <c r="F13" s="521"/>
      <c r="G13" s="110" t="s">
        <v>100</v>
      </c>
      <c r="H13" s="110" t="s">
        <v>101</v>
      </c>
      <c r="I13" s="111" t="s">
        <v>106</v>
      </c>
      <c r="J13" s="111" t="s">
        <v>108</v>
      </c>
      <c r="K13" s="111" t="s">
        <v>112</v>
      </c>
      <c r="L13" s="111" t="s">
        <v>125</v>
      </c>
      <c r="M13" s="111" t="s">
        <v>144</v>
      </c>
      <c r="N13" s="111" t="s">
        <v>146</v>
      </c>
      <c r="O13" s="111" t="s">
        <v>148</v>
      </c>
      <c r="P13" s="111" t="s">
        <v>151</v>
      </c>
      <c r="Q13" s="111" t="s">
        <v>153</v>
      </c>
      <c r="R13" s="521"/>
      <c r="S13" s="521"/>
      <c r="T13" s="535"/>
      <c r="U13" s="523"/>
      <c r="V13" s="432" t="s">
        <v>100</v>
      </c>
      <c r="W13" s="477" t="s">
        <v>101</v>
      </c>
      <c r="X13" s="481" t="s">
        <v>106</v>
      </c>
      <c r="Y13" s="483" t="s">
        <v>169</v>
      </c>
      <c r="Z13" s="491" t="s">
        <v>179</v>
      </c>
      <c r="AA13" s="484" t="s">
        <v>125</v>
      </c>
      <c r="AB13" s="469" t="s">
        <v>144</v>
      </c>
      <c r="AC13" s="432" t="s">
        <v>146</v>
      </c>
      <c r="AD13" s="432" t="s">
        <v>148</v>
      </c>
      <c r="AE13" s="432" t="s">
        <v>151</v>
      </c>
      <c r="AF13" s="432" t="s">
        <v>153</v>
      </c>
      <c r="AG13" s="445" t="s">
        <v>181</v>
      </c>
    </row>
    <row r="14" spans="2:33" s="27" customFormat="1" ht="4.5" customHeight="1">
      <c r="B14" s="180"/>
      <c r="C14" s="103"/>
      <c r="D14" s="181"/>
      <c r="E14" s="182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442"/>
      <c r="U14" s="446"/>
      <c r="V14" s="191"/>
      <c r="W14" s="478"/>
      <c r="X14" s="191"/>
      <c r="Y14" s="478"/>
      <c r="Z14" s="492"/>
      <c r="AA14" s="447"/>
      <c r="AB14" s="439"/>
      <c r="AC14" s="191"/>
      <c r="AD14" s="191"/>
      <c r="AE14" s="191"/>
      <c r="AF14" s="191"/>
      <c r="AG14" s="447"/>
    </row>
    <row r="15" spans="2:33" s="25" customFormat="1" ht="21.75" customHeight="1">
      <c r="B15" s="183" t="s">
        <v>34</v>
      </c>
      <c r="C15" s="184">
        <v>1389</v>
      </c>
      <c r="D15" s="184">
        <v>2144</v>
      </c>
      <c r="E15" s="185">
        <v>2188</v>
      </c>
      <c r="F15" s="32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443">
        <v>2258.8960634599985</v>
      </c>
      <c r="U15" s="448">
        <v>2931.5247573100005</v>
      </c>
      <c r="V15" s="33">
        <v>2318.57313536</v>
      </c>
      <c r="W15" s="479">
        <v>2228.65751925</v>
      </c>
      <c r="X15" s="33">
        <v>2253.1845205900004</v>
      </c>
      <c r="Y15" s="479">
        <v>2225.20104787</v>
      </c>
      <c r="Z15" s="443">
        <v>2196.6959827100004</v>
      </c>
      <c r="AA15" s="449">
        <v>2497.00490253744</v>
      </c>
      <c r="AB15" s="440">
        <v>0</v>
      </c>
      <c r="AC15" s="33">
        <v>0</v>
      </c>
      <c r="AD15" s="33">
        <v>0</v>
      </c>
      <c r="AE15" s="33">
        <v>0</v>
      </c>
      <c r="AF15" s="33">
        <v>0</v>
      </c>
      <c r="AG15" s="449">
        <v>0</v>
      </c>
    </row>
    <row r="16" spans="2:33" s="25" customFormat="1" ht="21.75" customHeight="1">
      <c r="B16" s="183" t="s">
        <v>33</v>
      </c>
      <c r="C16" s="184">
        <v>256</v>
      </c>
      <c r="D16" s="184">
        <v>389</v>
      </c>
      <c r="E16" s="185">
        <v>590</v>
      </c>
      <c r="F16" s="32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443">
        <v>4201.51382237</v>
      </c>
      <c r="U16" s="448">
        <v>4539.076503679999</v>
      </c>
      <c r="V16" s="33">
        <v>4465.43897746</v>
      </c>
      <c r="W16" s="479">
        <v>4739.05909481</v>
      </c>
      <c r="X16" s="33">
        <v>4484.991771600001</v>
      </c>
      <c r="Y16" s="479">
        <v>4328.2414593</v>
      </c>
      <c r="Z16" s="443">
        <v>4331.370420330001</v>
      </c>
      <c r="AA16" s="449">
        <v>5934.3516494899995</v>
      </c>
      <c r="AB16" s="440">
        <v>0</v>
      </c>
      <c r="AC16" s="33">
        <v>0</v>
      </c>
      <c r="AD16" s="33">
        <v>0</v>
      </c>
      <c r="AE16" s="33">
        <v>0</v>
      </c>
      <c r="AF16" s="33">
        <v>0</v>
      </c>
      <c r="AG16" s="449">
        <v>0</v>
      </c>
    </row>
    <row r="17" spans="2:33" s="25" customFormat="1" ht="6" customHeight="1">
      <c r="B17" s="186"/>
      <c r="C17" s="187"/>
      <c r="D17" s="187"/>
      <c r="E17" s="188"/>
      <c r="F17" s="34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444"/>
      <c r="U17" s="450"/>
      <c r="V17" s="35"/>
      <c r="W17" s="480"/>
      <c r="X17" s="35"/>
      <c r="Y17" s="480"/>
      <c r="Z17" s="444"/>
      <c r="AA17" s="451"/>
      <c r="AB17" s="441"/>
      <c r="AC17" s="35"/>
      <c r="AD17" s="35"/>
      <c r="AE17" s="35"/>
      <c r="AF17" s="35"/>
      <c r="AG17" s="451"/>
    </row>
    <row r="18" spans="2:33" s="27" customFormat="1" ht="15" customHeight="1">
      <c r="B18" s="524" t="s">
        <v>102</v>
      </c>
      <c r="C18" s="513">
        <f aca="true" t="shared" si="0" ref="C18:H18">SUM(C15:C16)</f>
        <v>1645</v>
      </c>
      <c r="D18" s="513">
        <f t="shared" si="0"/>
        <v>2533</v>
      </c>
      <c r="E18" s="526">
        <f t="shared" si="0"/>
        <v>2778</v>
      </c>
      <c r="F18" s="513">
        <f t="shared" si="0"/>
        <v>3231.62940566</v>
      </c>
      <c r="G18" s="513">
        <f t="shared" si="0"/>
        <v>3978.2822575499995</v>
      </c>
      <c r="H18" s="513">
        <f t="shared" si="0"/>
        <v>4283.16118678</v>
      </c>
      <c r="I18" s="518">
        <f aca="true" t="shared" si="1" ref="I18:N18">SUM(I15:I16)</f>
        <v>4271.37034379</v>
      </c>
      <c r="J18" s="518">
        <f t="shared" si="1"/>
        <v>3622.58121752</v>
      </c>
      <c r="K18" s="518">
        <f t="shared" si="1"/>
        <v>3177.2183911999996</v>
      </c>
      <c r="L18" s="518">
        <f t="shared" si="1"/>
        <v>3224.1298934800006</v>
      </c>
      <c r="M18" s="518">
        <f t="shared" si="1"/>
        <v>3273.10540427</v>
      </c>
      <c r="N18" s="518">
        <f t="shared" si="1"/>
        <v>3382.31552197</v>
      </c>
      <c r="O18" s="518">
        <f>+O15+O16</f>
        <v>3510.4566990000008</v>
      </c>
      <c r="P18" s="518">
        <f>+P15+P16</f>
        <v>3663.6902058299997</v>
      </c>
      <c r="Q18" s="518">
        <f>+Q15+Q16</f>
        <v>3934.70126796</v>
      </c>
      <c r="R18" s="518">
        <f>+R15+R16</f>
        <v>4098.53643417</v>
      </c>
      <c r="S18" s="518">
        <f>+S15+S16</f>
        <v>5844.665124709998</v>
      </c>
      <c r="T18" s="530">
        <f aca="true" t="shared" si="2" ref="T18:Z18">+T16+T15</f>
        <v>6460.4098858299985</v>
      </c>
      <c r="U18" s="539">
        <f>+U16+U15</f>
        <v>7470.60126099</v>
      </c>
      <c r="V18" s="518">
        <f t="shared" si="2"/>
        <v>6784.012112820001</v>
      </c>
      <c r="W18" s="528">
        <f t="shared" si="2"/>
        <v>6967.71661406</v>
      </c>
      <c r="X18" s="539">
        <f t="shared" si="2"/>
        <v>6738.176292190001</v>
      </c>
      <c r="Y18" s="528">
        <f t="shared" si="2"/>
        <v>6553.442507170001</v>
      </c>
      <c r="Z18" s="530">
        <f t="shared" si="2"/>
        <v>6528.066403040002</v>
      </c>
      <c r="AA18" s="518">
        <f aca="true" t="shared" si="3" ref="AA18:AF18">+AA16+AA15</f>
        <v>8431.356552027439</v>
      </c>
      <c r="AB18" s="532">
        <f t="shared" si="3"/>
        <v>0</v>
      </c>
      <c r="AC18" s="518">
        <f t="shared" si="3"/>
        <v>0</v>
      </c>
      <c r="AD18" s="518">
        <f t="shared" si="3"/>
        <v>0</v>
      </c>
      <c r="AE18" s="518">
        <f t="shared" si="3"/>
        <v>0</v>
      </c>
      <c r="AF18" s="518">
        <f t="shared" si="3"/>
        <v>0</v>
      </c>
      <c r="AG18" s="518">
        <f>+AG16+AG15</f>
        <v>0</v>
      </c>
    </row>
    <row r="19" spans="2:33" s="27" customFormat="1" ht="15" customHeight="1">
      <c r="B19" s="525"/>
      <c r="C19" s="514"/>
      <c r="D19" s="514"/>
      <c r="E19" s="527"/>
      <c r="F19" s="514"/>
      <c r="G19" s="514"/>
      <c r="H19" s="514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31"/>
      <c r="U19" s="540"/>
      <c r="V19" s="519"/>
      <c r="W19" s="529"/>
      <c r="X19" s="540"/>
      <c r="Y19" s="529"/>
      <c r="Z19" s="531"/>
      <c r="AA19" s="519"/>
      <c r="AB19" s="533"/>
      <c r="AC19" s="519"/>
      <c r="AD19" s="519"/>
      <c r="AE19" s="519"/>
      <c r="AF19" s="519"/>
      <c r="AG19" s="519"/>
    </row>
    <row r="20" spans="2:7" ht="7.5" customHeight="1">
      <c r="B20" s="36"/>
      <c r="C20" s="37"/>
      <c r="D20" s="37"/>
      <c r="E20" s="37"/>
      <c r="F20" s="37"/>
      <c r="G20" s="37"/>
    </row>
    <row r="21" spans="2:21" ht="7.5" customHeight="1">
      <c r="B21" s="36"/>
      <c r="C21" s="37"/>
      <c r="D21" s="37"/>
      <c r="E21" s="37"/>
      <c r="F21" s="37"/>
      <c r="G21" s="37"/>
      <c r="T21" s="189"/>
      <c r="U21" s="189"/>
    </row>
    <row r="22" spans="2:33" s="25" customFormat="1" ht="28.5" customHeight="1">
      <c r="B22" s="515"/>
      <c r="C22" s="515"/>
      <c r="D22" s="515"/>
      <c r="E22" s="515"/>
      <c r="F22" s="515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90"/>
      <c r="U22" s="190"/>
      <c r="V22" s="197"/>
      <c r="W22" s="197"/>
      <c r="X22" s="197"/>
      <c r="Y22" s="213"/>
      <c r="Z22" s="213"/>
      <c r="AA22" s="213"/>
      <c r="AB22" s="213"/>
      <c r="AC22" s="213"/>
      <c r="AD22" s="213"/>
      <c r="AE22" s="213"/>
      <c r="AF22" s="213"/>
      <c r="AG22" s="213"/>
    </row>
    <row r="23" spans="2:21" s="25" customFormat="1" ht="28.5" customHeight="1">
      <c r="B23" s="515"/>
      <c r="C23" s="515"/>
      <c r="D23" s="515"/>
      <c r="E23" s="515"/>
      <c r="F23" s="515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1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3:21" ht="12.75">
      <c r="C25" s="40"/>
      <c r="D25" s="41"/>
      <c r="E25" s="41"/>
      <c r="F25" s="41"/>
      <c r="G25" s="41"/>
      <c r="T25" s="165"/>
      <c r="U25" s="165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1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spans="8:21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</row>
    <row r="32" spans="8:21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8:21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8:21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8:21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51" spans="3:5" ht="12.75">
      <c r="C51" s="46"/>
      <c r="D51" s="46"/>
      <c r="E51" s="46"/>
    </row>
  </sheetData>
  <sheetProtection/>
  <mergeCells count="46">
    <mergeCell ref="AC18:AC19"/>
    <mergeCell ref="X18:X19"/>
    <mergeCell ref="AF18:AF19"/>
    <mergeCell ref="AE18:AE19"/>
    <mergeCell ref="B2:F2"/>
    <mergeCell ref="B3:F3"/>
    <mergeCell ref="E12:E13"/>
    <mergeCell ref="U18:U19"/>
    <mergeCell ref="D12:D13"/>
    <mergeCell ref="AD18:AD19"/>
    <mergeCell ref="R12:R13"/>
    <mergeCell ref="AB18:AB19"/>
    <mergeCell ref="Z18:Z19"/>
    <mergeCell ref="V18:V19"/>
    <mergeCell ref="O18:O19"/>
    <mergeCell ref="T12:T13"/>
    <mergeCell ref="AA18:AA19"/>
    <mergeCell ref="V12:AA12"/>
    <mergeCell ref="H18:H19"/>
    <mergeCell ref="I18:I19"/>
    <mergeCell ref="Q18:Q19"/>
    <mergeCell ref="R18:R19"/>
    <mergeCell ref="Y18:Y19"/>
    <mergeCell ref="T18:T19"/>
    <mergeCell ref="K18:K19"/>
    <mergeCell ref="W18:W19"/>
    <mergeCell ref="C12:C13"/>
    <mergeCell ref="F12:F13"/>
    <mergeCell ref="P18:P19"/>
    <mergeCell ref="U12:U13"/>
    <mergeCell ref="M18:M19"/>
    <mergeCell ref="B23:F23"/>
    <mergeCell ref="B18:B19"/>
    <mergeCell ref="C18:C19"/>
    <mergeCell ref="D18:D19"/>
    <mergeCell ref="E18:E19"/>
    <mergeCell ref="G18:G19"/>
    <mergeCell ref="B22:F22"/>
    <mergeCell ref="F18:F19"/>
    <mergeCell ref="B12:B13"/>
    <mergeCell ref="AG18:AG19"/>
    <mergeCell ref="J18:J19"/>
    <mergeCell ref="S18:S19"/>
    <mergeCell ref="N18:N19"/>
    <mergeCell ref="S12:S13"/>
    <mergeCell ref="L18:L19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59"/>
  <sheetViews>
    <sheetView showGridLines="0" zoomScale="80" zoomScaleNormal="80" zoomScalePageLayoutView="0" workbookViewId="0" topLeftCell="A13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90" customWidth="1"/>
    <col min="4" max="4" width="19.7109375" style="2" customWidth="1"/>
    <col min="5" max="5" width="11.421875" style="176" customWidth="1"/>
    <col min="6" max="6" width="17.28125" style="176" customWidth="1"/>
    <col min="7" max="7" width="20.00390625" style="176" customWidth="1"/>
    <col min="8" max="8" width="19.140625" style="176" bestFit="1" customWidth="1"/>
    <col min="9" max="9" width="13.00390625" style="176" bestFit="1" customWidth="1"/>
    <col min="10" max="10" width="11.421875" style="176" customWidth="1"/>
    <col min="11" max="12" width="11.421875" style="2" customWidth="1"/>
    <col min="13" max="14" width="11.421875" style="198" customWidth="1"/>
    <col min="15" max="16384" width="11.421875" style="2" customWidth="1"/>
  </cols>
  <sheetData>
    <row r="1" spans="2:6" ht="12.75">
      <c r="B1" s="20"/>
      <c r="F1" s="382"/>
    </row>
    <row r="2" spans="2:14" s="1" customFormat="1" ht="13.5" customHeight="1">
      <c r="B2" s="541"/>
      <c r="C2" s="541"/>
      <c r="D2" s="541"/>
      <c r="E2" s="176"/>
      <c r="F2" s="382"/>
      <c r="G2" s="176"/>
      <c r="H2" s="176"/>
      <c r="I2" s="176"/>
      <c r="J2" s="176"/>
      <c r="M2" s="237"/>
      <c r="N2" s="237"/>
    </row>
    <row r="3" spans="2:14" s="1" customFormat="1" ht="13.5" customHeight="1">
      <c r="B3" s="541"/>
      <c r="C3" s="541"/>
      <c r="D3" s="541"/>
      <c r="E3" s="176"/>
      <c r="F3" s="382"/>
      <c r="G3" s="176"/>
      <c r="H3" s="176"/>
      <c r="I3" s="176"/>
      <c r="J3" s="176"/>
      <c r="M3" s="237"/>
      <c r="N3" s="237"/>
    </row>
    <row r="4" spans="2:14" s="1" customFormat="1" ht="18">
      <c r="B4" s="541"/>
      <c r="C4" s="541"/>
      <c r="D4" s="541"/>
      <c r="E4" s="176"/>
      <c r="F4" s="382"/>
      <c r="G4" s="176"/>
      <c r="H4" s="176"/>
      <c r="I4" s="176"/>
      <c r="J4" s="176"/>
      <c r="M4" s="237"/>
      <c r="N4" s="237"/>
    </row>
    <row r="5" spans="2:14" s="13" customFormat="1" ht="18">
      <c r="B5" s="134" t="s">
        <v>12</v>
      </c>
      <c r="C5" s="134"/>
      <c r="D5" s="134"/>
      <c r="E5" s="176"/>
      <c r="F5" s="382"/>
      <c r="H5" s="176"/>
      <c r="I5" s="290"/>
      <c r="J5" s="176"/>
      <c r="M5" s="238"/>
      <c r="N5" s="238"/>
    </row>
    <row r="6" spans="2:7" ht="18">
      <c r="B6" s="337" t="s">
        <v>138</v>
      </c>
      <c r="C6" s="337"/>
      <c r="D6" s="337"/>
      <c r="F6" s="382"/>
      <c r="G6" s="289"/>
    </row>
    <row r="7" spans="2:7" ht="18">
      <c r="B7" s="337" t="s">
        <v>137</v>
      </c>
      <c r="C7" s="337"/>
      <c r="D7" s="337"/>
      <c r="F7" s="382"/>
      <c r="G7" s="291"/>
    </row>
    <row r="8" spans="2:6" ht="15.75">
      <c r="B8" s="193" t="s">
        <v>156</v>
      </c>
      <c r="C8" s="193"/>
      <c r="D8" s="193"/>
      <c r="F8" s="382"/>
    </row>
    <row r="9" spans="2:14" s="3" customFormat="1" ht="15.75">
      <c r="B9" s="138" t="s">
        <v>240</v>
      </c>
      <c r="C9" s="279"/>
      <c r="D9" s="142"/>
      <c r="E9" s="334">
        <f>+Portada!H39</f>
        <v>3.255</v>
      </c>
      <c r="F9" s="146"/>
      <c r="G9" s="292"/>
      <c r="H9" s="293"/>
      <c r="I9" s="214"/>
      <c r="J9" s="214"/>
      <c r="M9" s="240"/>
      <c r="N9" s="240"/>
    </row>
    <row r="10" spans="2:6" ht="9.75" customHeight="1">
      <c r="B10" s="193"/>
      <c r="C10" s="193"/>
      <c r="D10" s="193"/>
      <c r="F10" s="382"/>
    </row>
    <row r="11" spans="2:12" ht="18.75" customHeight="1">
      <c r="B11" s="550" t="s">
        <v>159</v>
      </c>
      <c r="C11" s="546" t="s">
        <v>89</v>
      </c>
      <c r="D11" s="546" t="s">
        <v>168</v>
      </c>
      <c r="E11" s="338"/>
      <c r="F11" s="346"/>
      <c r="G11" s="338"/>
      <c r="H11" s="338"/>
      <c r="I11" s="338"/>
      <c r="J11" s="338"/>
      <c r="K11" s="339"/>
      <c r="L11" s="339"/>
    </row>
    <row r="12" spans="2:12" ht="18.75" customHeight="1">
      <c r="B12" s="551"/>
      <c r="C12" s="547"/>
      <c r="D12" s="547"/>
      <c r="E12" s="338"/>
      <c r="F12" s="346"/>
      <c r="G12" s="338"/>
      <c r="H12" s="338"/>
      <c r="I12" s="338"/>
      <c r="J12" s="338"/>
      <c r="K12" s="339"/>
      <c r="L12" s="339"/>
    </row>
    <row r="13" spans="2:14" s="16" customFormat="1" ht="9.75" customHeight="1">
      <c r="B13" s="265"/>
      <c r="C13" s="178"/>
      <c r="D13" s="179"/>
      <c r="E13" s="338"/>
      <c r="F13" s="383"/>
      <c r="G13" s="340"/>
      <c r="H13" s="340"/>
      <c r="I13" s="340"/>
      <c r="J13" s="338"/>
      <c r="K13" s="340"/>
      <c r="L13" s="340"/>
      <c r="M13" s="241"/>
      <c r="N13" s="241"/>
    </row>
    <row r="14" spans="2:14" s="13" customFormat="1" ht="19.5" customHeight="1">
      <c r="B14" s="67" t="s">
        <v>19</v>
      </c>
      <c r="C14" s="335">
        <f>SUM(C15:C16)</f>
        <v>1913026.90962744</v>
      </c>
      <c r="D14" s="82">
        <f>SUM(D15:D16)</f>
        <v>6226902.59083</v>
      </c>
      <c r="E14" s="338"/>
      <c r="F14" s="384"/>
      <c r="G14" s="341"/>
      <c r="H14" s="341"/>
      <c r="I14" s="341"/>
      <c r="J14" s="338"/>
      <c r="K14" s="338"/>
      <c r="L14" s="338"/>
      <c r="M14" s="236"/>
      <c r="N14" s="236"/>
    </row>
    <row r="15" spans="2:14" s="13" customFormat="1" ht="16.5" customHeight="1">
      <c r="B15" s="68" t="s">
        <v>25</v>
      </c>
      <c r="C15" s="336">
        <v>838006.65386</v>
      </c>
      <c r="D15" s="77">
        <f>ROUND(+C15*$E$9,5)</f>
        <v>2727711.65831</v>
      </c>
      <c r="E15" s="342"/>
      <c r="F15" s="385"/>
      <c r="G15" s="341"/>
      <c r="H15" s="341"/>
      <c r="I15" s="341"/>
      <c r="J15" s="338"/>
      <c r="K15" s="342"/>
      <c r="L15" s="343"/>
      <c r="M15" s="243"/>
      <c r="N15" s="236"/>
    </row>
    <row r="16" spans="2:14" s="13" customFormat="1" ht="16.5" customHeight="1">
      <c r="B16" s="68" t="s">
        <v>24</v>
      </c>
      <c r="C16" s="336">
        <v>1075020.25576744</v>
      </c>
      <c r="D16" s="77">
        <f>ROUND(+C16*$E$9,5)</f>
        <v>3499190.93252</v>
      </c>
      <c r="E16" s="342"/>
      <c r="F16" s="386"/>
      <c r="G16" s="341"/>
      <c r="H16" s="341"/>
      <c r="I16" s="341"/>
      <c r="J16" s="338"/>
      <c r="K16" s="338"/>
      <c r="L16" s="343"/>
      <c r="M16" s="243"/>
      <c r="N16" s="236"/>
    </row>
    <row r="17" spans="2:14" s="13" customFormat="1" ht="15" customHeight="1">
      <c r="B17" s="15"/>
      <c r="C17" s="336"/>
      <c r="D17" s="77"/>
      <c r="E17" s="338"/>
      <c r="F17" s="387"/>
      <c r="G17" s="341"/>
      <c r="H17" s="341"/>
      <c r="I17" s="341"/>
      <c r="J17" s="338"/>
      <c r="K17" s="342"/>
      <c r="L17" s="343"/>
      <c r="M17" s="243"/>
      <c r="N17" s="236"/>
    </row>
    <row r="18" spans="2:14" s="13" customFormat="1" ht="19.5" customHeight="1">
      <c r="B18" s="18" t="s">
        <v>20</v>
      </c>
      <c r="C18" s="335">
        <f>+C19+C20</f>
        <v>5830499.575759999</v>
      </c>
      <c r="D18" s="82">
        <f>+D19+D20</f>
        <v>18978276.1191</v>
      </c>
      <c r="E18" s="338"/>
      <c r="F18" s="384"/>
      <c r="G18" s="341"/>
      <c r="H18" s="341"/>
      <c r="I18" s="341"/>
      <c r="J18" s="338"/>
      <c r="K18" s="338"/>
      <c r="L18" s="342"/>
      <c r="M18" s="236"/>
      <c r="N18" s="236"/>
    </row>
    <row r="19" spans="2:14" s="13" customFormat="1" ht="16.5" customHeight="1">
      <c r="B19" s="15" t="s">
        <v>25</v>
      </c>
      <c r="C19" s="336">
        <v>3830499.57576</v>
      </c>
      <c r="D19" s="77">
        <f>ROUND(+C19*$E$9,5)</f>
        <v>12468276.1191</v>
      </c>
      <c r="E19" s="338"/>
      <c r="F19" s="385"/>
      <c r="G19" s="341"/>
      <c r="H19" s="341"/>
      <c r="I19" s="341"/>
      <c r="J19" s="338"/>
      <c r="K19" s="342"/>
      <c r="L19" s="343"/>
      <c r="M19" s="243"/>
      <c r="N19" s="236"/>
    </row>
    <row r="20" spans="2:14" s="13" customFormat="1" ht="16.5" customHeight="1">
      <c r="B20" s="15" t="s">
        <v>113</v>
      </c>
      <c r="C20" s="336">
        <v>2000000</v>
      </c>
      <c r="D20" s="77">
        <f>ROUND(+C20*$E$9,5)</f>
        <v>6510000</v>
      </c>
      <c r="E20" s="338"/>
      <c r="F20" s="386"/>
      <c r="G20" s="341"/>
      <c r="H20" s="341"/>
      <c r="I20" s="341"/>
      <c r="J20" s="338"/>
      <c r="K20" s="342"/>
      <c r="L20" s="343"/>
      <c r="M20" s="243"/>
      <c r="N20" s="236"/>
    </row>
    <row r="21" spans="2:14" s="13" customFormat="1" ht="9.75" customHeight="1">
      <c r="B21" s="15"/>
      <c r="C21" s="336"/>
      <c r="D21" s="77"/>
      <c r="E21" s="338"/>
      <c r="F21" s="388"/>
      <c r="G21" s="341"/>
      <c r="H21" s="341"/>
      <c r="I21" s="341"/>
      <c r="J21" s="338"/>
      <c r="K21" s="342"/>
      <c r="L21" s="342"/>
      <c r="M21" s="236"/>
      <c r="N21" s="236"/>
    </row>
    <row r="22" spans="2:14" s="13" customFormat="1" ht="15" customHeight="1">
      <c r="B22" s="552" t="s">
        <v>61</v>
      </c>
      <c r="C22" s="548">
        <f>+C18+C14</f>
        <v>7743526.485387439</v>
      </c>
      <c r="D22" s="548">
        <f>+D18+D14</f>
        <v>25205178.709930003</v>
      </c>
      <c r="E22" s="338"/>
      <c r="F22" s="384"/>
      <c r="G22" s="341"/>
      <c r="H22" s="341"/>
      <c r="I22" s="341"/>
      <c r="J22" s="338"/>
      <c r="K22" s="338"/>
      <c r="L22" s="338"/>
      <c r="M22" s="236"/>
      <c r="N22" s="236"/>
    </row>
    <row r="23" spans="2:14" s="16" customFormat="1" ht="15" customHeight="1">
      <c r="B23" s="553"/>
      <c r="C23" s="549"/>
      <c r="D23" s="549"/>
      <c r="E23" s="338"/>
      <c r="F23" s="388"/>
      <c r="G23" s="341"/>
      <c r="H23" s="340"/>
      <c r="I23" s="340"/>
      <c r="J23" s="338"/>
      <c r="K23" s="338"/>
      <c r="L23" s="344"/>
      <c r="M23" s="244"/>
      <c r="N23" s="236"/>
    </row>
    <row r="24" spans="2:14" ht="14.25">
      <c r="B24" s="353"/>
      <c r="C24" s="354"/>
      <c r="D24" s="339"/>
      <c r="E24" s="338"/>
      <c r="F24" s="388"/>
      <c r="G24" s="341"/>
      <c r="H24" s="338"/>
      <c r="I24" s="338"/>
      <c r="J24" s="338"/>
      <c r="K24" s="345"/>
      <c r="L24" s="345"/>
      <c r="M24" s="236"/>
      <c r="N24" s="236"/>
    </row>
    <row r="25" spans="2:14" ht="14.25">
      <c r="B25" s="355"/>
      <c r="C25" s="486"/>
      <c r="D25" s="356"/>
      <c r="E25" s="346"/>
      <c r="F25" s="389"/>
      <c r="G25" s="341"/>
      <c r="H25" s="338"/>
      <c r="I25" s="338"/>
      <c r="J25" s="338"/>
      <c r="K25" s="338"/>
      <c r="L25" s="347"/>
      <c r="M25" s="236"/>
      <c r="N25" s="236"/>
    </row>
    <row r="26" spans="2:14" ht="14.25">
      <c r="B26" s="353"/>
      <c r="D26" s="357"/>
      <c r="E26" s="338"/>
      <c r="F26" s="389"/>
      <c r="G26" s="341"/>
      <c r="H26" s="338"/>
      <c r="I26" s="338"/>
      <c r="J26" s="338"/>
      <c r="K26" s="346"/>
      <c r="L26" s="342"/>
      <c r="M26" s="242"/>
      <c r="N26" s="236"/>
    </row>
    <row r="27" spans="2:14" ht="14.25">
      <c r="B27" s="339"/>
      <c r="D27" s="358"/>
      <c r="E27" s="338"/>
      <c r="F27" s="389"/>
      <c r="G27" s="341"/>
      <c r="H27" s="338"/>
      <c r="I27" s="338"/>
      <c r="J27" s="338"/>
      <c r="K27" s="338"/>
      <c r="L27" s="342"/>
      <c r="M27" s="236"/>
      <c r="N27" s="236"/>
    </row>
    <row r="28" spans="2:14" ht="14.25">
      <c r="B28" s="339"/>
      <c r="C28" s="359"/>
      <c r="D28" s="359"/>
      <c r="E28" s="338"/>
      <c r="F28" s="388"/>
      <c r="G28" s="341"/>
      <c r="H28" s="338"/>
      <c r="I28" s="338"/>
      <c r="J28" s="338"/>
      <c r="K28" s="338"/>
      <c r="L28" s="348"/>
      <c r="M28" s="239"/>
      <c r="N28" s="236"/>
    </row>
    <row r="29" spans="2:14" s="1" customFormat="1" ht="18">
      <c r="B29" s="134" t="s">
        <v>118</v>
      </c>
      <c r="C29" s="134"/>
      <c r="D29" s="134"/>
      <c r="E29" s="338"/>
      <c r="F29" s="388"/>
      <c r="G29" s="341"/>
      <c r="H29" s="349"/>
      <c r="I29" s="349"/>
      <c r="J29" s="338"/>
      <c r="K29" s="338"/>
      <c r="L29" s="338"/>
      <c r="M29" s="236"/>
      <c r="N29" s="236"/>
    </row>
    <row r="30" spans="2:14" s="1" customFormat="1" ht="18">
      <c r="B30" s="337" t="s">
        <v>138</v>
      </c>
      <c r="C30" s="337"/>
      <c r="D30" s="337"/>
      <c r="E30" s="338"/>
      <c r="F30" s="388"/>
      <c r="G30" s="341"/>
      <c r="H30" s="349"/>
      <c r="I30" s="349"/>
      <c r="J30" s="338"/>
      <c r="K30" s="338"/>
      <c r="L30" s="342"/>
      <c r="M30" s="242"/>
      <c r="N30" s="236"/>
    </row>
    <row r="31" spans="2:14" s="1" customFormat="1" ht="18">
      <c r="B31" s="337" t="s">
        <v>139</v>
      </c>
      <c r="C31" s="337"/>
      <c r="D31" s="337"/>
      <c r="E31" s="338"/>
      <c r="F31" s="388"/>
      <c r="G31" s="341"/>
      <c r="H31" s="349"/>
      <c r="I31" s="349"/>
      <c r="J31" s="338"/>
      <c r="K31" s="338"/>
      <c r="L31" s="338"/>
      <c r="M31" s="236"/>
      <c r="N31" s="236"/>
    </row>
    <row r="32" spans="2:14" s="1" customFormat="1" ht="18">
      <c r="B32" s="193" t="s">
        <v>156</v>
      </c>
      <c r="C32" s="193"/>
      <c r="D32" s="193"/>
      <c r="E32" s="338"/>
      <c r="F32" s="388"/>
      <c r="G32" s="341"/>
      <c r="H32" s="338"/>
      <c r="I32" s="338"/>
      <c r="J32" s="338"/>
      <c r="K32" s="338"/>
      <c r="L32" s="338"/>
      <c r="M32" s="236"/>
      <c r="N32" s="236"/>
    </row>
    <row r="33" spans="2:14" s="3" customFormat="1" ht="15.75">
      <c r="B33" s="266" t="str">
        <f>+B9</f>
        <v>Al 30 de junio de 2017</v>
      </c>
      <c r="C33" s="266"/>
      <c r="D33" s="142"/>
      <c r="E33" s="350"/>
      <c r="F33" s="388"/>
      <c r="G33" s="341"/>
      <c r="H33" s="351"/>
      <c r="I33" s="350"/>
      <c r="J33" s="350"/>
      <c r="K33" s="352"/>
      <c r="L33" s="352"/>
      <c r="M33" s="240"/>
      <c r="N33" s="240"/>
    </row>
    <row r="34" spans="2:14" s="3" customFormat="1" ht="9.75" customHeight="1">
      <c r="B34" s="14"/>
      <c r="C34" s="266"/>
      <c r="D34" s="12"/>
      <c r="E34" s="350"/>
      <c r="F34" s="388"/>
      <c r="G34" s="341"/>
      <c r="H34" s="350"/>
      <c r="I34" s="350"/>
      <c r="J34" s="350"/>
      <c r="K34" s="352"/>
      <c r="L34" s="352"/>
      <c r="M34" s="240"/>
      <c r="N34" s="240"/>
    </row>
    <row r="35" spans="2:12" ht="18.75" customHeight="1">
      <c r="B35" s="550" t="s">
        <v>159</v>
      </c>
      <c r="C35" s="546" t="s">
        <v>89</v>
      </c>
      <c r="D35" s="546" t="s">
        <v>168</v>
      </c>
      <c r="E35" s="338"/>
      <c r="F35" s="388"/>
      <c r="G35" s="341"/>
      <c r="H35" s="338"/>
      <c r="I35" s="338"/>
      <c r="J35" s="338"/>
      <c r="K35" s="339"/>
      <c r="L35" s="339"/>
    </row>
    <row r="36" spans="2:14" s="16" customFormat="1" ht="18.75" customHeight="1">
      <c r="B36" s="551"/>
      <c r="C36" s="547"/>
      <c r="D36" s="547"/>
      <c r="E36" s="338"/>
      <c r="F36" s="388"/>
      <c r="G36" s="341"/>
      <c r="H36" s="338"/>
      <c r="I36" s="338"/>
      <c r="J36" s="338"/>
      <c r="K36" s="340"/>
      <c r="L36" s="340"/>
      <c r="M36" s="241"/>
      <c r="N36" s="241"/>
    </row>
    <row r="37" spans="2:14" s="16" customFormat="1" ht="9.75" customHeight="1">
      <c r="B37" s="17"/>
      <c r="C37" s="270"/>
      <c r="D37" s="19"/>
      <c r="E37" s="338"/>
      <c r="F37" s="388"/>
      <c r="G37" s="341"/>
      <c r="H37" s="338"/>
      <c r="I37" s="338"/>
      <c r="J37" s="338"/>
      <c r="K37" s="340"/>
      <c r="L37" s="340"/>
      <c r="M37" s="241"/>
      <c r="N37" s="241"/>
    </row>
    <row r="38" spans="2:14" s="13" customFormat="1" ht="19.5" customHeight="1">
      <c r="B38" s="18" t="s">
        <v>149</v>
      </c>
      <c r="C38" s="335">
        <f>SUM(C39:C40)</f>
        <v>583977.99291</v>
      </c>
      <c r="D38" s="82">
        <f>SUM(D39:D40)</f>
        <v>1900848.36692205</v>
      </c>
      <c r="E38" s="338"/>
      <c r="F38" s="384"/>
      <c r="G38" s="341"/>
      <c r="H38" s="338"/>
      <c r="I38" s="338"/>
      <c r="J38" s="338"/>
      <c r="K38" s="341"/>
      <c r="L38" s="341"/>
      <c r="M38" s="238"/>
      <c r="N38" s="238"/>
    </row>
    <row r="39" spans="2:14" s="13" customFormat="1" ht="16.5" customHeight="1">
      <c r="B39" s="15" t="s">
        <v>24</v>
      </c>
      <c r="C39" s="336">
        <v>583977.99291</v>
      </c>
      <c r="D39" s="77">
        <f>+C39*$E$9</f>
        <v>1900848.36692205</v>
      </c>
      <c r="E39" s="338"/>
      <c r="F39" s="386"/>
      <c r="G39" s="341"/>
      <c r="H39" s="338"/>
      <c r="I39" s="338"/>
      <c r="J39" s="338"/>
      <c r="K39" s="341"/>
      <c r="L39" s="341"/>
      <c r="M39" s="238"/>
      <c r="N39" s="238"/>
    </row>
    <row r="40" spans="2:14" s="13" customFormat="1" ht="21.75" customHeight="1" hidden="1">
      <c r="B40" s="15" t="s">
        <v>25</v>
      </c>
      <c r="C40" s="336">
        <v>0</v>
      </c>
      <c r="D40" s="77">
        <f>+C40*$E$9</f>
        <v>0</v>
      </c>
      <c r="E40" s="338"/>
      <c r="F40" s="388"/>
      <c r="G40" s="341"/>
      <c r="H40" s="338"/>
      <c r="I40" s="338"/>
      <c r="J40" s="338"/>
      <c r="K40" s="341"/>
      <c r="L40" s="341"/>
      <c r="M40" s="238"/>
      <c r="N40" s="238"/>
    </row>
    <row r="41" spans="2:14" s="13" customFormat="1" ht="15" customHeight="1">
      <c r="B41" s="15"/>
      <c r="C41" s="336"/>
      <c r="D41" s="77"/>
      <c r="E41" s="338"/>
      <c r="F41" s="388"/>
      <c r="G41" s="341"/>
      <c r="H41" s="338"/>
      <c r="I41" s="338"/>
      <c r="J41" s="338"/>
      <c r="K41" s="341"/>
      <c r="L41" s="341"/>
      <c r="M41" s="238"/>
      <c r="N41" s="238"/>
    </row>
    <row r="42" spans="2:14" s="13" customFormat="1" ht="19.5" customHeight="1">
      <c r="B42" s="18" t="s">
        <v>150</v>
      </c>
      <c r="C42" s="335">
        <f>SUM(C43:C43)</f>
        <v>103852.07373</v>
      </c>
      <c r="D42" s="82">
        <f>SUM(D43:D43)</f>
        <v>338038.49999115</v>
      </c>
      <c r="E42" s="338"/>
      <c r="F42" s="384"/>
      <c r="G42" s="341"/>
      <c r="H42" s="338"/>
      <c r="I42" s="338"/>
      <c r="J42" s="338"/>
      <c r="K42" s="341"/>
      <c r="L42" s="341"/>
      <c r="M42" s="238"/>
      <c r="N42" s="238"/>
    </row>
    <row r="43" spans="2:14" s="13" customFormat="1" ht="16.5" customHeight="1">
      <c r="B43" s="15" t="s">
        <v>24</v>
      </c>
      <c r="C43" s="336">
        <v>103852.07373</v>
      </c>
      <c r="D43" s="77">
        <f>+C43*$E$9</f>
        <v>338038.49999115</v>
      </c>
      <c r="E43" s="338"/>
      <c r="F43" s="386"/>
      <c r="G43" s="341"/>
      <c r="H43" s="338"/>
      <c r="I43" s="338"/>
      <c r="J43" s="338"/>
      <c r="K43" s="341"/>
      <c r="L43" s="341"/>
      <c r="M43" s="238"/>
      <c r="N43" s="238"/>
    </row>
    <row r="44" spans="2:14" s="13" customFormat="1" ht="7.5" customHeight="1">
      <c r="B44" s="15"/>
      <c r="C44" s="336"/>
      <c r="D44" s="77"/>
      <c r="E44" s="338"/>
      <c r="F44" s="341"/>
      <c r="G44" s="341"/>
      <c r="H44" s="338"/>
      <c r="I44" s="338"/>
      <c r="J44" s="338"/>
      <c r="K44" s="341"/>
      <c r="L44" s="341"/>
      <c r="M44" s="238"/>
      <c r="N44" s="238"/>
    </row>
    <row r="45" spans="2:14" s="13" customFormat="1" ht="15" customHeight="1">
      <c r="B45" s="552" t="s">
        <v>61</v>
      </c>
      <c r="C45" s="548">
        <f>+C42+C38</f>
        <v>687830.0666400001</v>
      </c>
      <c r="D45" s="548">
        <f>+D42+D38</f>
        <v>2238886.8669132</v>
      </c>
      <c r="E45" s="338"/>
      <c r="F45" s="341"/>
      <c r="G45" s="341"/>
      <c r="H45" s="338"/>
      <c r="I45" s="338"/>
      <c r="J45" s="338"/>
      <c r="K45" s="341"/>
      <c r="L45" s="341"/>
      <c r="M45" s="238"/>
      <c r="N45" s="238"/>
    </row>
    <row r="46" spans="2:14" s="16" customFormat="1" ht="15" customHeight="1">
      <c r="B46" s="553"/>
      <c r="C46" s="549"/>
      <c r="D46" s="549"/>
      <c r="E46" s="338"/>
      <c r="F46" s="376"/>
      <c r="G46" s="341"/>
      <c r="H46" s="338"/>
      <c r="I46" s="338"/>
      <c r="J46" s="338"/>
      <c r="K46" s="340"/>
      <c r="L46" s="340"/>
      <c r="M46" s="241"/>
      <c r="N46" s="241"/>
    </row>
    <row r="47" spans="2:12" ht="16.5" customHeight="1">
      <c r="B47" s="28" t="s">
        <v>141</v>
      </c>
      <c r="E47" s="338"/>
      <c r="F47" s="341"/>
      <c r="G47" s="341"/>
      <c r="H47" s="338"/>
      <c r="I47" s="338"/>
      <c r="J47" s="338"/>
      <c r="K47" s="339"/>
      <c r="L47" s="339"/>
    </row>
    <row r="48" spans="2:12" ht="12.75">
      <c r="B48" s="2" t="s">
        <v>142</v>
      </c>
      <c r="C48" s="215"/>
      <c r="E48" s="338"/>
      <c r="F48" s="338"/>
      <c r="G48" s="338"/>
      <c r="H48" s="338"/>
      <c r="I48" s="338"/>
      <c r="J48" s="338"/>
      <c r="K48" s="339"/>
      <c r="L48" s="339"/>
    </row>
    <row r="49" spans="2:12" ht="12.75">
      <c r="B49" s="339"/>
      <c r="C49" s="360">
        <f>+C45+C22</f>
        <v>8431356.55202744</v>
      </c>
      <c r="D49" s="360"/>
      <c r="E49" s="338"/>
      <c r="F49" s="338"/>
      <c r="G49" s="338"/>
      <c r="H49" s="338"/>
      <c r="I49" s="338"/>
      <c r="J49" s="338"/>
      <c r="K49" s="339"/>
      <c r="L49" s="339"/>
    </row>
    <row r="50" spans="2:12" ht="12.75">
      <c r="B50" s="339"/>
      <c r="C50" s="361"/>
      <c r="D50" s="490"/>
      <c r="E50" s="338"/>
      <c r="F50" s="338"/>
      <c r="G50" s="338"/>
      <c r="H50" s="338"/>
      <c r="I50" s="338"/>
      <c r="J50" s="338"/>
      <c r="K50" s="339"/>
      <c r="L50" s="339"/>
    </row>
    <row r="51" spans="2:4" ht="12.75">
      <c r="B51" s="339"/>
      <c r="C51" s="362"/>
      <c r="D51" s="339"/>
    </row>
    <row r="52" spans="2:4" ht="12.75">
      <c r="B52" s="339"/>
      <c r="C52" s="360"/>
      <c r="D52" s="360"/>
    </row>
    <row r="53" spans="2:4" ht="12.75">
      <c r="B53" s="339"/>
      <c r="C53" s="360"/>
      <c r="D53" s="360"/>
    </row>
    <row r="54" spans="2:4" ht="12.75">
      <c r="B54" s="339"/>
      <c r="C54" s="360"/>
      <c r="D54" s="360"/>
    </row>
    <row r="55" spans="2:4" ht="12.75">
      <c r="B55" s="339"/>
      <c r="C55" s="485"/>
      <c r="D55" s="485"/>
    </row>
    <row r="56" spans="2:4" ht="12.75">
      <c r="B56" s="339"/>
      <c r="C56" s="360"/>
      <c r="D56" s="360"/>
    </row>
    <row r="57" spans="2:4" ht="12.75">
      <c r="B57" s="339"/>
      <c r="C57" s="360"/>
      <c r="D57" s="360"/>
    </row>
    <row r="58" spans="2:4" ht="12.75">
      <c r="B58" s="339"/>
      <c r="C58" s="360"/>
      <c r="D58" s="339"/>
    </row>
    <row r="59" spans="2:4" ht="12.75">
      <c r="B59" s="339"/>
      <c r="C59" s="362"/>
      <c r="D59" s="339"/>
    </row>
  </sheetData>
  <sheetProtection/>
  <mergeCells count="15">
    <mergeCell ref="B45:B46"/>
    <mergeCell ref="C45:C46"/>
    <mergeCell ref="D45:D46"/>
    <mergeCell ref="B35:B36"/>
    <mergeCell ref="C35:C36"/>
    <mergeCell ref="D35:D36"/>
    <mergeCell ref="D11:D12"/>
    <mergeCell ref="D22:D23"/>
    <mergeCell ref="B11:B12"/>
    <mergeCell ref="B22:B23"/>
    <mergeCell ref="C22:C23"/>
    <mergeCell ref="B2:D2"/>
    <mergeCell ref="B3:D3"/>
    <mergeCell ref="B4:D4"/>
    <mergeCell ref="C11:C12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8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0" customWidth="1"/>
    <col min="2" max="2" width="56.28125" style="90" customWidth="1"/>
    <col min="3" max="4" width="19.7109375" style="90" customWidth="1"/>
    <col min="5" max="5" width="11.421875" style="90" customWidth="1"/>
    <col min="6" max="6" width="16.140625" style="90" customWidth="1"/>
    <col min="7" max="12" width="11.421875" style="90" customWidth="1"/>
    <col min="13" max="13" width="11.421875" style="137" customWidth="1"/>
    <col min="14" max="16384" width="11.421875" style="90" customWidth="1"/>
  </cols>
  <sheetData>
    <row r="1" ht="12.75">
      <c r="B1" s="106"/>
    </row>
    <row r="2" ht="12.75">
      <c r="B2" s="106"/>
    </row>
    <row r="3" ht="12.75">
      <c r="B3" s="106"/>
    </row>
    <row r="4" ht="12" customHeight="1">
      <c r="B4" s="106"/>
    </row>
    <row r="5" spans="2:13" s="141" customFormat="1" ht="18">
      <c r="B5" s="134" t="s">
        <v>13</v>
      </c>
      <c r="C5" s="134"/>
      <c r="D5" s="134"/>
      <c r="M5" s="199"/>
    </row>
    <row r="6" spans="2:13" s="141" customFormat="1" ht="18">
      <c r="B6" s="337" t="s">
        <v>138</v>
      </c>
      <c r="C6" s="337"/>
      <c r="D6" s="337"/>
      <c r="M6" s="199"/>
    </row>
    <row r="7" spans="2:13" s="141" customFormat="1" ht="18">
      <c r="B7" s="337" t="s">
        <v>137</v>
      </c>
      <c r="C7" s="337"/>
      <c r="D7" s="337"/>
      <c r="M7" s="199"/>
    </row>
    <row r="8" spans="2:13" s="141" customFormat="1" ht="18">
      <c r="B8" s="363" t="s">
        <v>37</v>
      </c>
      <c r="C8" s="193"/>
      <c r="D8" s="193"/>
      <c r="M8" s="199"/>
    </row>
    <row r="9" spans="2:13" s="141" customFormat="1" ht="18">
      <c r="B9" s="558" t="str">
        <f>+'DEP-C2'!B9</f>
        <v>Al 30 de junio de 2017</v>
      </c>
      <c r="C9" s="558"/>
      <c r="D9" s="277"/>
      <c r="E9" s="334">
        <f>+Portada!H39</f>
        <v>3.255</v>
      </c>
      <c r="M9" s="199"/>
    </row>
    <row r="10" spans="2:13" s="65" customFormat="1" ht="9.75" customHeight="1">
      <c r="B10" s="561"/>
      <c r="C10" s="561"/>
      <c r="D10" s="561"/>
      <c r="E10" s="294"/>
      <c r="M10" s="170"/>
    </row>
    <row r="11" spans="2:4" ht="16.5" customHeight="1">
      <c r="B11" s="562" t="s">
        <v>96</v>
      </c>
      <c r="C11" s="556" t="s">
        <v>89</v>
      </c>
      <c r="D11" s="546" t="s">
        <v>168</v>
      </c>
    </row>
    <row r="12" spans="2:13" s="84" customFormat="1" ht="16.5" customHeight="1">
      <c r="B12" s="563"/>
      <c r="C12" s="557"/>
      <c r="D12" s="547"/>
      <c r="M12" s="171"/>
    </row>
    <row r="13" spans="2:13" s="84" customFormat="1" ht="9.75" customHeight="1">
      <c r="B13" s="64"/>
      <c r="C13" s="166"/>
      <c r="D13" s="167"/>
      <c r="M13" s="171"/>
    </row>
    <row r="14" spans="2:13" s="84" customFormat="1" ht="16.5">
      <c r="B14" s="168" t="s">
        <v>64</v>
      </c>
      <c r="C14" s="364">
        <f>SUM(C15:C16)</f>
        <v>1571480.96513</v>
      </c>
      <c r="D14" s="365">
        <f>SUM(D15:D16)</f>
        <v>5115170.54149</v>
      </c>
      <c r="M14" s="171"/>
    </row>
    <row r="15" spans="2:13" s="84" customFormat="1" ht="16.5">
      <c r="B15" s="83" t="s">
        <v>25</v>
      </c>
      <c r="C15" s="366">
        <v>1153782.54668</v>
      </c>
      <c r="D15" s="332">
        <f>ROUND(+C15*$E$9,5)</f>
        <v>3755562.18944</v>
      </c>
      <c r="E15" s="295"/>
      <c r="G15" s="296"/>
      <c r="M15" s="171"/>
    </row>
    <row r="16" spans="2:13" s="84" customFormat="1" ht="16.5">
      <c r="B16" s="83" t="s">
        <v>24</v>
      </c>
      <c r="C16" s="366">
        <v>417698.41845</v>
      </c>
      <c r="D16" s="332">
        <f>ROUND(+C16*$E$9,5)</f>
        <v>1359608.35205</v>
      </c>
      <c r="E16" s="295"/>
      <c r="M16" s="171"/>
    </row>
    <row r="17" spans="2:13" s="84" customFormat="1" ht="15" customHeight="1">
      <c r="B17" s="64"/>
      <c r="C17" s="367"/>
      <c r="D17" s="368"/>
      <c r="M17" s="171"/>
    </row>
    <row r="18" spans="2:13" s="84" customFormat="1" ht="16.5">
      <c r="B18" s="168" t="s">
        <v>63</v>
      </c>
      <c r="C18" s="364">
        <f>SUM(C19:C20)</f>
        <v>6172045.520257439</v>
      </c>
      <c r="D18" s="364">
        <f>SUM(D19:D20)</f>
        <v>20090008.16844</v>
      </c>
      <c r="E18" s="295"/>
      <c r="M18" s="171"/>
    </row>
    <row r="19" spans="2:13" s="84" customFormat="1" ht="16.5">
      <c r="B19" s="83" t="s">
        <v>25</v>
      </c>
      <c r="C19" s="366">
        <f>+C23+C27+C31+C35</f>
        <v>3514723.6829399997</v>
      </c>
      <c r="D19" s="366">
        <f>+D23+D27+D31+D35</f>
        <v>11440425.587970002</v>
      </c>
      <c r="M19" s="171"/>
    </row>
    <row r="20" spans="2:13" s="84" customFormat="1" ht="16.5">
      <c r="B20" s="83" t="s">
        <v>24</v>
      </c>
      <c r="C20" s="366">
        <f>+C24+C28+C32+C36</f>
        <v>2657321.8373174397</v>
      </c>
      <c r="D20" s="366">
        <f>+D24+D28+D32+D36</f>
        <v>8649582.58047</v>
      </c>
      <c r="M20" s="171"/>
    </row>
    <row r="21" spans="2:13" s="84" customFormat="1" ht="9.75" customHeight="1">
      <c r="B21" s="85"/>
      <c r="C21" s="366"/>
      <c r="D21" s="332"/>
      <c r="M21" s="171"/>
    </row>
    <row r="22" spans="2:13" s="84" customFormat="1" ht="16.5">
      <c r="B22" s="372" t="s">
        <v>184</v>
      </c>
      <c r="C22" s="369">
        <f>SUM(C23:C24)</f>
        <v>5169716.35443744</v>
      </c>
      <c r="D22" s="370">
        <f>SUM(D23:D24)</f>
        <v>16827426.7337</v>
      </c>
      <c r="G22" s="295"/>
      <c r="I22" s="297"/>
      <c r="M22" s="171"/>
    </row>
    <row r="23" spans="2:13" s="84" customFormat="1" ht="16.5">
      <c r="B23" s="373" t="s">
        <v>25</v>
      </c>
      <c r="C23" s="367">
        <v>2988101.7444599997</v>
      </c>
      <c r="D23" s="368">
        <f>ROUND(+C23*$E$9,5)</f>
        <v>9726271.17822</v>
      </c>
      <c r="G23" s="295"/>
      <c r="I23" s="297"/>
      <c r="M23" s="171"/>
    </row>
    <row r="24" spans="2:13" s="84" customFormat="1" ht="16.5">
      <c r="B24" s="373" t="s">
        <v>24</v>
      </c>
      <c r="C24" s="367">
        <v>2181614.60997744</v>
      </c>
      <c r="D24" s="368">
        <f>ROUND(+C24*$E$9,5)</f>
        <v>7101155.55548</v>
      </c>
      <c r="M24" s="171"/>
    </row>
    <row r="25" spans="2:13" s="84" customFormat="1" ht="9.75" customHeight="1">
      <c r="B25" s="85"/>
      <c r="C25" s="366"/>
      <c r="D25" s="332"/>
      <c r="M25" s="171"/>
    </row>
    <row r="26" spans="2:13" s="84" customFormat="1" ht="16.5">
      <c r="B26" s="372" t="s">
        <v>185</v>
      </c>
      <c r="C26" s="369">
        <f>SUM(C27:C28)</f>
        <v>552899.96702</v>
      </c>
      <c r="D26" s="370">
        <f>SUM(D27:D28)</f>
        <v>1799689.3926499998</v>
      </c>
      <c r="G26" s="298"/>
      <c r="M26" s="171"/>
    </row>
    <row r="27" spans="2:13" s="84" customFormat="1" ht="16.5">
      <c r="B27" s="373" t="s">
        <v>25</v>
      </c>
      <c r="C27" s="367">
        <v>149585.60954</v>
      </c>
      <c r="D27" s="368">
        <f>ROUND(+C27*$E$9,5)</f>
        <v>486901.15905</v>
      </c>
      <c r="M27" s="171"/>
    </row>
    <row r="28" spans="2:13" s="84" customFormat="1" ht="16.5">
      <c r="B28" s="373" t="s">
        <v>24</v>
      </c>
      <c r="C28" s="367">
        <v>403314.35748</v>
      </c>
      <c r="D28" s="368">
        <f>ROUND(+C28*$E$9,5)</f>
        <v>1312788.2336</v>
      </c>
      <c r="M28" s="171"/>
    </row>
    <row r="29" spans="2:13" s="84" customFormat="1" ht="9.75" customHeight="1">
      <c r="B29" s="85"/>
      <c r="C29" s="368"/>
      <c r="D29" s="332"/>
      <c r="M29" s="171"/>
    </row>
    <row r="30" spans="2:13" s="84" customFormat="1" ht="16.5">
      <c r="B30" s="372" t="s">
        <v>186</v>
      </c>
      <c r="C30" s="369">
        <f>+C31+C32</f>
        <v>274807.98770999996</v>
      </c>
      <c r="D30" s="370">
        <f>+D31+D32</f>
        <v>894500</v>
      </c>
      <c r="M30" s="171"/>
    </row>
    <row r="31" spans="2:13" s="84" customFormat="1" ht="16.5">
      <c r="B31" s="373" t="s">
        <v>25</v>
      </c>
      <c r="C31" s="367">
        <v>274807.98770999996</v>
      </c>
      <c r="D31" s="368">
        <f>ROUND(+C31*$E$9,5)</f>
        <v>894500</v>
      </c>
      <c r="M31" s="171"/>
    </row>
    <row r="32" spans="2:13" s="84" customFormat="1" ht="16.5">
      <c r="B32" s="373" t="s">
        <v>24</v>
      </c>
      <c r="C32" s="367">
        <v>0</v>
      </c>
      <c r="D32" s="368">
        <f>ROUND(+C32*$E$9,5)</f>
        <v>0</v>
      </c>
      <c r="M32" s="171"/>
    </row>
    <row r="33" spans="2:13" s="84" customFormat="1" ht="9.75" customHeight="1">
      <c r="B33" s="85"/>
      <c r="C33" s="366"/>
      <c r="D33" s="332"/>
      <c r="M33" s="171"/>
    </row>
    <row r="34" spans="2:13" s="84" customFormat="1" ht="16.5">
      <c r="B34" s="374" t="s">
        <v>187</v>
      </c>
      <c r="C34" s="369">
        <f>+SUM(C35:C36)</f>
        <v>174621.21109</v>
      </c>
      <c r="D34" s="370">
        <f>SUM(D35:D36)</f>
        <v>568392.04209</v>
      </c>
      <c r="M34" s="171"/>
    </row>
    <row r="35" spans="2:13" s="84" customFormat="1" ht="16.5">
      <c r="B35" s="373" t="s">
        <v>25</v>
      </c>
      <c r="C35" s="367">
        <v>102228.34122999999</v>
      </c>
      <c r="D35" s="368">
        <f>ROUND(+C35*$E$9,5)</f>
        <v>332753.2507</v>
      </c>
      <c r="M35" s="171"/>
    </row>
    <row r="36" spans="2:13" s="84" customFormat="1" ht="16.5">
      <c r="B36" s="373" t="s">
        <v>24</v>
      </c>
      <c r="C36" s="367">
        <v>72392.86986</v>
      </c>
      <c r="D36" s="368">
        <f>ROUND(+C36*$E$9,5)</f>
        <v>235638.79139</v>
      </c>
      <c r="M36" s="171"/>
    </row>
    <row r="37" spans="2:13" s="84" customFormat="1" ht="9.75" customHeight="1">
      <c r="B37" s="204"/>
      <c r="C37" s="367"/>
      <c r="D37" s="368"/>
      <c r="M37" s="171"/>
    </row>
    <row r="38" spans="2:13" s="84" customFormat="1" ht="15" customHeight="1">
      <c r="B38" s="559" t="s">
        <v>61</v>
      </c>
      <c r="C38" s="554">
        <f>+C18+C14</f>
        <v>7743526.485387439</v>
      </c>
      <c r="D38" s="554">
        <f>+D18+D14</f>
        <v>25205178.70993</v>
      </c>
      <c r="M38" s="171"/>
    </row>
    <row r="39" spans="2:13" s="84" customFormat="1" ht="15" customHeight="1">
      <c r="B39" s="560"/>
      <c r="C39" s="555"/>
      <c r="D39" s="555"/>
      <c r="M39" s="171"/>
    </row>
    <row r="40" ht="16.5">
      <c r="F40" s="84"/>
    </row>
    <row r="41" spans="3:6" ht="16.5">
      <c r="C41" s="105"/>
      <c r="D41" s="105"/>
      <c r="F41" s="84"/>
    </row>
    <row r="42" spans="3:6" ht="16.5">
      <c r="C42" s="202"/>
      <c r="D42" s="202"/>
      <c r="F42" s="84"/>
    </row>
    <row r="44" spans="2:13" s="141" customFormat="1" ht="18">
      <c r="B44" s="134" t="s">
        <v>119</v>
      </c>
      <c r="C44" s="134"/>
      <c r="D44" s="134"/>
      <c r="M44" s="199"/>
    </row>
    <row r="45" spans="2:13" s="141" customFormat="1" ht="18">
      <c r="B45" s="337" t="s">
        <v>138</v>
      </c>
      <c r="C45" s="337"/>
      <c r="D45" s="337"/>
      <c r="M45" s="199"/>
    </row>
    <row r="46" spans="2:13" s="141" customFormat="1" ht="18">
      <c r="B46" s="337" t="s">
        <v>139</v>
      </c>
      <c r="C46" s="337"/>
      <c r="D46" s="337"/>
      <c r="M46" s="199"/>
    </row>
    <row r="47" spans="2:13" s="141" customFormat="1" ht="18">
      <c r="B47" s="363" t="s">
        <v>37</v>
      </c>
      <c r="C47" s="193"/>
      <c r="D47" s="193"/>
      <c r="M47" s="199"/>
    </row>
    <row r="48" spans="2:13" s="141" customFormat="1" ht="18">
      <c r="B48" s="558" t="str">
        <f>+B9</f>
        <v>Al 30 de junio de 2017</v>
      </c>
      <c r="C48" s="558"/>
      <c r="D48" s="264"/>
      <c r="M48" s="199"/>
    </row>
    <row r="49" spans="2:13" s="65" customFormat="1" ht="9.75" customHeight="1">
      <c r="B49" s="561"/>
      <c r="C49" s="561"/>
      <c r="D49" s="561"/>
      <c r="M49" s="170"/>
    </row>
    <row r="50" spans="2:4" ht="16.5" customHeight="1">
      <c r="B50" s="562" t="s">
        <v>96</v>
      </c>
      <c r="C50" s="556" t="s">
        <v>89</v>
      </c>
      <c r="D50" s="546" t="s">
        <v>168</v>
      </c>
    </row>
    <row r="51" spans="2:13" s="84" customFormat="1" ht="16.5" customHeight="1">
      <c r="B51" s="563"/>
      <c r="C51" s="557"/>
      <c r="D51" s="547"/>
      <c r="M51" s="171"/>
    </row>
    <row r="52" spans="2:13" s="84" customFormat="1" ht="9.75" customHeight="1">
      <c r="B52" s="64"/>
      <c r="C52" s="166"/>
      <c r="D52" s="205"/>
      <c r="M52" s="171"/>
    </row>
    <row r="53" spans="2:13" s="84" customFormat="1" ht="16.5">
      <c r="B53" s="168" t="s">
        <v>64</v>
      </c>
      <c r="C53" s="364">
        <f>SUM(C54:C55)</f>
        <v>333830.06664</v>
      </c>
      <c r="D53" s="365">
        <f>SUM(D54:D55)</f>
        <v>1086616.86691</v>
      </c>
      <c r="F53" s="376"/>
      <c r="M53" s="171"/>
    </row>
    <row r="54" spans="2:13" s="84" customFormat="1" ht="16.5">
      <c r="B54" s="83" t="s">
        <v>24</v>
      </c>
      <c r="C54" s="366">
        <v>333830.06664</v>
      </c>
      <c r="D54" s="332">
        <f>ROUND(+C54*$E$9,5)</f>
        <v>1086616.86691</v>
      </c>
      <c r="F54" s="375"/>
      <c r="M54" s="171"/>
    </row>
    <row r="55" spans="2:13" s="84" customFormat="1" ht="21.75" customHeight="1" hidden="1">
      <c r="B55" s="85" t="s">
        <v>65</v>
      </c>
      <c r="C55" s="366">
        <v>0</v>
      </c>
      <c r="D55" s="332">
        <f>+C55*$E$9</f>
        <v>0</v>
      </c>
      <c r="M55" s="171"/>
    </row>
    <row r="56" spans="2:13" s="84" customFormat="1" ht="15" customHeight="1">
      <c r="B56" s="64"/>
      <c r="C56" s="367"/>
      <c r="D56" s="368"/>
      <c r="M56" s="171"/>
    </row>
    <row r="57" spans="2:13" s="84" customFormat="1" ht="16.5">
      <c r="B57" s="168" t="s">
        <v>63</v>
      </c>
      <c r="C57" s="364">
        <f>SUM(C58:C58)</f>
        <v>354000</v>
      </c>
      <c r="D57" s="365">
        <f>SUM(D58:D58)</f>
        <v>1152270</v>
      </c>
      <c r="F57" s="376"/>
      <c r="M57" s="171"/>
    </row>
    <row r="58" spans="2:13" s="84" customFormat="1" ht="16.5">
      <c r="B58" s="83" t="s">
        <v>24</v>
      </c>
      <c r="C58" s="366">
        <f>+C61</f>
        <v>354000</v>
      </c>
      <c r="D58" s="332">
        <f>+D60</f>
        <v>1152270</v>
      </c>
      <c r="F58" s="375"/>
      <c r="M58" s="171"/>
    </row>
    <row r="59" spans="2:13" s="84" customFormat="1" ht="9.75" customHeight="1">
      <c r="B59" s="85"/>
      <c r="C59" s="366"/>
      <c r="D59" s="332"/>
      <c r="M59" s="171"/>
    </row>
    <row r="60" spans="2:13" s="84" customFormat="1" ht="16.5">
      <c r="B60" s="372" t="s">
        <v>184</v>
      </c>
      <c r="C60" s="369">
        <f>SUM(C61:C61)</f>
        <v>354000</v>
      </c>
      <c r="D60" s="369">
        <f>SUM(D61:D61)</f>
        <v>1152270</v>
      </c>
      <c r="F60" s="376"/>
      <c r="M60" s="171"/>
    </row>
    <row r="61" spans="2:13" s="84" customFormat="1" ht="16.5">
      <c r="B61" s="373" t="s">
        <v>24</v>
      </c>
      <c r="C61" s="367">
        <v>354000</v>
      </c>
      <c r="D61" s="368">
        <f>ROUND(+C61*$E$9,5)</f>
        <v>1152270</v>
      </c>
      <c r="F61" s="375"/>
      <c r="M61" s="171"/>
    </row>
    <row r="62" spans="2:13" s="84" customFormat="1" ht="21.75" customHeight="1" hidden="1">
      <c r="B62" s="83" t="s">
        <v>67</v>
      </c>
      <c r="C62" s="366">
        <v>0</v>
      </c>
      <c r="D62" s="332">
        <f>+C62*$E$9</f>
        <v>0</v>
      </c>
      <c r="F62" s="216"/>
      <c r="M62" s="171"/>
    </row>
    <row r="63" spans="2:13" s="84" customFormat="1" ht="9.75" customHeight="1">
      <c r="B63" s="204"/>
      <c r="C63" s="367"/>
      <c r="D63" s="368"/>
      <c r="M63" s="171"/>
    </row>
    <row r="64" spans="2:13" s="84" customFormat="1" ht="15" customHeight="1">
      <c r="B64" s="559" t="s">
        <v>61</v>
      </c>
      <c r="C64" s="554">
        <f>+C57+C53</f>
        <v>687830.06664</v>
      </c>
      <c r="D64" s="554">
        <f>+D57+D53</f>
        <v>2238886.8669100003</v>
      </c>
      <c r="M64" s="171"/>
    </row>
    <row r="65" spans="2:13" s="84" customFormat="1" ht="15" customHeight="1">
      <c r="B65" s="560"/>
      <c r="C65" s="555"/>
      <c r="D65" s="555"/>
      <c r="F65" s="376"/>
      <c r="M65" s="171"/>
    </row>
    <row r="67" spans="3:6" ht="12.75">
      <c r="C67" s="105"/>
      <c r="D67" s="136"/>
      <c r="F67" s="377"/>
    </row>
    <row r="68" ht="12.75">
      <c r="C68" s="201"/>
    </row>
  </sheetData>
  <sheetProtection/>
  <mergeCells count="16">
    <mergeCell ref="B9:C9"/>
    <mergeCell ref="B10:D10"/>
    <mergeCell ref="B64:B65"/>
    <mergeCell ref="C64:C65"/>
    <mergeCell ref="D64:D65"/>
    <mergeCell ref="B49:D49"/>
    <mergeCell ref="B50:B51"/>
    <mergeCell ref="B11:B12"/>
    <mergeCell ref="C11:C12"/>
    <mergeCell ref="D11:D12"/>
    <mergeCell ref="C38:C39"/>
    <mergeCell ref="C50:C51"/>
    <mergeCell ref="D50:D51"/>
    <mergeCell ref="B48:C48"/>
    <mergeCell ref="D38:D39"/>
    <mergeCell ref="B38:B39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1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0" customWidth="1"/>
    <col min="2" max="2" width="73.57421875" style="90" customWidth="1"/>
    <col min="3" max="4" width="19.7109375" style="90" customWidth="1"/>
    <col min="5" max="5" width="11.421875" style="90" customWidth="1"/>
    <col min="6" max="6" width="19.28125" style="90" customWidth="1"/>
    <col min="7" max="7" width="16.28125" style="90" bestFit="1" customWidth="1"/>
    <col min="8" max="8" width="16.421875" style="90" customWidth="1"/>
    <col min="9" max="9" width="17.00390625" style="90" customWidth="1"/>
    <col min="10" max="16384" width="11.421875" style="90" customWidth="1"/>
  </cols>
  <sheetData>
    <row r="1" spans="2:5" ht="14.25">
      <c r="B1" s="106"/>
      <c r="E1" s="112"/>
    </row>
    <row r="2" ht="12.75">
      <c r="B2" s="106"/>
    </row>
    <row r="3" ht="12.75">
      <c r="B3" s="106"/>
    </row>
    <row r="4" ht="13.5" customHeight="1">
      <c r="B4" s="106"/>
    </row>
    <row r="5" spans="2:4" ht="18">
      <c r="B5" s="134" t="s">
        <v>14</v>
      </c>
      <c r="C5" s="134"/>
      <c r="D5" s="134"/>
    </row>
    <row r="6" spans="2:11" ht="18">
      <c r="B6" s="337" t="s">
        <v>138</v>
      </c>
      <c r="C6" s="337"/>
      <c r="D6" s="337"/>
      <c r="K6" s="137"/>
    </row>
    <row r="7" spans="2:11" ht="18">
      <c r="B7" s="337" t="s">
        <v>137</v>
      </c>
      <c r="C7" s="337"/>
      <c r="D7" s="337"/>
      <c r="K7" s="137"/>
    </row>
    <row r="8" spans="2:11" ht="16.5">
      <c r="B8" s="363" t="s">
        <v>32</v>
      </c>
      <c r="C8" s="193"/>
      <c r="D8" s="193"/>
      <c r="K8" s="137"/>
    </row>
    <row r="9" spans="2:11" s="141" customFormat="1" ht="18">
      <c r="B9" s="138" t="str">
        <f>+'DEP-C2'!B9</f>
        <v>Al 30 de junio de 2017</v>
      </c>
      <c r="C9" s="138"/>
      <c r="D9" s="277"/>
      <c r="E9" s="334">
        <f>+Portada!H39</f>
        <v>3.255</v>
      </c>
      <c r="K9" s="199"/>
    </row>
    <row r="10" spans="2:11" ht="9.75" customHeight="1">
      <c r="B10" s="564"/>
      <c r="C10" s="564"/>
      <c r="D10" s="564"/>
      <c r="K10" s="137"/>
    </row>
    <row r="11" spans="2:11" ht="16.5" customHeight="1">
      <c r="B11" s="562" t="s">
        <v>97</v>
      </c>
      <c r="C11" s="556" t="s">
        <v>89</v>
      </c>
      <c r="D11" s="546" t="s">
        <v>232</v>
      </c>
      <c r="K11" s="137"/>
    </row>
    <row r="12" spans="2:11" ht="16.5" customHeight="1">
      <c r="B12" s="563"/>
      <c r="C12" s="557"/>
      <c r="D12" s="547"/>
      <c r="F12" s="65"/>
      <c r="G12" s="65"/>
      <c r="H12" s="217"/>
      <c r="I12" s="217"/>
      <c r="K12" s="137"/>
    </row>
    <row r="13" spans="2:11" s="84" customFormat="1" ht="9.75" customHeight="1">
      <c r="B13" s="267"/>
      <c r="C13" s="107"/>
      <c r="D13" s="107"/>
      <c r="F13" s="65"/>
      <c r="G13" s="65"/>
      <c r="H13" s="217"/>
      <c r="I13" s="217"/>
      <c r="K13" s="171"/>
    </row>
    <row r="14" spans="2:11" s="65" customFormat="1" ht="16.5" customHeight="1">
      <c r="B14" s="378" t="s">
        <v>91</v>
      </c>
      <c r="C14" s="370">
        <f>+C16+C19</f>
        <v>3075020.25576744</v>
      </c>
      <c r="D14" s="370">
        <f>+D16+D19</f>
        <v>10009190.93252302</v>
      </c>
      <c r="E14" s="225"/>
      <c r="F14" s="376"/>
      <c r="H14" s="217"/>
      <c r="I14" s="217"/>
      <c r="K14" s="170"/>
    </row>
    <row r="15" spans="2:11" s="65" customFormat="1" ht="9.75" customHeight="1">
      <c r="B15" s="63"/>
      <c r="C15" s="379"/>
      <c r="D15" s="379"/>
      <c r="K15" s="170"/>
    </row>
    <row r="16" spans="2:11" s="65" customFormat="1" ht="16.5" customHeight="1">
      <c r="B16" s="380" t="s">
        <v>33</v>
      </c>
      <c r="C16" s="370">
        <f>+C17</f>
        <v>2000000</v>
      </c>
      <c r="D16" s="370">
        <f>+D17</f>
        <v>6510000</v>
      </c>
      <c r="F16" s="376"/>
      <c r="H16" s="218"/>
      <c r="K16" s="170"/>
    </row>
    <row r="17" spans="2:11" s="65" customFormat="1" ht="16.5" customHeight="1">
      <c r="B17" s="371" t="s">
        <v>242</v>
      </c>
      <c r="C17" s="368">
        <v>2000000</v>
      </c>
      <c r="D17" s="368">
        <f>ROUND(+C17*$E$9,8)</f>
        <v>6510000</v>
      </c>
      <c r="F17" s="375"/>
      <c r="H17" s="218"/>
      <c r="K17" s="170"/>
    </row>
    <row r="18" spans="2:11" s="65" customFormat="1" ht="12" customHeight="1">
      <c r="B18" s="64"/>
      <c r="C18" s="368"/>
      <c r="D18" s="368"/>
      <c r="H18" s="218"/>
      <c r="K18" s="170"/>
    </row>
    <row r="19" spans="2:11" s="65" customFormat="1" ht="16.5" customHeight="1">
      <c r="B19" s="380" t="s">
        <v>34</v>
      </c>
      <c r="C19" s="370">
        <f>SUM(C20:C25)</f>
        <v>1075020.25576744</v>
      </c>
      <c r="D19" s="370">
        <f>SUM(D20:D25)</f>
        <v>3499190.932523019</v>
      </c>
      <c r="F19" s="376"/>
      <c r="H19" s="218"/>
      <c r="K19" s="170"/>
    </row>
    <row r="20" spans="2:11" s="65" customFormat="1" ht="16.5" customHeight="1">
      <c r="B20" s="371" t="s">
        <v>243</v>
      </c>
      <c r="C20" s="368">
        <v>654231.83731744</v>
      </c>
      <c r="D20" s="368">
        <f aca="true" t="shared" si="0" ref="D20:D25">ROUND(+C20*$E$9,8)</f>
        <v>2129524.63046827</v>
      </c>
      <c r="F20" s="375"/>
      <c r="H20" s="218"/>
      <c r="K20" s="170"/>
    </row>
    <row r="21" spans="2:11" s="65" customFormat="1" ht="16.5" customHeight="1">
      <c r="B21" s="371" t="s">
        <v>191</v>
      </c>
      <c r="C21" s="368">
        <v>255309.14209</v>
      </c>
      <c r="D21" s="368">
        <f>ROUND(+C21*$E$9,8)</f>
        <v>831031.25750295</v>
      </c>
      <c r="F21" s="375"/>
      <c r="H21" s="218"/>
      <c r="K21" s="170"/>
    </row>
    <row r="22" spans="2:11" s="65" customFormat="1" ht="16.5" customHeight="1">
      <c r="B22" s="371" t="s">
        <v>0</v>
      </c>
      <c r="C22" s="368">
        <v>162328.07153</v>
      </c>
      <c r="D22" s="368">
        <f t="shared" si="0"/>
        <v>528377.87283015</v>
      </c>
      <c r="F22" s="375"/>
      <c r="G22" s="300"/>
      <c r="H22" s="218"/>
      <c r="K22" s="170"/>
    </row>
    <row r="23" spans="2:11" s="65" customFormat="1" ht="16.5" customHeight="1">
      <c r="B23" s="371" t="s">
        <v>194</v>
      </c>
      <c r="C23" s="368">
        <v>2297.4433</v>
      </c>
      <c r="D23" s="368">
        <f t="shared" si="0"/>
        <v>7478.1779415</v>
      </c>
      <c r="F23" s="375"/>
      <c r="G23" s="217"/>
      <c r="H23" s="217"/>
      <c r="K23" s="170"/>
    </row>
    <row r="24" spans="2:11" s="65" customFormat="1" ht="16.5" customHeight="1">
      <c r="B24" s="371" t="s">
        <v>160</v>
      </c>
      <c r="C24" s="368">
        <v>713.22253</v>
      </c>
      <c r="D24" s="368">
        <f t="shared" si="0"/>
        <v>2321.53933515</v>
      </c>
      <c r="F24" s="375"/>
      <c r="G24" s="217"/>
      <c r="H24" s="217"/>
      <c r="I24" s="217"/>
      <c r="K24" s="170"/>
    </row>
    <row r="25" spans="2:11" s="65" customFormat="1" ht="16.5" customHeight="1">
      <c r="B25" s="371" t="s">
        <v>192</v>
      </c>
      <c r="C25" s="368">
        <v>140.539</v>
      </c>
      <c r="D25" s="368">
        <f t="shared" si="0"/>
        <v>457.454445</v>
      </c>
      <c r="F25" s="375"/>
      <c r="G25" s="217"/>
      <c r="H25" s="217"/>
      <c r="I25" s="217"/>
      <c r="K25" s="170"/>
    </row>
    <row r="26" spans="2:8" s="65" customFormat="1" ht="15" customHeight="1">
      <c r="B26" s="66"/>
      <c r="C26" s="368"/>
      <c r="D26" s="368"/>
      <c r="G26" s="234"/>
      <c r="H26" s="234"/>
    </row>
    <row r="27" spans="2:8" s="65" customFormat="1" ht="16.5" customHeight="1">
      <c r="B27" s="378" t="s">
        <v>92</v>
      </c>
      <c r="C27" s="370">
        <f>+C29+C37</f>
        <v>4668506.22962</v>
      </c>
      <c r="D27" s="370">
        <f>+D29+D37</f>
        <v>15195987.7774131</v>
      </c>
      <c r="F27" s="376"/>
      <c r="G27" s="217"/>
      <c r="H27" s="217"/>
    </row>
    <row r="28" spans="2:4" s="65" customFormat="1" ht="9.75" customHeight="1">
      <c r="B28" s="63"/>
      <c r="C28" s="379"/>
      <c r="D28" s="379"/>
    </row>
    <row r="29" spans="2:8" s="65" customFormat="1" ht="16.5" customHeight="1">
      <c r="B29" s="380" t="s">
        <v>33</v>
      </c>
      <c r="C29" s="370">
        <f>SUM(C30:C35)</f>
        <v>3830499.57576</v>
      </c>
      <c r="D29" s="370">
        <f>SUM(D30:D35)</f>
        <v>12468276.1190988</v>
      </c>
      <c r="F29" s="376"/>
      <c r="H29" s="218"/>
    </row>
    <row r="30" spans="2:8" s="65" customFormat="1" ht="16.5" customHeight="1">
      <c r="B30" s="371" t="s">
        <v>241</v>
      </c>
      <c r="C30" s="368">
        <v>3585637.4808</v>
      </c>
      <c r="D30" s="368">
        <f aca="true" t="shared" si="1" ref="D30:D35">ROUND(+C30*$E$9,8)</f>
        <v>11671250.000004</v>
      </c>
      <c r="F30" s="375"/>
      <c r="H30" s="218"/>
    </row>
    <row r="31" spans="2:8" s="65" customFormat="1" ht="16.5" customHeight="1">
      <c r="B31" s="371" t="s">
        <v>196</v>
      </c>
      <c r="C31" s="368">
        <v>85714.28572</v>
      </c>
      <c r="D31" s="368">
        <f t="shared" si="1"/>
        <v>279000.0000186</v>
      </c>
      <c r="F31" s="375"/>
      <c r="H31" s="218"/>
    </row>
    <row r="32" spans="2:8" s="65" customFormat="1" ht="16.5" customHeight="1">
      <c r="B32" s="371" t="s">
        <v>189</v>
      </c>
      <c r="C32" s="368">
        <v>67235.02304</v>
      </c>
      <c r="D32" s="368">
        <f t="shared" si="1"/>
        <v>218849.9999952</v>
      </c>
      <c r="F32" s="375"/>
      <c r="H32" s="218"/>
    </row>
    <row r="33" spans="2:8" s="65" customFormat="1" ht="16.5" customHeight="1">
      <c r="B33" s="371" t="s">
        <v>173</v>
      </c>
      <c r="C33" s="368">
        <v>40000</v>
      </c>
      <c r="D33" s="368">
        <f t="shared" si="1"/>
        <v>130200</v>
      </c>
      <c r="F33" s="375"/>
      <c r="H33" s="218"/>
    </row>
    <row r="34" spans="2:8" s="65" customFormat="1" ht="16.5" customHeight="1">
      <c r="B34" s="371" t="s">
        <v>188</v>
      </c>
      <c r="C34" s="368">
        <v>35912.7862</v>
      </c>
      <c r="D34" s="368">
        <f t="shared" si="1"/>
        <v>116896.119081</v>
      </c>
      <c r="F34" s="375"/>
      <c r="H34" s="218"/>
    </row>
    <row r="35" spans="2:8" s="65" customFormat="1" ht="16.5" customHeight="1">
      <c r="B35" s="371" t="s">
        <v>195</v>
      </c>
      <c r="C35" s="368">
        <v>16000</v>
      </c>
      <c r="D35" s="368">
        <f t="shared" si="1"/>
        <v>52080</v>
      </c>
      <c r="F35" s="375"/>
      <c r="H35" s="218"/>
    </row>
    <row r="36" spans="2:8" s="65" customFormat="1" ht="12" customHeight="1">
      <c r="B36" s="64"/>
      <c r="C36" s="368"/>
      <c r="D36" s="368"/>
      <c r="H36" s="218"/>
    </row>
    <row r="37" spans="2:8" s="65" customFormat="1" ht="16.5" customHeight="1">
      <c r="B37" s="380" t="s">
        <v>34</v>
      </c>
      <c r="C37" s="370">
        <f>SUM(C38:C45)</f>
        <v>838006.6538600001</v>
      </c>
      <c r="D37" s="370">
        <f>SUM(D38:D45)</f>
        <v>2727711.6583143</v>
      </c>
      <c r="F37" s="376"/>
      <c r="H37" s="218"/>
    </row>
    <row r="38" spans="2:8" s="65" customFormat="1" ht="16.5" customHeight="1">
      <c r="B38" s="371" t="s">
        <v>246</v>
      </c>
      <c r="C38" s="368">
        <v>444697.38864</v>
      </c>
      <c r="D38" s="368">
        <f aca="true" t="shared" si="2" ref="D38:D45">ROUND(+C38*$E$9,8)</f>
        <v>1447490.0000232</v>
      </c>
      <c r="E38" s="112"/>
      <c r="F38" s="375"/>
      <c r="H38" s="218"/>
    </row>
    <row r="39" spans="2:8" s="65" customFormat="1" ht="16.5" customHeight="1">
      <c r="B39" s="371" t="s">
        <v>228</v>
      </c>
      <c r="C39" s="368">
        <v>124778.25652000001</v>
      </c>
      <c r="D39" s="368">
        <f t="shared" si="2"/>
        <v>406153.2249726</v>
      </c>
      <c r="E39" s="112"/>
      <c r="F39" s="375"/>
      <c r="H39" s="218"/>
    </row>
    <row r="40" spans="2:8" s="65" customFormat="1" ht="16.5" customHeight="1">
      <c r="B40" s="371" t="s">
        <v>243</v>
      </c>
      <c r="C40" s="368">
        <v>108864.64201000001</v>
      </c>
      <c r="D40" s="368">
        <f t="shared" si="2"/>
        <v>354354.40974255</v>
      </c>
      <c r="E40" s="112"/>
      <c r="F40" s="375"/>
      <c r="H40" s="218"/>
    </row>
    <row r="41" spans="2:8" s="65" customFormat="1" ht="16.5" customHeight="1">
      <c r="B41" s="371" t="s">
        <v>160</v>
      </c>
      <c r="C41" s="368">
        <v>99846.39017000003</v>
      </c>
      <c r="D41" s="368">
        <f t="shared" si="2"/>
        <v>325000.00000335</v>
      </c>
      <c r="E41" s="112"/>
      <c r="F41" s="375"/>
      <c r="H41" s="218"/>
    </row>
    <row r="42" spans="2:8" s="65" customFormat="1" ht="16.5" customHeight="1">
      <c r="B42" s="371" t="s">
        <v>190</v>
      </c>
      <c r="C42" s="368">
        <v>34465.34891</v>
      </c>
      <c r="D42" s="368">
        <f t="shared" si="2"/>
        <v>112184.71070205</v>
      </c>
      <c r="E42" s="112"/>
      <c r="F42" s="375"/>
      <c r="H42" s="218"/>
    </row>
    <row r="43" spans="2:8" s="65" customFormat="1" ht="16.5" customHeight="1">
      <c r="B43" s="371" t="s">
        <v>198</v>
      </c>
      <c r="C43" s="368">
        <v>12288.78648</v>
      </c>
      <c r="D43" s="368">
        <f t="shared" si="2"/>
        <v>39999.9999924</v>
      </c>
      <c r="E43" s="112"/>
      <c r="F43" s="375"/>
      <c r="H43" s="218"/>
    </row>
    <row r="44" spans="2:8" s="65" customFormat="1" ht="16.5" customHeight="1">
      <c r="B44" s="371" t="s">
        <v>162</v>
      </c>
      <c r="C44" s="368">
        <v>9000</v>
      </c>
      <c r="D44" s="368">
        <f t="shared" si="2"/>
        <v>29295</v>
      </c>
      <c r="E44" s="112"/>
      <c r="F44" s="375"/>
      <c r="H44" s="218"/>
    </row>
    <row r="45" spans="2:8" s="65" customFormat="1" ht="16.5" customHeight="1">
      <c r="B45" s="371" t="s">
        <v>193</v>
      </c>
      <c r="C45" s="368">
        <v>4065.8411300000002</v>
      </c>
      <c r="D45" s="368">
        <f t="shared" si="2"/>
        <v>13234.31287815</v>
      </c>
      <c r="E45" s="112"/>
      <c r="F45" s="375"/>
      <c r="H45" s="218"/>
    </row>
    <row r="46" spans="2:8" s="65" customFormat="1" ht="9" customHeight="1">
      <c r="B46" s="64"/>
      <c r="C46" s="368"/>
      <c r="D46" s="368"/>
      <c r="H46" s="218"/>
    </row>
    <row r="47" spans="2:8" s="65" customFormat="1" ht="15" customHeight="1">
      <c r="B47" s="559" t="s">
        <v>61</v>
      </c>
      <c r="C47" s="554">
        <f>+C27+C14</f>
        <v>7743526.485387441</v>
      </c>
      <c r="D47" s="554">
        <f>+D27+D14</f>
        <v>25205178.70993612</v>
      </c>
      <c r="F47" s="376"/>
      <c r="H47" s="218"/>
    </row>
    <row r="48" spans="2:8" s="84" customFormat="1" ht="15" customHeight="1">
      <c r="B48" s="560"/>
      <c r="C48" s="555"/>
      <c r="D48" s="555"/>
      <c r="H48" s="218"/>
    </row>
    <row r="49" spans="2:8" s="84" customFormat="1" ht="7.5" customHeight="1">
      <c r="B49" s="108"/>
      <c r="C49" s="109"/>
      <c r="D49" s="109"/>
      <c r="H49" s="218"/>
    </row>
    <row r="50" spans="2:4" ht="12.75">
      <c r="B50" s="89" t="s">
        <v>244</v>
      </c>
      <c r="C50" s="89"/>
      <c r="D50" s="89"/>
    </row>
    <row r="51" spans="2:4" ht="12.75">
      <c r="B51" s="89" t="s">
        <v>245</v>
      </c>
      <c r="C51" s="89"/>
      <c r="D51" s="89"/>
    </row>
    <row r="52" spans="2:5" ht="14.25">
      <c r="B52" s="89" t="s">
        <v>247</v>
      </c>
      <c r="C52" s="89"/>
      <c r="D52" s="174"/>
      <c r="E52" s="201"/>
    </row>
    <row r="53" spans="2:5" ht="13.5" customHeight="1">
      <c r="B53" s="89" t="s">
        <v>248</v>
      </c>
      <c r="C53" s="89"/>
      <c r="D53" s="89"/>
      <c r="E53" s="201"/>
    </row>
    <row r="54" spans="2:5" ht="12.75">
      <c r="B54" s="89"/>
      <c r="C54" s="201"/>
      <c r="D54" s="201"/>
      <c r="E54" s="201"/>
    </row>
    <row r="55" spans="2:5" ht="12.75">
      <c r="B55" s="89"/>
      <c r="C55" s="201"/>
      <c r="D55" s="201"/>
      <c r="E55" s="201"/>
    </row>
    <row r="56" spans="3:5" ht="12.75">
      <c r="C56" s="201"/>
      <c r="D56" s="201"/>
      <c r="E56" s="201"/>
    </row>
    <row r="57" spans="2:4" s="141" customFormat="1" ht="18">
      <c r="B57" s="134" t="s">
        <v>120</v>
      </c>
      <c r="C57" s="134"/>
      <c r="D57" s="134"/>
    </row>
    <row r="58" spans="2:4" ht="18">
      <c r="B58" s="337" t="s">
        <v>138</v>
      </c>
      <c r="C58" s="337"/>
      <c r="D58" s="337"/>
    </row>
    <row r="59" spans="2:4" ht="18">
      <c r="B59" s="337" t="s">
        <v>139</v>
      </c>
      <c r="C59" s="337"/>
      <c r="D59" s="337"/>
    </row>
    <row r="60" spans="2:4" ht="16.5">
      <c r="B60" s="363" t="s">
        <v>32</v>
      </c>
      <c r="C60" s="193"/>
      <c r="D60" s="193"/>
    </row>
    <row r="61" spans="2:4" s="141" customFormat="1" ht="18">
      <c r="B61" s="138" t="str">
        <f>+B9</f>
        <v>Al 30 de junio de 2017</v>
      </c>
      <c r="C61" s="138"/>
      <c r="D61" s="264"/>
    </row>
    <row r="62" spans="2:4" ht="9.75" customHeight="1">
      <c r="B62" s="564"/>
      <c r="C62" s="564"/>
      <c r="D62" s="564"/>
    </row>
    <row r="63" spans="2:4" ht="16.5" customHeight="1">
      <c r="B63" s="562" t="s">
        <v>97</v>
      </c>
      <c r="C63" s="556" t="s">
        <v>89</v>
      </c>
      <c r="D63" s="546" t="s">
        <v>232</v>
      </c>
    </row>
    <row r="64" spans="2:4" ht="16.5" customHeight="1">
      <c r="B64" s="563"/>
      <c r="C64" s="557"/>
      <c r="D64" s="547"/>
    </row>
    <row r="65" spans="2:4" s="84" customFormat="1" ht="9.75" customHeight="1">
      <c r="B65" s="267"/>
      <c r="C65" s="107"/>
      <c r="D65" s="107"/>
    </row>
    <row r="66" spans="2:6" s="65" customFormat="1" ht="16.5" customHeight="1">
      <c r="B66" s="378" t="s">
        <v>91</v>
      </c>
      <c r="C66" s="370">
        <f>+C68+C72</f>
        <v>687830.0666399999</v>
      </c>
      <c r="D66" s="370">
        <f>+D68+D72</f>
        <v>2238886.8669132</v>
      </c>
      <c r="F66" s="376"/>
    </row>
    <row r="67" spans="2:8" s="65" customFormat="1" ht="9.75" customHeight="1">
      <c r="B67" s="64"/>
      <c r="C67" s="368"/>
      <c r="D67" s="368"/>
      <c r="H67" s="218"/>
    </row>
    <row r="68" spans="2:8" s="65" customFormat="1" ht="16.5" customHeight="1">
      <c r="B68" s="380" t="s">
        <v>33</v>
      </c>
      <c r="C68" s="370">
        <f>SUM(C69:C70)</f>
        <v>103852.07373</v>
      </c>
      <c r="D68" s="370">
        <f>SUM(D69:D70)</f>
        <v>338038.49999115</v>
      </c>
      <c r="F68" s="376"/>
      <c r="G68" s="219"/>
      <c r="H68" s="219"/>
    </row>
    <row r="69" spans="2:8" s="65" customFormat="1" ht="16.5" customHeight="1">
      <c r="B69" s="371" t="s">
        <v>173</v>
      </c>
      <c r="C69" s="368">
        <v>83852.07373</v>
      </c>
      <c r="D69" s="368">
        <f>ROUND(+C69*$E$9,8)</f>
        <v>272938.49999115</v>
      </c>
      <c r="F69" s="381"/>
      <c r="H69" s="218"/>
    </row>
    <row r="70" spans="2:8" s="65" customFormat="1" ht="16.5" customHeight="1">
      <c r="B70" s="371" t="s">
        <v>195</v>
      </c>
      <c r="C70" s="368">
        <v>20000</v>
      </c>
      <c r="D70" s="368">
        <f>ROUND(+C70*$E$9,8)</f>
        <v>65100</v>
      </c>
      <c r="F70" s="375"/>
      <c r="H70" s="218"/>
    </row>
    <row r="71" spans="2:4" s="65" customFormat="1" ht="9.75" customHeight="1">
      <c r="B71" s="63"/>
      <c r="C71" s="379"/>
      <c r="D71" s="379"/>
    </row>
    <row r="72" spans="2:8" s="65" customFormat="1" ht="16.5" customHeight="1">
      <c r="B72" s="380" t="s">
        <v>34</v>
      </c>
      <c r="C72" s="370">
        <f>SUM(C73:C78)</f>
        <v>583977.9929099999</v>
      </c>
      <c r="D72" s="370">
        <f>SUM(D73:D78)</f>
        <v>1900848.3669220498</v>
      </c>
      <c r="F72" s="376"/>
      <c r="H72" s="218"/>
    </row>
    <row r="73" spans="2:8" s="65" customFormat="1" ht="16.5" customHeight="1">
      <c r="B73" s="371" t="s">
        <v>198</v>
      </c>
      <c r="C73" s="368">
        <v>339879.54716</v>
      </c>
      <c r="D73" s="368">
        <f aca="true" t="shared" si="3" ref="D73:D78">ROUND(+C73*$E$9,8)</f>
        <v>1106307.9260058</v>
      </c>
      <c r="F73" s="375"/>
      <c r="H73" s="218"/>
    </row>
    <row r="74" spans="2:8" s="65" customFormat="1" ht="16.5" customHeight="1">
      <c r="B74" s="371" t="s">
        <v>160</v>
      </c>
      <c r="C74" s="368">
        <v>206083.49096999998</v>
      </c>
      <c r="D74" s="368">
        <f t="shared" si="3"/>
        <v>670801.76310735</v>
      </c>
      <c r="F74" s="375"/>
      <c r="H74" s="218"/>
    </row>
    <row r="75" spans="2:8" s="65" customFormat="1" ht="16.5" customHeight="1">
      <c r="B75" s="371" t="s">
        <v>193</v>
      </c>
      <c r="C75" s="368">
        <v>18086.41733</v>
      </c>
      <c r="D75" s="368">
        <f t="shared" si="3"/>
        <v>58871.28840915</v>
      </c>
      <c r="F75" s="375"/>
      <c r="H75" s="218"/>
    </row>
    <row r="76" spans="2:8" s="65" customFormat="1" ht="16.5" customHeight="1">
      <c r="B76" s="371" t="s">
        <v>197</v>
      </c>
      <c r="C76" s="368">
        <v>15002.560159999997</v>
      </c>
      <c r="D76" s="368">
        <f t="shared" si="3"/>
        <v>48833.3333208</v>
      </c>
      <c r="F76" s="375"/>
      <c r="H76" s="218"/>
    </row>
    <row r="77" spans="2:8" s="65" customFormat="1" ht="16.5" customHeight="1">
      <c r="B77" s="371" t="s">
        <v>0</v>
      </c>
      <c r="C77" s="368">
        <v>2950.69542</v>
      </c>
      <c r="D77" s="368">
        <f t="shared" si="3"/>
        <v>9604.5135921</v>
      </c>
      <c r="F77" s="375"/>
      <c r="H77" s="218"/>
    </row>
    <row r="78" spans="2:8" s="65" customFormat="1" ht="16.5" customHeight="1">
      <c r="B78" s="371" t="s">
        <v>174</v>
      </c>
      <c r="C78" s="368">
        <v>1975.28187</v>
      </c>
      <c r="D78" s="368">
        <f t="shared" si="3"/>
        <v>6429.54248685</v>
      </c>
      <c r="F78" s="375"/>
      <c r="H78" s="218"/>
    </row>
    <row r="79" spans="2:8" s="65" customFormat="1" ht="9" customHeight="1">
      <c r="B79" s="64"/>
      <c r="C79" s="368"/>
      <c r="D79" s="368"/>
      <c r="H79" s="218"/>
    </row>
    <row r="80" spans="2:8" s="65" customFormat="1" ht="15" customHeight="1">
      <c r="B80" s="559" t="s">
        <v>61</v>
      </c>
      <c r="C80" s="554">
        <f>+C66</f>
        <v>687830.0666399999</v>
      </c>
      <c r="D80" s="554">
        <f>+D66</f>
        <v>2238886.8669132</v>
      </c>
      <c r="F80" s="376"/>
      <c r="H80" s="218"/>
    </row>
    <row r="81" spans="2:8" s="84" customFormat="1" ht="15" customHeight="1">
      <c r="B81" s="560"/>
      <c r="C81" s="555"/>
      <c r="D81" s="555"/>
      <c r="F81" s="226"/>
      <c r="H81" s="218"/>
    </row>
    <row r="83" spans="3:4" ht="12.75">
      <c r="C83" s="105"/>
      <c r="D83" s="299"/>
    </row>
    <row r="84" spans="3:4" ht="12.75">
      <c r="C84" s="301"/>
      <c r="D84" s="301"/>
    </row>
    <row r="85" ht="12.75">
      <c r="C85" s="487"/>
    </row>
    <row r="86" ht="12.75">
      <c r="C86" s="487"/>
    </row>
    <row r="87" ht="12.75">
      <c r="C87" s="487"/>
    </row>
    <row r="88" ht="12.75">
      <c r="C88" s="487"/>
    </row>
    <row r="89" ht="12.75">
      <c r="C89" s="487"/>
    </row>
    <row r="90" ht="12.75">
      <c r="C90" s="487"/>
    </row>
    <row r="91" ht="12.75">
      <c r="C91" s="487"/>
    </row>
  </sheetData>
  <sheetProtection/>
  <mergeCells count="14">
    <mergeCell ref="D63:D64"/>
    <mergeCell ref="B11:B12"/>
    <mergeCell ref="D47:D48"/>
    <mergeCell ref="C11:C12"/>
    <mergeCell ref="B10:D10"/>
    <mergeCell ref="B80:B81"/>
    <mergeCell ref="C80:C81"/>
    <mergeCell ref="D80:D81"/>
    <mergeCell ref="B62:D62"/>
    <mergeCell ref="B63:B64"/>
    <mergeCell ref="D11:D12"/>
    <mergeCell ref="C47:C48"/>
    <mergeCell ref="B47:B48"/>
    <mergeCell ref="C63:C64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0" customWidth="1"/>
    <col min="2" max="2" width="52.00390625" style="90" customWidth="1"/>
    <col min="3" max="4" width="19.7109375" style="90" customWidth="1"/>
    <col min="5" max="5" width="15.7109375" style="90" customWidth="1"/>
    <col min="6" max="6" width="16.28125" style="90" customWidth="1"/>
    <col min="7" max="7" width="17.8515625" style="90" bestFit="1" customWidth="1"/>
    <col min="8" max="8" width="15.7109375" style="228" customWidth="1"/>
    <col min="9" max="9" width="11.421875" style="90" customWidth="1"/>
    <col min="10" max="10" width="17.8515625" style="90" bestFit="1" customWidth="1"/>
    <col min="11" max="16384" width="11.421875" style="90" customWidth="1"/>
  </cols>
  <sheetData>
    <row r="1" ht="12.75">
      <c r="B1" s="106"/>
    </row>
    <row r="2" ht="12.75">
      <c r="B2" s="106"/>
    </row>
    <row r="3" ht="12.75">
      <c r="B3" s="106"/>
    </row>
    <row r="4" ht="11.25" customHeight="1">
      <c r="B4" s="106"/>
    </row>
    <row r="5" spans="2:9" ht="18">
      <c r="B5" s="134" t="s">
        <v>93</v>
      </c>
      <c r="C5" s="134"/>
      <c r="D5" s="134"/>
      <c r="I5" s="289"/>
    </row>
    <row r="6" spans="2:9" ht="18">
      <c r="B6" s="337" t="s">
        <v>138</v>
      </c>
      <c r="C6" s="337"/>
      <c r="D6" s="337"/>
      <c r="I6" s="299"/>
    </row>
    <row r="7" spans="2:4" ht="18">
      <c r="B7" s="337" t="s">
        <v>137</v>
      </c>
      <c r="C7" s="337"/>
      <c r="D7" s="337"/>
    </row>
    <row r="8" spans="2:4" ht="16.5">
      <c r="B8" s="363" t="s">
        <v>1</v>
      </c>
      <c r="C8" s="193"/>
      <c r="D8" s="193"/>
    </row>
    <row r="9" spans="2:5" ht="15.75">
      <c r="B9" s="138" t="str">
        <f>+'DEP-C2'!B9</f>
        <v>Al 30 de junio de 2017</v>
      </c>
      <c r="C9" s="138"/>
      <c r="D9" s="277"/>
      <c r="E9" s="334">
        <f>+Portada!H39</f>
        <v>3.255</v>
      </c>
    </row>
    <row r="10" spans="2:4" ht="9.75" customHeight="1">
      <c r="B10" s="564"/>
      <c r="C10" s="564"/>
      <c r="D10" s="564"/>
    </row>
    <row r="11" spans="2:4" ht="16.5" customHeight="1">
      <c r="B11" s="550" t="s">
        <v>152</v>
      </c>
      <c r="C11" s="546" t="s">
        <v>89</v>
      </c>
      <c r="D11" s="546" t="s">
        <v>168</v>
      </c>
    </row>
    <row r="12" spans="2:8" s="84" customFormat="1" ht="16.5" customHeight="1">
      <c r="B12" s="551"/>
      <c r="C12" s="547"/>
      <c r="D12" s="547"/>
      <c r="H12" s="216"/>
    </row>
    <row r="13" spans="2:8" s="84" customFormat="1" ht="9.75" customHeight="1">
      <c r="B13" s="265"/>
      <c r="C13" s="107"/>
      <c r="D13" s="143"/>
      <c r="H13" s="216"/>
    </row>
    <row r="14" spans="2:9" s="65" customFormat="1" ht="16.5" customHeight="1">
      <c r="B14" s="391" t="s">
        <v>0</v>
      </c>
      <c r="C14" s="370">
        <f>SUM(C15:C16)</f>
        <v>5607984.80739744</v>
      </c>
      <c r="D14" s="369">
        <f>SUM(D15:D16)</f>
        <v>18253990.54807867</v>
      </c>
      <c r="E14" s="229"/>
      <c r="F14" s="376"/>
      <c r="G14" s="302"/>
      <c r="H14" s="302"/>
      <c r="I14" s="302"/>
    </row>
    <row r="15" spans="2:8" s="65" customFormat="1" ht="16.5" customHeight="1">
      <c r="B15" s="69" t="s">
        <v>24</v>
      </c>
      <c r="C15" s="368">
        <v>939478.57777744</v>
      </c>
      <c r="D15" s="367">
        <f>ROUND(+C15*$E$9,8)</f>
        <v>3058002.77066557</v>
      </c>
      <c r="E15" s="229"/>
      <c r="F15" s="375"/>
      <c r="G15" s="381"/>
      <c r="H15" s="302"/>
    </row>
    <row r="16" spans="2:8" s="65" customFormat="1" ht="16.5" customHeight="1">
      <c r="B16" s="69" t="s">
        <v>25</v>
      </c>
      <c r="C16" s="368">
        <v>4668506.22962</v>
      </c>
      <c r="D16" s="367">
        <f>ROUND(+C16*$E$9,8)</f>
        <v>15195987.7774131</v>
      </c>
      <c r="E16" s="220"/>
      <c r="F16" s="375"/>
      <c r="G16" s="302"/>
      <c r="H16" s="302"/>
    </row>
    <row r="17" spans="2:8" s="65" customFormat="1" ht="12" customHeight="1">
      <c r="B17" s="69"/>
      <c r="C17" s="368"/>
      <c r="D17" s="367"/>
      <c r="E17" s="229"/>
      <c r="H17" s="220"/>
    </row>
    <row r="18" spans="2:8" s="65" customFormat="1" ht="16.5" customHeight="1">
      <c r="B18" s="391" t="s">
        <v>199</v>
      </c>
      <c r="C18" s="370">
        <f>SUM(C19:C19)</f>
        <v>135541.67799</v>
      </c>
      <c r="D18" s="369">
        <f>SUM(D19:D19)</f>
        <v>441188.16185745</v>
      </c>
      <c r="E18" s="229"/>
      <c r="F18" s="376"/>
      <c r="G18" s="303"/>
      <c r="H18" s="303"/>
    </row>
    <row r="19" spans="2:8" s="65" customFormat="1" ht="16.5" customHeight="1">
      <c r="B19" s="69" t="s">
        <v>24</v>
      </c>
      <c r="C19" s="368">
        <v>135541.67799</v>
      </c>
      <c r="D19" s="367">
        <f>ROUND(+C19*$E$9,8)</f>
        <v>441188.16185745</v>
      </c>
      <c r="E19" s="220"/>
      <c r="F19" s="375"/>
      <c r="H19" s="220"/>
    </row>
    <row r="20" spans="2:8" s="65" customFormat="1" ht="11.25" customHeight="1">
      <c r="B20" s="69"/>
      <c r="C20" s="368"/>
      <c r="D20" s="367"/>
      <c r="E20" s="229"/>
      <c r="H20" s="220"/>
    </row>
    <row r="21" spans="2:8" s="65" customFormat="1" ht="16.5" customHeight="1">
      <c r="B21" s="391" t="s">
        <v>200</v>
      </c>
      <c r="C21" s="370">
        <f>+C22</f>
        <v>2000000</v>
      </c>
      <c r="D21" s="369">
        <f>+D22</f>
        <v>6510000</v>
      </c>
      <c r="E21" s="229"/>
      <c r="F21" s="376"/>
      <c r="H21" s="220"/>
    </row>
    <row r="22" spans="2:8" s="65" customFormat="1" ht="16.5" customHeight="1">
      <c r="B22" s="69" t="s">
        <v>24</v>
      </c>
      <c r="C22" s="368">
        <v>2000000</v>
      </c>
      <c r="D22" s="367">
        <f>ROUND(+C22*$E$9,8)</f>
        <v>6510000</v>
      </c>
      <c r="E22" s="220"/>
      <c r="F22" s="375"/>
      <c r="H22" s="220"/>
    </row>
    <row r="23" spans="2:8" s="65" customFormat="1" ht="9.75" customHeight="1">
      <c r="B23" s="68"/>
      <c r="C23" s="332"/>
      <c r="D23" s="366"/>
      <c r="F23" s="375"/>
      <c r="H23" s="220"/>
    </row>
    <row r="24" spans="2:8" s="65" customFormat="1" ht="15" customHeight="1">
      <c r="B24" s="565" t="s">
        <v>61</v>
      </c>
      <c r="C24" s="554">
        <f>+C18+C14+C21</f>
        <v>7743526.48538744</v>
      </c>
      <c r="D24" s="554">
        <f>+D18+D14+D21</f>
        <v>25205178.70993612</v>
      </c>
      <c r="F24" s="376"/>
      <c r="H24" s="220"/>
    </row>
    <row r="25" spans="2:8" s="84" customFormat="1" ht="15" customHeight="1">
      <c r="B25" s="566"/>
      <c r="C25" s="555"/>
      <c r="D25" s="555"/>
      <c r="H25" s="216"/>
    </row>
    <row r="26" spans="2:8" s="84" customFormat="1" ht="7.5" customHeight="1">
      <c r="B26" s="262"/>
      <c r="C26" s="144"/>
      <c r="D26" s="144"/>
      <c r="H26" s="216"/>
    </row>
    <row r="27" spans="2:8" s="65" customFormat="1" ht="17.25" customHeight="1">
      <c r="B27" s="515" t="s">
        <v>201</v>
      </c>
      <c r="C27" s="515"/>
      <c r="D27" s="515"/>
      <c r="H27" s="220"/>
    </row>
    <row r="28" spans="2:8" s="65" customFormat="1" ht="17.25" customHeight="1">
      <c r="B28" s="515" t="s">
        <v>202</v>
      </c>
      <c r="C28" s="515"/>
      <c r="D28" s="515"/>
      <c r="H28" s="220"/>
    </row>
    <row r="29" spans="3:4" ht="12.75">
      <c r="C29" s="255"/>
      <c r="D29" s="255"/>
    </row>
    <row r="30" ht="12.75">
      <c r="C30" s="304"/>
    </row>
    <row r="32" spans="3:4" ht="12.75">
      <c r="C32" s="136"/>
      <c r="D32" s="136"/>
    </row>
    <row r="33" spans="2:8" s="141" customFormat="1" ht="18">
      <c r="B33" s="134" t="s">
        <v>121</v>
      </c>
      <c r="C33" s="134"/>
      <c r="D33" s="134"/>
      <c r="H33" s="230"/>
    </row>
    <row r="34" spans="2:8" s="141" customFormat="1" ht="18">
      <c r="B34" s="337" t="s">
        <v>138</v>
      </c>
      <c r="C34" s="337"/>
      <c r="D34" s="337"/>
      <c r="H34" s="230"/>
    </row>
    <row r="35" spans="2:8" s="141" customFormat="1" ht="18">
      <c r="B35" s="337" t="s">
        <v>139</v>
      </c>
      <c r="C35" s="337"/>
      <c r="D35" s="337"/>
      <c r="H35" s="230"/>
    </row>
    <row r="36" spans="2:8" s="141" customFormat="1" ht="18">
      <c r="B36" s="363" t="s">
        <v>1</v>
      </c>
      <c r="C36" s="193"/>
      <c r="D36" s="193"/>
      <c r="H36" s="230"/>
    </row>
    <row r="37" spans="2:8" s="141" customFormat="1" ht="18">
      <c r="B37" s="138" t="str">
        <f>+B9</f>
        <v>Al 30 de junio de 2017</v>
      </c>
      <c r="C37" s="138"/>
      <c r="D37" s="264"/>
      <c r="H37" s="230"/>
    </row>
    <row r="38" spans="2:4" ht="9.75" customHeight="1">
      <c r="B38" s="564"/>
      <c r="C38" s="564"/>
      <c r="D38" s="564"/>
    </row>
    <row r="39" spans="2:4" ht="16.5" customHeight="1">
      <c r="B39" s="550" t="s">
        <v>152</v>
      </c>
      <c r="C39" s="546" t="s">
        <v>89</v>
      </c>
      <c r="D39" s="546" t="s">
        <v>168</v>
      </c>
    </row>
    <row r="40" spans="2:8" s="84" customFormat="1" ht="16.5" customHeight="1">
      <c r="B40" s="551"/>
      <c r="C40" s="547"/>
      <c r="D40" s="547"/>
      <c r="H40" s="216"/>
    </row>
    <row r="41" spans="2:8" s="84" customFormat="1" ht="9.75" customHeight="1">
      <c r="B41" s="265"/>
      <c r="C41" s="271"/>
      <c r="D41" s="145"/>
      <c r="H41" s="216"/>
    </row>
    <row r="42" spans="2:8" s="65" customFormat="1" ht="16.5" customHeight="1">
      <c r="B42" s="391" t="s">
        <v>0</v>
      </c>
      <c r="C42" s="370">
        <f>SUM(C43:C43)</f>
        <v>48408.40766</v>
      </c>
      <c r="D42" s="369">
        <f>SUM(D43:D43)</f>
        <v>157569.3669333</v>
      </c>
      <c r="E42" s="229"/>
      <c r="H42" s="220"/>
    </row>
    <row r="43" spans="2:8" s="65" customFormat="1" ht="16.5" customHeight="1">
      <c r="B43" s="69" t="s">
        <v>24</v>
      </c>
      <c r="C43" s="368">
        <v>48408.40766</v>
      </c>
      <c r="D43" s="367">
        <f>ROUND(+C43*$E$9,8)</f>
        <v>157569.3669333</v>
      </c>
      <c r="E43" s="229"/>
      <c r="F43" s="390"/>
      <c r="H43" s="220"/>
    </row>
    <row r="44" spans="2:8" s="65" customFormat="1" ht="12" customHeight="1">
      <c r="B44" s="69"/>
      <c r="C44" s="368"/>
      <c r="D44" s="367"/>
      <c r="E44" s="229"/>
      <c r="H44" s="220"/>
    </row>
    <row r="45" spans="2:8" s="65" customFormat="1" ht="16.5" customHeight="1">
      <c r="B45" s="391" t="s">
        <v>163</v>
      </c>
      <c r="C45" s="370">
        <f>+C46</f>
        <v>639421.6589800001</v>
      </c>
      <c r="D45" s="369">
        <f>+D46</f>
        <v>2081317.4999799</v>
      </c>
      <c r="E45" s="231"/>
      <c r="F45" s="112"/>
      <c r="H45" s="220"/>
    </row>
    <row r="46" spans="2:8" s="65" customFormat="1" ht="16.5" customHeight="1">
      <c r="B46" s="69" t="s">
        <v>24</v>
      </c>
      <c r="C46" s="368">
        <v>639421.6589800001</v>
      </c>
      <c r="D46" s="367">
        <f>ROUND(+C46*$E$9,8)</f>
        <v>2081317.4999799</v>
      </c>
      <c r="E46" s="231"/>
      <c r="F46" s="381"/>
      <c r="H46" s="220"/>
    </row>
    <row r="47" spans="2:8" s="65" customFormat="1" ht="9.75" customHeight="1">
      <c r="B47" s="68"/>
      <c r="C47" s="332"/>
      <c r="D47" s="366"/>
      <c r="H47" s="220"/>
    </row>
    <row r="48" spans="2:8" s="65" customFormat="1" ht="15" customHeight="1">
      <c r="B48" s="565" t="s">
        <v>61</v>
      </c>
      <c r="C48" s="554">
        <f>+C42+C45</f>
        <v>687830.0666400001</v>
      </c>
      <c r="D48" s="554">
        <f>+D42+D45</f>
        <v>2238886.8669132</v>
      </c>
      <c r="H48" s="220"/>
    </row>
    <row r="49" spans="2:8" s="84" customFormat="1" ht="15" customHeight="1">
      <c r="B49" s="566"/>
      <c r="C49" s="555"/>
      <c r="D49" s="555"/>
      <c r="H49" s="216"/>
    </row>
    <row r="50" ht="4.5" customHeight="1"/>
    <row r="51" spans="3:4" ht="12.75">
      <c r="C51" s="487"/>
      <c r="D51" s="255"/>
    </row>
    <row r="52" ht="12.75">
      <c r="C52" s="173"/>
    </row>
    <row r="55" ht="12.75">
      <c r="C55" s="173"/>
    </row>
  </sheetData>
  <sheetProtection/>
  <mergeCells count="16">
    <mergeCell ref="B38:D38"/>
    <mergeCell ref="D24:D25"/>
    <mergeCell ref="B48:B49"/>
    <mergeCell ref="C48:C49"/>
    <mergeCell ref="D48:D49"/>
    <mergeCell ref="B39:B40"/>
    <mergeCell ref="C11:C12"/>
    <mergeCell ref="B24:B25"/>
    <mergeCell ref="C39:C40"/>
    <mergeCell ref="D39:D40"/>
    <mergeCell ref="B28:D28"/>
    <mergeCell ref="B10:D10"/>
    <mergeCell ref="C24:C25"/>
    <mergeCell ref="D11:D12"/>
    <mergeCell ref="B11:B12"/>
    <mergeCell ref="B27:D27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2017-07-19T19:12:00Z</cp:lastPrinted>
  <dcterms:created xsi:type="dcterms:W3CDTF">2010-09-21T14:57:59Z</dcterms:created>
  <dcterms:modified xsi:type="dcterms:W3CDTF">2017-08-18T17:37:43Z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