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tabRatio="892" activeTab="0"/>
  </bookViews>
  <sheets>
    <sheet name="ENE12_USD" sheetId="1" r:id="rId1"/>
    <sheet name="FEB12_USD" sheetId="2" r:id="rId2"/>
    <sheet name="MAR12_USD" sheetId="3" r:id="rId3"/>
    <sheet name="ABR12_USD" sheetId="4" r:id="rId4"/>
    <sheet name="MAY12_USD" sheetId="5" r:id="rId5"/>
    <sheet name="JUN12_USD" sheetId="6" r:id="rId6"/>
  </sheets>
  <externalReferences>
    <externalReference r:id="rId9"/>
  </externalReferences>
  <definedNames>
    <definedName name="A_impresión_IM">#REF!</definedName>
    <definedName name="_xlnm.Print_Area" localSheetId="3">'ABR12_USD'!$A$14:$R$137</definedName>
    <definedName name="_xlnm.Print_Area" localSheetId="0">'ENE12_USD'!$A$11:$R$119</definedName>
    <definedName name="_xlnm.Print_Area" localSheetId="1">'FEB12_USD'!$A$11:$R$141</definedName>
    <definedName name="_xlnm.Print_Area" localSheetId="5">'JUN12_USD'!$A$14:$R$235</definedName>
    <definedName name="_xlnm.Print_Area" localSheetId="2">'MAR12_USD'!$A$11:$R$167</definedName>
    <definedName name="_xlnm.Print_Area" localSheetId="4">'MAY12_USD'!$A$14:$R$89</definedName>
    <definedName name="Imprimir_área_IM">#REF!</definedName>
    <definedName name="_xlnm.Print_Titles" localSheetId="3">'ABR12_USD'!$1:$10</definedName>
    <definedName name="_xlnm.Print_Titles" localSheetId="0">'ENE12_USD'!$1:$10</definedName>
    <definedName name="_xlnm.Print_Titles" localSheetId="1">'FEB12_USD'!$1:$10</definedName>
    <definedName name="_xlnm.Print_Titles" localSheetId="5">'JUN12_USD'!$1:$10</definedName>
    <definedName name="_xlnm.Print_Titles" localSheetId="2">'MAR12_USD'!$1:$10</definedName>
    <definedName name="_xlnm.Print_Titles" localSheetId="4">'MAY12_USD'!$1:$10</definedName>
    <definedName name="Z_8EBFC56E_FA0D_4039_AB25_E5C5E4E49BC5_.wvu.FilterData" localSheetId="3" hidden="1">'ABR12_USD'!#REF!</definedName>
    <definedName name="Z_8EBFC56E_FA0D_4039_AB25_E5C5E4E49BC5_.wvu.FilterData" localSheetId="0" hidden="1">'ENE12_USD'!$A$17:$R$43</definedName>
    <definedName name="Z_8EBFC56E_FA0D_4039_AB25_E5C5E4E49BC5_.wvu.FilterData" localSheetId="1" hidden="1">'FEB12_USD'!$A$17:$R$48</definedName>
    <definedName name="Z_8EBFC56E_FA0D_4039_AB25_E5C5E4E49BC5_.wvu.FilterData" localSheetId="2" hidden="1">'MAR12_USD'!#REF!</definedName>
    <definedName name="Z_8EBFC56E_FA0D_4039_AB25_E5C5E4E49BC5_.wvu.FilterData" localSheetId="4" hidden="1">'MAY12_USD'!#REF!</definedName>
    <definedName name="Z_8EBFC56E_FA0D_4039_AB25_E5C5E4E49BC5_.wvu.PrintArea" localSheetId="3" hidden="1">'ABR12_USD'!$A$14:$R$144</definedName>
    <definedName name="Z_8EBFC56E_FA0D_4039_AB25_E5C5E4E49BC5_.wvu.PrintArea" localSheetId="0" hidden="1">'ENE12_USD'!$A$13:$R$135</definedName>
    <definedName name="Z_8EBFC56E_FA0D_4039_AB25_E5C5E4E49BC5_.wvu.PrintArea" localSheetId="1" hidden="1">'FEB12_USD'!$A$15:$R$154</definedName>
    <definedName name="Z_8EBFC56E_FA0D_4039_AB25_E5C5E4E49BC5_.wvu.PrintArea" localSheetId="5" hidden="1">'JUN12_USD'!$A$14:$R$235</definedName>
    <definedName name="Z_8EBFC56E_FA0D_4039_AB25_E5C5E4E49BC5_.wvu.PrintArea" localSheetId="2" hidden="1">'MAR12_USD'!$A$13:$R$164</definedName>
    <definedName name="Z_8EBFC56E_FA0D_4039_AB25_E5C5E4E49BC5_.wvu.PrintArea" localSheetId="4" hidden="1">'MAY12_USD'!$A$14:$R$91</definedName>
    <definedName name="Z_8EBFC56E_FA0D_4039_AB25_E5C5E4E49BC5_.wvu.PrintTitles" localSheetId="3" hidden="1">'ABR12_USD'!$1:$10</definedName>
    <definedName name="Z_8EBFC56E_FA0D_4039_AB25_E5C5E4E49BC5_.wvu.PrintTitles" localSheetId="0" hidden="1">'ENE12_USD'!$1:$10</definedName>
    <definedName name="Z_8EBFC56E_FA0D_4039_AB25_E5C5E4E49BC5_.wvu.PrintTitles" localSheetId="1" hidden="1">'FEB12_USD'!$1:$10</definedName>
    <definedName name="Z_8EBFC56E_FA0D_4039_AB25_E5C5E4E49BC5_.wvu.PrintTitles" localSheetId="5" hidden="1">'JUN12_USD'!$1:$10</definedName>
    <definedName name="Z_8EBFC56E_FA0D_4039_AB25_E5C5E4E49BC5_.wvu.PrintTitles" localSheetId="2" hidden="1">'MAR12_USD'!$1:$10</definedName>
    <definedName name="Z_8EBFC56E_FA0D_4039_AB25_E5C5E4E49BC5_.wvu.PrintTitles" localSheetId="4" hidden="1">'MAY12_USD'!$1:$10</definedName>
  </definedNames>
  <calcPr fullCalcOnLoad="1"/>
</workbook>
</file>

<file path=xl/sharedStrings.xml><?xml version="1.0" encoding="utf-8"?>
<sst xmlns="http://schemas.openxmlformats.org/spreadsheetml/2006/main" count="2201" uniqueCount="619">
  <si>
    <t>JAPAN BANK FOR INTERNATIONAL COOPERATION</t>
  </si>
  <si>
    <t>INTERNATIONAL BANK FOR RECONSTRUCTION AND DEVELOPMENT</t>
  </si>
  <si>
    <t>23A9591</t>
  </si>
  <si>
    <t>FINANCIAMIENTO DE DIVERSAS ADQUISICIONES</t>
  </si>
  <si>
    <t>Y</t>
  </si>
  <si>
    <t>Tra-</t>
  </si>
  <si>
    <t>mo</t>
  </si>
  <si>
    <t>PROGRAMA DE AJUSTE DEL SECTOR COMERCIO</t>
  </si>
  <si>
    <t>26A1121</t>
  </si>
  <si>
    <t>25A0742</t>
  </si>
  <si>
    <t>26A1181</t>
  </si>
  <si>
    <t>PROG REFORMA DE SALUD (1ERA FASE:SEGURO MATERNO INF Y DESCENT SERV. SAL)</t>
  </si>
  <si>
    <t>20A9281</t>
  </si>
  <si>
    <t>PROYECTO DE FORTALECIMIENTO DE LA CAPACIDAD INSTITUCIONAL EN EL MARCO DE LA DESCENTRALIZACIÓN FISCAL</t>
  </si>
  <si>
    <t>CORPORACIÓN ANDINA DE FOMENTO</t>
  </si>
  <si>
    <t>DESARROLLO DE PUEBLOS INDÍGENAS Y AFRO-PERUANO</t>
  </si>
  <si>
    <t>REESTRUCTURACIÓN DE DEUDA</t>
  </si>
  <si>
    <t>PLAN DE EXPANSIÓN TELEFÓNICA</t>
  </si>
  <si>
    <t>COFINANCIAR PROG DE APOYO AL FONDO NAC.COMPENS.Y DESARROLLO SOCIAL-FONCODES</t>
  </si>
  <si>
    <t>26A2041</t>
  </si>
  <si>
    <t>11A5111</t>
  </si>
  <si>
    <t>12A6491</t>
  </si>
  <si>
    <t>26A2691</t>
  </si>
  <si>
    <t>26A2601</t>
  </si>
  <si>
    <t>REORDENAMIENTO Y REHABILITACIÓN DEL VALLE DEL VILCANOTA</t>
  </si>
  <si>
    <t>NIO</t>
  </si>
  <si>
    <t>26A2441</t>
  </si>
  <si>
    <t>26A2481</t>
  </si>
  <si>
    <t>MEJORAMIENTO DE LOS SERVICIOS DE JUSTICIA</t>
  </si>
  <si>
    <t>26A2461</t>
  </si>
  <si>
    <t>26A2501</t>
  </si>
  <si>
    <t>PROY.ASIST.TÉCNICA PARA EL SEGUIM.Y EVALUAC.DE LOS SECT.SOCIALES EN EL MARCO DE LA DESCENTRALIZACIÓN</t>
  </si>
  <si>
    <t>26A2751</t>
  </si>
  <si>
    <t>26A2381</t>
  </si>
  <si>
    <t>26A2701</t>
  </si>
  <si>
    <t>BONOS</t>
  </si>
  <si>
    <t>26A1581</t>
  </si>
  <si>
    <t>PROGRAMA NACIONAL DE AGUA Y SANEAMIENTO RURAL</t>
  </si>
  <si>
    <t>ORGANISMOS INTERNACIONALES</t>
  </si>
  <si>
    <t>CLUB DE PARIS</t>
  </si>
  <si>
    <t>TOTAL  GENERAL</t>
  </si>
  <si>
    <t>CLAVE</t>
  </si>
  <si>
    <t>Fecha</t>
  </si>
  <si>
    <t>MONEDA ORIGINAL</t>
  </si>
  <si>
    <t>Total</t>
  </si>
  <si>
    <t>24A0161</t>
  </si>
  <si>
    <t>Amortización</t>
  </si>
  <si>
    <t>Interés</t>
  </si>
  <si>
    <t>Comisión</t>
  </si>
  <si>
    <t>Mora</t>
  </si>
  <si>
    <t>Fecha de</t>
  </si>
  <si>
    <t>Vcto.</t>
  </si>
  <si>
    <t>Moneda</t>
  </si>
  <si>
    <t>Finalidad</t>
  </si>
  <si>
    <t>EURO</t>
  </si>
  <si>
    <t>US$</t>
  </si>
  <si>
    <t>BANCO EUROPEO DE INVERSIONES</t>
  </si>
  <si>
    <t>BANCO INTERAMERICANO DE DESARROLLO</t>
  </si>
  <si>
    <t>THE OPEC FUND FOR INTERNATIONAL DEVELOPMENT</t>
  </si>
  <si>
    <t>PROYECTO CARRETERA PANAMERICANA</t>
  </si>
  <si>
    <t>SECTOR INSTITUCIONAL /</t>
  </si>
  <si>
    <t>FUENTE DE FINANCIAMIENTO /</t>
  </si>
  <si>
    <t>DEUDA PÚBLICA EXTERNA DE MEDIANO Y LARGO PLAZO</t>
  </si>
  <si>
    <t>26A2801</t>
  </si>
  <si>
    <t>PROGRAMA DE CAMINOS DEPARTAMENTALES</t>
  </si>
  <si>
    <t>26A2721</t>
  </si>
  <si>
    <t>S/.</t>
  </si>
  <si>
    <t>26A2841</t>
  </si>
  <si>
    <t>PROG PARA  GESTIÓN AMBIENTAL Y SOCIAL DE LOS IMPACTOS INDIRECTOS DEL CORREDOR VIAL INTEROCEÁNICO SUR</t>
  </si>
  <si>
    <t>26A2851</t>
  </si>
  <si>
    <t>PROGRAMA DE CIENCIA Y TECNOLOGÍA</t>
  </si>
  <si>
    <t>BONISTAS</t>
  </si>
  <si>
    <t>PRÉSTAMO PROGRAMÁTICO DE REFORMA SOCIAL III</t>
  </si>
  <si>
    <t>PRÉSTAMO DE AJUSTE ESTRUCTURAL PROGRAMÁTICO DE DESCENTRALIZACIÓN Y COMPETITIVIDAD II</t>
  </si>
  <si>
    <t>PRÉSTAMO PROGRAMÁTICO DE REFORMA SOCIAL IV</t>
  </si>
  <si>
    <t>PROGRAMA DE INVESTIGACIÓN Y EXTENSIÓN AGRÍCOLA FASE II</t>
  </si>
  <si>
    <t>BONOS GLOBALES 2025</t>
  </si>
  <si>
    <t>AMPLIACIÓN DEL PROYECTO SUBSECTORIAL DE IRRIGACIÓN PSI EN EL MARCO DEL PRÉSTAMO 4076-PE, BANCO MUNDIAL</t>
  </si>
  <si>
    <t>26A2961</t>
  </si>
  <si>
    <t>PROGRAMA DE MEJORA DE LA CALIDAD DE LA GESTION Y DEL GASTO PUBLICO II</t>
  </si>
  <si>
    <t>INTERNATIONAL FUND FOR AGRICULTURAL DEVELOPMENT</t>
  </si>
  <si>
    <t>23A2151</t>
  </si>
  <si>
    <t>FOMENTO DE  TRANSFER. DE TECNOLOGÍA A LAS COMUNIDADES CAMPESINAS DE LA SIERRA</t>
  </si>
  <si>
    <t>24A2371</t>
  </si>
  <si>
    <t>PROYECTO DE MANEJO DE RECURSOS NATURALES EN LA SIERRA SUR</t>
  </si>
  <si>
    <t>26A0191</t>
  </si>
  <si>
    <t>PROYECTO DE DESARROLLO DEL CORREDOR PUNO - CUSCO</t>
  </si>
  <si>
    <t>26A2321</t>
  </si>
  <si>
    <t>FORTALECIMIENTO DE MERCADOS, DIVERSIFICACIÓN DE INGRESOS, MEJORA DE CONDICIONES DE VIDA EN SIERRA SUR</t>
  </si>
  <si>
    <t>BANQUE DE FRANCE</t>
  </si>
  <si>
    <t>BANCO DE LA NACION</t>
  </si>
  <si>
    <t>00F0170</t>
  </si>
  <si>
    <t>RECUPERACION DE LA CAPACIDAD DE TRANSMISIÓN DE LA TELEVISIÓN ESTATAL</t>
  </si>
  <si>
    <t>26A2951</t>
  </si>
  <si>
    <t>PROYECTO SUBSECTORIAL DE IRRIGACION</t>
  </si>
  <si>
    <t>JAPAN INTERNATIONAL COOPERATION AGENCY</t>
  </si>
  <si>
    <t>26A3321</t>
  </si>
  <si>
    <t>OBRAS FALTANTES DE LOS TRAMOS 2,3 Y 4 DEL PROY.CORREDOR VIAL INTEROCEÁNICO PERÚ-BRASIL (IIRSA SUR)</t>
  </si>
  <si>
    <t>a/</t>
  </si>
  <si>
    <t>GASTOS DE CORRESPONSAL</t>
  </si>
  <si>
    <t>02A8061</t>
  </si>
  <si>
    <t>FONDO ELABORACIÓN DE PROYECTOS DE INVERSIÓN</t>
  </si>
  <si>
    <t>CAN$</t>
  </si>
  <si>
    <t>26A3121</t>
  </si>
  <si>
    <t>PROGRAMA DE MEJORAMIENTO DEL NIVEL DE TRANSITABILIDAD DE LA RED VIAL NACIONAL</t>
  </si>
  <si>
    <t>26A3171</t>
  </si>
  <si>
    <t>PROY.PASO DE FRONTERA DESAGUADERO (PERU-BOLIVIA) Y COMP.TRANSV.EN EL MARCO DEL PROG."PF PERU-IIRSA"</t>
  </si>
  <si>
    <t>26A3151</t>
  </si>
  <si>
    <t>PROGRAMA DE INVERSIONES SOCIALES Y DE INFRAESTRUCTURA CONTRA LA POBREZA</t>
  </si>
  <si>
    <t>22A9961</t>
  </si>
  <si>
    <t>PROYECTO DE ASISTENCIA TÉCNICA PARA LA PRIVATIZACIÓN</t>
  </si>
  <si>
    <t>23A0531</t>
  </si>
  <si>
    <t>23A1341</t>
  </si>
  <si>
    <t>PROYECTO DE ASISTENCIA TÉCNICA PARA EL SECTOR DE ENERGÍA</t>
  </si>
  <si>
    <t>23A6811</t>
  </si>
  <si>
    <t>PROYECTO DE SALUD Y NUTRICIÓN BÁSICA</t>
  </si>
  <si>
    <t>24A0671</t>
  </si>
  <si>
    <t>MEJORAMIENTO DE LA CALIDAD DE LA EDUCACIÓN PRIMARIA</t>
  </si>
  <si>
    <t>24A9831</t>
  </si>
  <si>
    <t>PROGRAMA DE APOYO A LA EMERGENCIA DEL FENÓMENO DEL NIÑO</t>
  </si>
  <si>
    <t>25A2011</t>
  </si>
  <si>
    <t>PROYECTO DERECHO DE PROPIEDAD URBANA</t>
  </si>
  <si>
    <t>26A1081</t>
  </si>
  <si>
    <t>INVESTIGACIÓN Y EXTENSIÓN AGRÍCOLA</t>
  </si>
  <si>
    <t>26A1261</t>
  </si>
  <si>
    <t>PRÉSTAMO PROGRAMÁTICO DE REFORMA SOCIAL</t>
  </si>
  <si>
    <t>26A1281</t>
  </si>
  <si>
    <t>PROYECTO CAMINOS RURALES II</t>
  </si>
  <si>
    <t>26A2941</t>
  </si>
  <si>
    <t>CONSOLIDACIÓN DE LOS DERECHOS DE PROPIEDAD INMUEBLE</t>
  </si>
  <si>
    <t>26A2991</t>
  </si>
  <si>
    <t>PROGRAMA DE TRANSPORTE RURAL DESCENTRALIZADO</t>
  </si>
  <si>
    <t>24A8491</t>
  </si>
  <si>
    <t>23A2661</t>
  </si>
  <si>
    <t>23A5171</t>
  </si>
  <si>
    <t>23A5251</t>
  </si>
  <si>
    <t>KFW</t>
  </si>
  <si>
    <t>23A2581</t>
  </si>
  <si>
    <t>BONISTA</t>
  </si>
  <si>
    <t>26A1421</t>
  </si>
  <si>
    <t>BONOS GLOBALES 2012</t>
  </si>
  <si>
    <t>26A1721</t>
  </si>
  <si>
    <t>BONOS GLOBALES 2015</t>
  </si>
  <si>
    <t>26A1741</t>
  </si>
  <si>
    <t>25A9341</t>
  </si>
  <si>
    <t>PROGRAMA MULTISECTORIAL DE CRÉDITO - II ETAPA</t>
  </si>
  <si>
    <t>25A2341</t>
  </si>
  <si>
    <t>26A2201</t>
  </si>
  <si>
    <t>REHABILITACIÓN SISTEMAS DE AGUA POTABLE Y ALCANTARILLADO DE LIMA-CALLAO-PARTE C: EXPANSIÓN SERVICIO</t>
  </si>
  <si>
    <t>26A2161</t>
  </si>
  <si>
    <t>PROGRAMA DE TRANSPORTE URBANO DE LIMA METROPOLITANA SUBSISTEMA NORTE-SUR</t>
  </si>
  <si>
    <t>PROGRAMA DE AJUSTE DEL SECTOR FINANCIERO</t>
  </si>
  <si>
    <t>26A2221</t>
  </si>
  <si>
    <t>PROGRAMA DE CAPACITACIÓN LABORAL PARA JÓVENES</t>
  </si>
  <si>
    <t>26A2621</t>
  </si>
  <si>
    <t>MODERNIZACION DE LA CONTRALORIA GENERAL DE LA REPUBLICA Y DESCONCENTRACION DEL SIST NACIONAL CONTROL</t>
  </si>
  <si>
    <t>26A2641</t>
  </si>
  <si>
    <t>PROGRAMA DE SERVICIOS DE APOYO PARA ACCEDER A LOS MERCADOS RURALES</t>
  </si>
  <si>
    <t>26A2661</t>
  </si>
  <si>
    <t>APOYO A LA REFORMA DE LOS PROGRAMAS DE SUPERACIÓN DE LA POBREZA Y DESARROLLO DE CAPITAL HUMANO</t>
  </si>
  <si>
    <t>26A3011</t>
  </si>
  <si>
    <t>PROGRAMA DE ESTUDIOS DE PREINVERSION. REGION FRONTERIZA CON ECUADOR</t>
  </si>
  <si>
    <t>23A0611</t>
  </si>
  <si>
    <t>23A0961</t>
  </si>
  <si>
    <t>PROY. ASISTENCIA TÉCNICA DEL PROGRAMA DE AJUSTE PARA LA PRIVATIZACIÓN</t>
  </si>
  <si>
    <t>24A2961</t>
  </si>
  <si>
    <t>24A3181</t>
  </si>
  <si>
    <t>PROYECTO SUBSECTORIAL DE IRRIGACIÓN</t>
  </si>
  <si>
    <t>24A6871</t>
  </si>
  <si>
    <t>MANEJO RECURSOS NATURALES PARA EL ALIVIO DE LA POBREZA EN LA SIERRA</t>
  </si>
  <si>
    <t>26A3281</t>
  </si>
  <si>
    <t>PRESTAMO PROGRAMÁTICO GESTIÓN FISCAL Y CRECIMIENTO ECONÓMICO II, LÍNEA DE CRÉDITO CONTINGENTE</t>
  </si>
  <si>
    <t>AGENCY FOR INTERNATIONAL DEVELOPMENT</t>
  </si>
  <si>
    <t>04A9711</t>
  </si>
  <si>
    <t>PROG. INTEGR. REHABILITACIÓN Y RECONSTRUCCIÓN DE  ZONAS AFECTADAS</t>
  </si>
  <si>
    <t>04A9981</t>
  </si>
  <si>
    <t>24A5041</t>
  </si>
  <si>
    <t>MEJ.SIST.ALCANTARILLADO ZONA SUR LIMA</t>
  </si>
  <si>
    <t>24A5391</t>
  </si>
  <si>
    <t>HIDROELÉCTRICA DE PAUCARTAMBO</t>
  </si>
  <si>
    <t>26A0921</t>
  </si>
  <si>
    <t>PROYECTO MANEJO DE RECURSOS NATURALES PARA ALIVIO DE LA POBREZA EN LA SIERRA III</t>
  </si>
  <si>
    <t>26A0961</t>
  </si>
  <si>
    <t>PROY. DE MEJOR. Y AMP. AGUA POTABLE EN IQUITOS, CUSCO Y</t>
  </si>
  <si>
    <t>TESORO FRANCÉS</t>
  </si>
  <si>
    <t>24A2021</t>
  </si>
  <si>
    <t>AMPLIAC.SIST.AGUA POTABLE DE CHICLAYO</t>
  </si>
  <si>
    <t>24A3691</t>
  </si>
  <si>
    <t>PROYECTOS DEL SECTOR SALUD</t>
  </si>
  <si>
    <t>26A3021</t>
  </si>
  <si>
    <t>24A0911</t>
  </si>
  <si>
    <t>BONOS FLIRB</t>
  </si>
  <si>
    <t>24A0921</t>
  </si>
  <si>
    <t>BONOS A LA PAR</t>
  </si>
  <si>
    <t>26A3061</t>
  </si>
  <si>
    <t>BONOS GLOBALES 2037</t>
  </si>
  <si>
    <t>26A3411</t>
  </si>
  <si>
    <t>BONOS GLOBALES 2019</t>
  </si>
  <si>
    <t>19A1321</t>
  </si>
  <si>
    <t>EXPANSIÓN 150,000 LÍNEAS TELEFÓNICAS</t>
  </si>
  <si>
    <t>26A2141</t>
  </si>
  <si>
    <t>INTEGRACIÓN Y MODERNIZACIÓN DE LAS ADMINISTRACIONES TRIBUTARIAS Y ADUANERAS</t>
  </si>
  <si>
    <t>24A1721</t>
  </si>
  <si>
    <t>MEJORAMIENTO SISTEMA AGUA POTABLE Y ALCANTARILLADO LIMA-CALLAO</t>
  </si>
  <si>
    <t>26A1001</t>
  </si>
  <si>
    <t>PROMOVER ACTIVIDADES PRODUCTIVAS EN LAS AREAS MARGINALES Y RURALES DEL</t>
  </si>
  <si>
    <t>23A2231</t>
  </si>
  <si>
    <t>ABAST.AGUA DULCE RÍO VILCANOTA AL CUZCO</t>
  </si>
  <si>
    <t>24A1991</t>
  </si>
  <si>
    <t>NORDIC INVESTMENT BANK</t>
  </si>
  <si>
    <t>26A3341</t>
  </si>
  <si>
    <t>PROYECTO APOYO AL SECTOR FINANCIERO</t>
  </si>
  <si>
    <t>BANCA COMERCIAL</t>
  </si>
  <si>
    <t>STANDARD CHARTERED BANK/BARCLAYS - SINDICADO</t>
  </si>
  <si>
    <t>26A3351</t>
  </si>
  <si>
    <t>26A2791</t>
  </si>
  <si>
    <t>26A2981</t>
  </si>
  <si>
    <t>26A1881</t>
  </si>
  <si>
    <t>PREPARACION DEL PROGRAMA DE CONSOLIDACION DEMOCRATICA DE LA SEGURIDAD CIUDADANA</t>
  </si>
  <si>
    <t>26A2781</t>
  </si>
  <si>
    <t>26A3331</t>
  </si>
  <si>
    <t>APOYO AL PROGRAMA AGUA PARA TODOS DE SEDAPAL - FASE I</t>
  </si>
  <si>
    <t>GOBIERNO DE JAPON</t>
  </si>
  <si>
    <t>IMPORTACIÓN DE ALIMENTOS</t>
  </si>
  <si>
    <t>26A3471</t>
  </si>
  <si>
    <t>26A3461</t>
  </si>
  <si>
    <t>26A3291</t>
  </si>
  <si>
    <t>MEJORAMIENTO Y AMPLIAC.SISTEMA ALCANTARILL.E INSTALAC.PLANTA TRATAM.AGUAS RESIDUALES CIUDAD IQUITOS</t>
  </si>
  <si>
    <t>FACILIDAD SECTORIAL INSTITUCIONAL PARA LA MEJORA DE LA CALIDAD DE LA GESTION Y DEL GASTO PUBLICO</t>
  </si>
  <si>
    <t>26A3371</t>
  </si>
  <si>
    <t>PROGRAMA DESARROLLO DE LA SANIDAD AGRARIA E INOCUIDAD AGROALIMENTARIA</t>
  </si>
  <si>
    <t>26A3501</t>
  </si>
  <si>
    <t>UNIFORMIZACIÓN DE FECHAS DE PAGO Y CONSOLIDACIÓN DE PRÉSTAMOS DEL BID - CONVERSIÓN DE TASA DE INTERÉ</t>
  </si>
  <si>
    <t>26A3521</t>
  </si>
  <si>
    <t>PRÉSTAMO PROGRAMÁTICO DE POLÍTICA AMBIENTAL, FINANCIAMIENTO CONTINGENTE</t>
  </si>
  <si>
    <t>26A3641</t>
  </si>
  <si>
    <t>PRÉSTAMO PROGRAMÁTICO GESTIÓN FISCAL Y CRECIMIENTO ECONÓMICO III</t>
  </si>
  <si>
    <t>26A3661</t>
  </si>
  <si>
    <t>PRÉSTAMO PROGRAMÁTICO DE POLÍTICA AMBIENTAL II</t>
  </si>
  <si>
    <t>00F0420</t>
  </si>
  <si>
    <t>26A3591</t>
  </si>
  <si>
    <t>FINANCIAR PARCIALMENTE LA II FASE DEL PROGRAMA DE APOYO A LA REFORMA DEL SECTOR SALUD - PARSALUD II</t>
  </si>
  <si>
    <t>00F0440</t>
  </si>
  <si>
    <t>PROYECTO DE SALUD Y NUTRICION BASICA</t>
  </si>
  <si>
    <t>00F0450</t>
  </si>
  <si>
    <t>MEJORAMIENTO DE LA CALIDAD DE LA EDUCACION PRIMARIA</t>
  </si>
  <si>
    <t>00F0460</t>
  </si>
  <si>
    <t>00F0470</t>
  </si>
  <si>
    <t>INVESTIGACION Y EXTENSION AGRICOLA</t>
  </si>
  <si>
    <t>00F0480</t>
  </si>
  <si>
    <t>26A3361</t>
  </si>
  <si>
    <t>FORTALECIMIENTO DE LOS ACTIVOS, MERCADOS Y POLÍTICAS PARA EL DESARROLLO RURAL DE LA SIERRA NORTE</t>
  </si>
  <si>
    <t>00F0490</t>
  </si>
  <si>
    <t>00F0500</t>
  </si>
  <si>
    <t>00F0510</t>
  </si>
  <si>
    <t>26A3731</t>
  </si>
  <si>
    <t>PROY.SISTEMA ELÉCTRIC.DE TRANSP.MASIVO DE LIMA Y CALLAO, LÍNEA 1, TRAMO VILLA EL SALVADOR-AV.GRAU</t>
  </si>
  <si>
    <t>26A3701</t>
  </si>
  <si>
    <t>MODERNIZACIÓN DE LA GESTIÓN DE LOS RECURSOS HÍDRICOS</t>
  </si>
  <si>
    <t>26A3751</t>
  </si>
  <si>
    <t>26A3721</t>
  </si>
  <si>
    <t>APOYO A LA IMPLEMENTACIÓN DEL PROGRAMA DE REFORMAS DEL SECTOR SANEAMIENTO</t>
  </si>
  <si>
    <t>26A3771</t>
  </si>
  <si>
    <t>FACILIDAD SECTORIAL PARA EL APOYO AL PROGRAMA PARA LA MEJORA DE LA PRODUCTIVIDAD Y LA COMPETITIVIDAD</t>
  </si>
  <si>
    <t>DEUTSCHE BANK AG LONDON BRANCH</t>
  </si>
  <si>
    <t>00F0580</t>
  </si>
  <si>
    <t>NO APLICABLE</t>
  </si>
  <si>
    <t>26A3801</t>
  </si>
  <si>
    <t>PROGRAMA PARA LA MEJORA DE LA PRODUCTIVIDAD Y LA COMPETITIVIDAD I</t>
  </si>
  <si>
    <t>CREDIT SUISSE INTERNATIONAL</t>
  </si>
  <si>
    <t>00F0590</t>
  </si>
  <si>
    <t>OPERACIÓN DE COBERTURA</t>
  </si>
  <si>
    <t>00F0600</t>
  </si>
  <si>
    <t>00F0800</t>
  </si>
  <si>
    <t>CAPITAL DE TRABAJO</t>
  </si>
  <si>
    <t>CT CORPORATION SYSTEM</t>
  </si>
  <si>
    <t>SIMPSON THACHER &amp; BARTLETT LLP</t>
  </si>
  <si>
    <t>ACTUALIZACION DEL PROSPECTO BASE E INCREMENTO DEL SHELF</t>
  </si>
  <si>
    <t>26A2971</t>
  </si>
  <si>
    <t>PROGRAMA DE MEDIDAS DE RAPIDO IMPACTO 1</t>
  </si>
  <si>
    <t>00F0570</t>
  </si>
  <si>
    <t>REEMBOLSO DE LOS GASTOS Y COSTOS EN QUE INCURRA EL BANCO DE LA NACIÓN - PROCESO JUDICIAL D.LEG. 463</t>
  </si>
  <si>
    <t>SERVICIO ATENDIDO POR FUENTE DE FINANCIAMIENTO</t>
  </si>
  <si>
    <t>Detallado por Sector Institucional y Acreedores</t>
  </si>
  <si>
    <t>ACREEDORES</t>
  </si>
  <si>
    <t>SERVICIO REGULAR</t>
  </si>
  <si>
    <r>
      <t xml:space="preserve">A.  </t>
    </r>
    <r>
      <rPr>
        <b/>
        <u val="single"/>
        <sz val="12"/>
        <rFont val="Arial"/>
        <family val="2"/>
      </rPr>
      <t>GOBIERNO NACIONAL</t>
    </r>
  </si>
  <si>
    <t xml:space="preserve">      1.  Deuda Directa</t>
  </si>
  <si>
    <r>
      <t xml:space="preserve">B.  </t>
    </r>
    <r>
      <rPr>
        <b/>
        <u val="single"/>
        <sz val="12"/>
        <rFont val="Arial"/>
        <family val="2"/>
      </rPr>
      <t>GOBIERNOS REGIONALES</t>
    </r>
  </si>
  <si>
    <t xml:space="preserve">      2.  Deuda Asumida</t>
  </si>
  <si>
    <t>OPERACIÓN DE ADMINISTRACIÓN DE DEUDA</t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</si>
  <si>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</si>
  <si>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</si>
  <si>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r>
      <t xml:space="preserve">C.  </t>
    </r>
    <r>
      <rPr>
        <b/>
        <u val="single"/>
        <sz val="12"/>
        <rFont val="Arial"/>
        <family val="2"/>
      </rPr>
      <t>GOBIERNOS LOCALES</t>
    </r>
  </si>
  <si>
    <r>
      <t xml:space="preserve">D.  </t>
    </r>
    <r>
      <rPr>
        <b/>
        <u val="single"/>
        <sz val="12"/>
        <rFont val="Arial"/>
        <family val="2"/>
      </rPr>
      <t>EMPRESAS PÚBLICAS</t>
    </r>
  </si>
  <si>
    <t xml:space="preserve">      1.  No Financiera</t>
  </si>
  <si>
    <t xml:space="preserve">      2.  Financiera</t>
  </si>
  <si>
    <r>
      <rPr>
        <b/>
        <u val="single"/>
        <sz val="12"/>
        <rFont val="Arial"/>
        <family val="2"/>
      </rPr>
      <t>OTROS GASTOS</t>
    </r>
    <r>
      <rPr>
        <b/>
        <sz val="12"/>
        <rFont val="Arial"/>
        <family val="2"/>
      </rPr>
      <t xml:space="preserve">    </t>
    </r>
    <r>
      <rPr>
        <b/>
        <sz val="12"/>
        <color indexed="18"/>
        <rFont val="Arial"/>
        <family val="2"/>
      </rPr>
      <t xml:space="preserve"> </t>
    </r>
    <r>
      <rPr>
        <b/>
        <sz val="11"/>
        <rFont val="Arial"/>
        <family val="2"/>
      </rPr>
      <t>2/</t>
    </r>
  </si>
  <si>
    <t>26A3621</t>
  </si>
  <si>
    <r>
      <t xml:space="preserve"> </t>
    </r>
    <r>
      <rPr>
        <sz val="11"/>
        <color indexed="18"/>
        <rFont val="Arial"/>
        <family val="2"/>
      </rPr>
      <t>a/   No incluye CANJE DE DEUDA:</t>
    </r>
  </si>
  <si>
    <t>26A4091</t>
  </si>
  <si>
    <t>PROY.SISTEMA ELÉCTRICO DE TRANSPORTE MASIVO DE LIMA Y CALLAO, LÍNEA 1, TRAMO 2, AV.GRAU-SN.JUAN LURI</t>
  </si>
  <si>
    <t>26A3631</t>
  </si>
  <si>
    <t>DÓLARES  AMERICANOS</t>
  </si>
  <si>
    <t xml:space="preserve">      2.  Deuda Traspaso de Recursos</t>
  </si>
  <si>
    <r>
      <rPr>
        <b/>
        <u val="single"/>
        <sz val="12"/>
        <rFont val="Arial"/>
        <family val="2"/>
      </rPr>
      <t>OTROS GASTOS</t>
    </r>
    <r>
      <rPr>
        <b/>
        <sz val="12"/>
        <rFont val="Arial"/>
        <family val="2"/>
      </rPr>
      <t xml:space="preserve">    </t>
    </r>
    <r>
      <rPr>
        <b/>
        <sz val="12"/>
        <color indexed="18"/>
        <rFont val="Arial"/>
        <family val="2"/>
      </rPr>
      <t xml:space="preserve"> </t>
    </r>
    <r>
      <rPr>
        <b/>
        <sz val="11"/>
        <rFont val="Arial"/>
        <family val="2"/>
      </rPr>
      <t>1/</t>
    </r>
  </si>
  <si>
    <t xml:space="preserve">           - Tipo de Cambio utilizado es por Transacción.</t>
  </si>
  <si>
    <t xml:space="preserve">           - Deuda Traspaso Recursos: Deuda concertada por el Gobierno Nacional y trasladada a la entidad.</t>
  </si>
  <si>
    <r>
      <t xml:space="preserve"> 1/  </t>
    </r>
    <r>
      <rPr>
        <sz val="11"/>
        <color indexed="18"/>
        <rFont val="Arial"/>
        <family val="2"/>
      </rPr>
      <t xml:space="preserve"> Corresponden a los servicios atendidos por concepto de comisión de gastos de asesorías y otros.</t>
    </r>
  </si>
  <si>
    <t xml:space="preserve">      1.  Deuda Directa    1/</t>
  </si>
  <si>
    <t xml:space="preserve">           b.  Deuda Traspaso de Recursos</t>
  </si>
  <si>
    <r>
      <t xml:space="preserve"> </t>
    </r>
    <r>
      <rPr>
        <sz val="11"/>
        <color indexed="18"/>
        <rFont val="Arial"/>
        <family val="2"/>
      </rPr>
      <t>1/   Deuda con Garantía de la República.</t>
    </r>
  </si>
  <si>
    <r>
      <t xml:space="preserve"> </t>
    </r>
    <r>
      <rPr>
        <sz val="11"/>
        <color indexed="18"/>
        <rFont val="Arial"/>
        <family val="2"/>
      </rPr>
      <t>2/   Corresponden a los servicios atendidos por concepto de comisión de gastos de asesorías y otros.</t>
    </r>
  </si>
  <si>
    <t xml:space="preserve">           a.  Deuda Directa    1/</t>
  </si>
  <si>
    <t>BOURSE DE LUXEMBOURG</t>
  </si>
  <si>
    <t>LISTADO DE BONOS EN LA BOLSA DE VALORES DE LUXEMBURGO</t>
  </si>
  <si>
    <t>00F0830</t>
  </si>
  <si>
    <t>00F0630</t>
  </si>
  <si>
    <t>PERÍODO:  DESDE EL 01.01.2012 AL 31.01.2012</t>
  </si>
  <si>
    <r>
      <t xml:space="preserve"> a/</t>
    </r>
    <r>
      <rPr>
        <sz val="11"/>
        <color indexed="18"/>
        <rFont val="Arial"/>
        <family val="2"/>
      </rPr>
      <t xml:space="preserve">   Esta Deuda originalmente fue Traspaso de Recurso (con ETECENSUR), por D.S.N°149-2002-EF el Gobierno asume la deuda.</t>
    </r>
  </si>
  <si>
    <t>PERÍODO:  DESDE EL 01.02.2012 AL 29.02.2012</t>
  </si>
  <si>
    <t>26A3761</t>
  </si>
  <si>
    <t>FORTALECIM.MERCADOS, DIVERSIFIC. INGRESOS Y MEJORAM.DE CONDICIONES DE VIDA EN SIERRA SUR DEL PERÚ II</t>
  </si>
  <si>
    <t>CITIGROUP GLOBAL MARKETS INC. Y DEUTSCHE BANK SECURITIES INC.</t>
  </si>
  <si>
    <t>00F0920</t>
  </si>
  <si>
    <t>OPERACIONES DE ENDEUDAMIENTO</t>
  </si>
  <si>
    <t>00F0910</t>
  </si>
  <si>
    <t>00F0930</t>
  </si>
  <si>
    <t xml:space="preserve">       -  Entre PL 480 con LA REPUBLICA, por US$ 1 046 413,83 (Amt. US$ 952 494,24 e Int. US$ 93 919,59).</t>
  </si>
  <si>
    <t>PERÍODO:  DESDE EL 01.03.2012 AL 31.03.2012</t>
  </si>
  <si>
    <t>26A2401</t>
  </si>
  <si>
    <t>PROGRAMA DE APOYO AL DESARROLLO DEL SECTOR SANEAMIENTO</t>
  </si>
  <si>
    <t>26A4111</t>
  </si>
  <si>
    <t>PROGRAMA PARA EL DESARROLLO DE UNA NUEVA MATRIZ ENERGÉTICA SOSTENIBLE III</t>
  </si>
  <si>
    <t>26A4121</t>
  </si>
  <si>
    <t>PROGRAMA DE REDUCCIÓN DE VULNERABILIDAD DEL ESTADO ANTE DESASTRES II</t>
  </si>
  <si>
    <t>26A4081</t>
  </si>
  <si>
    <t>CIERRE DE BRECHAS EN PRODUCTOS PRIORIZADOS DEL PROGRAMA ESTRATÉGICO ARTICULADO NUTRICIONAL-PAN</t>
  </si>
  <si>
    <t>AMERICAN FAMILY LIFE ASSURANCE COMPANY OF COLUMBUS</t>
  </si>
  <si>
    <t>26A4131</t>
  </si>
  <si>
    <t>00F0950</t>
  </si>
  <si>
    <t>00F0940</t>
  </si>
  <si>
    <t xml:space="preserve"> 1/   Considera servicio atendido de COFIDE sin Garantía de la República.</t>
  </si>
  <si>
    <t xml:space="preserve"> 2/   Corresponden a los servicios atendidos por concepto de comisión de gastos de asesorías y otros.</t>
  </si>
  <si>
    <t>Tranf.</t>
  </si>
  <si>
    <r>
      <t>Nota:</t>
    </r>
    <r>
      <rPr>
        <sz val="11"/>
        <color indexed="18"/>
        <rFont val="Arial"/>
        <family val="2"/>
      </rPr>
      <t xml:space="preserve">  - La ejecución es según Fecha Transferencia.</t>
    </r>
  </si>
  <si>
    <t>PERÍODO:  DESDE EL 01.04.2012 AL 30.04.2012</t>
  </si>
  <si>
    <t>26A3481</t>
  </si>
  <si>
    <t>26A3511</t>
  </si>
  <si>
    <t>FR.SZ</t>
  </si>
  <si>
    <t>26A3831</t>
  </si>
  <si>
    <t>PROGRAMA DE REDUCCIÓN DE VULNERABILIDAD DEL ESTADO ANTE DESASTRES I</t>
  </si>
  <si>
    <t>26A2911</t>
  </si>
  <si>
    <t>REHABILITACIÓN INTEGRAL DEL FERROCARRIL HUANCAYO-HUANCAVELICA. COMPONENTE I:REHAB.DE INFRA.FERROVIAR</t>
  </si>
  <si>
    <t>23A0881</t>
  </si>
  <si>
    <t>PROGRAMA DE AJUSTE ESTRUCTURAL</t>
  </si>
  <si>
    <t>24A0321</t>
  </si>
  <si>
    <t>REHABILITACIÓN Y MANTENIMIENTO DE CAMINOS RURALES</t>
  </si>
  <si>
    <t>24A6361</t>
  </si>
  <si>
    <t>PROGRAMA DE REDUCCIÓN DE DEUDA Y SERVICIO</t>
  </si>
  <si>
    <t>26A1941</t>
  </si>
  <si>
    <t>APOYO PARA MEJORAR LA OFERTA PRODUCTIVA Y FACILITAR EL COMERCIO EXTERIOR</t>
  </si>
  <si>
    <t>26A1981</t>
  </si>
  <si>
    <t>PROYECTO DE EDUCACIÓN EN ÁREAS RURALES</t>
  </si>
  <si>
    <t>26A2121</t>
  </si>
  <si>
    <t>PRIMER PRÉSTAMO DE AJUSTE ESTRUCTURAL PROGRAMÁTICO DE DESCENTRALIZACIÓN Y COMPETITIVIDAD</t>
  </si>
  <si>
    <t>26A2761</t>
  </si>
  <si>
    <t>PRESTAMO PARA EL DESARROLLO DE POLITICAS DE DESCENTRALIZACIÓN Y COMPETIVIDAD III</t>
  </si>
  <si>
    <t>26A2861</t>
  </si>
  <si>
    <t>MEJORAMIENTO DE LA ELECTRIFICACIÓN RURAL MEDIANTE LA APLICACIÓN DE FONDOS CONCURSALES</t>
  </si>
  <si>
    <t>26A3111</t>
  </si>
  <si>
    <t>PRESTAMO PROGRAMÁTICO GESTIÓN FISCAL Y CRECIMIENTO ECONÓMICO</t>
  </si>
  <si>
    <t>26A3201</t>
  </si>
  <si>
    <t>PROGRAMA DE APOYO A LAS ALIANZAS RURALES PRODUCTIVAS EN LA SIERRA DEL PERÚ - ALIADOS</t>
  </si>
  <si>
    <t>26A3551</t>
  </si>
  <si>
    <t>PRÉSTAMO PROGRAMÁTICO DE REFORMAS EN LOS SECTORES SOCIALES II, FINANCIAMIENTO CONTINGENTE</t>
  </si>
  <si>
    <t>26A3821</t>
  </si>
  <si>
    <t>PRÉSTAMO PROGRAMÁTICO GESTIÓN FISCAL Y CRECIMIENTO ECONÓMICO IV</t>
  </si>
  <si>
    <t>26A3891</t>
  </si>
  <si>
    <t>PRESTAMO PROGRAMATICO DE REFORMA SOCIAL III</t>
  </si>
  <si>
    <t>26A3961</t>
  </si>
  <si>
    <t>26A2181</t>
  </si>
  <si>
    <t>26A4051</t>
  </si>
  <si>
    <t>25A1721</t>
  </si>
  <si>
    <t>PROGRAMA GLOBAL DE CRÉDITO PARA LA MICROEMPRESA II</t>
  </si>
  <si>
    <t>25A3761</t>
  </si>
  <si>
    <t>PROGRAMA DE CRÉDITO GLOBAL PARA LA MICROEMPRESA</t>
  </si>
  <si>
    <t>25A3111</t>
  </si>
  <si>
    <t>MANEJO DE LOS RECURSOS PARA EL ALIVIO DE LA POBREZA</t>
  </si>
  <si>
    <t>25A3211</t>
  </si>
  <si>
    <t>MEJORAMIENTO Y EXP.DEL SIST. DE ABAST. DE AGUA</t>
  </si>
  <si>
    <t>25A3321</t>
  </si>
  <si>
    <t>25A3431</t>
  </si>
  <si>
    <t>AMPLIACIÓN FRONTERA ELÉCTRICA II</t>
  </si>
  <si>
    <t>25A3541</t>
  </si>
  <si>
    <t>REHAB. DE CARRETERAS F. NIÑO</t>
  </si>
  <si>
    <t>PAINE WEBBER</t>
  </si>
  <si>
    <t>19A5661</t>
  </si>
  <si>
    <t>PROGRAMA DE VIVIENDAS</t>
  </si>
  <si>
    <t>26A3421</t>
  </si>
  <si>
    <t>PROG.MEJOR.-AMPLIAC.SISTEMAS AG.POTAB., ALCANTAR.Y TRATAM.DE AG.RESIDUALES DEL DPTO.CAJAMARCA I ETAP</t>
  </si>
  <si>
    <t>26A3431</t>
  </si>
  <si>
    <t>PROGRAMA DE AMPLIACIÓN DE LA FRONTERA ELÉCTRICA III ETAPA- PAFE III - DEPARTAMENTO DE LORETO</t>
  </si>
  <si>
    <t>26A3451</t>
  </si>
  <si>
    <t>PROGRAMA DE AMPLIACIÓN DE LA FRONTERA ELÉCTRICA III ETAPA - PAFE III -  DEPARTAMENTO DE CAJAMARCA</t>
  </si>
  <si>
    <t>b/</t>
  </si>
  <si>
    <t>26A3561</t>
  </si>
  <si>
    <t>OPTIM.SIST. AGUA POTABLE Y ALCANT: SECTORIZ.,REHAB.REDES Y ACTUALIZ. CATASTRO-ÁREA P.HUACHIPA-ÁREA D</t>
  </si>
  <si>
    <t>EUROPA DEL ESTE</t>
  </si>
  <si>
    <t>CHINA DEVELOPMENT BANK</t>
  </si>
  <si>
    <t>26A3781</t>
  </si>
  <si>
    <t>FINANC.PROY.SECTORES TRANSPORTE, ENERGÍA, MEDIO AMBIENTE, TELECOMUNICA., INFRAESTRUCTURA E INDUSTRIA</t>
  </si>
  <si>
    <t>BANK OF NEW YORK MELLON</t>
  </si>
  <si>
    <t>00F0970</t>
  </si>
  <si>
    <t>LISTADO DEL BONO GLOBAL 2050 EN LA BOLSA DE VALORES DE LUXEMBURGO</t>
  </si>
  <si>
    <t>CITIBANK N.A.</t>
  </si>
  <si>
    <t>00F0620</t>
  </si>
  <si>
    <t>00F0790</t>
  </si>
  <si>
    <t>HERNÁNDEZ &amp; CÍA. ABOGADOS</t>
  </si>
  <si>
    <t>00F0960</t>
  </si>
  <si>
    <t>00F0350</t>
  </si>
  <si>
    <t>PROGRAMA DE REDUCCION DE DEUDA Y SERVICIO</t>
  </si>
  <si>
    <t>00F0360</t>
  </si>
  <si>
    <t>REHABILITACION Y MANTENIMIENTO DE CAMINOS RURALES</t>
  </si>
  <si>
    <t>JPMORGAN CHASE BANK, N.A.</t>
  </si>
  <si>
    <t>00F0610</t>
  </si>
  <si>
    <r>
      <t xml:space="preserve"> </t>
    </r>
    <r>
      <rPr>
        <sz val="11"/>
        <color indexed="18"/>
        <rFont val="Arial"/>
        <family val="2"/>
      </rPr>
      <t>1/   Considera servicio atendido de COFIDE sin Garantía de la República.</t>
    </r>
  </si>
  <si>
    <r>
      <t xml:space="preserve"> </t>
    </r>
    <r>
      <rPr>
        <sz val="11"/>
        <color indexed="18"/>
        <rFont val="Arial"/>
        <family val="2"/>
      </rPr>
      <t>a/   No incluyen CANJE DE DEUDA:</t>
    </r>
  </si>
  <si>
    <t xml:space="preserve">       -  Entre ARTIGIANCASSA con LA REPUBLICA, por EURO 720 983,28 (Amt. EURO 710 328,34 e Int. EURO 10 654,94) y equivalente en US$ 908 395,66 (Amt. US$ 894 971,08 e Int. US$ 13 424,58).</t>
  </si>
  <si>
    <r>
      <t xml:space="preserve"> </t>
    </r>
    <r>
      <rPr>
        <sz val="11"/>
        <color indexed="18"/>
        <rFont val="Arial"/>
        <family val="2"/>
      </rPr>
      <t>b/   No incluye CANJE DE DEUDA:</t>
    </r>
  </si>
  <si>
    <r>
      <t xml:space="preserve">       -  Entre ARTIGIANCASSA con SEDAPAL (</t>
    </r>
    <r>
      <rPr>
        <i/>
        <sz val="11"/>
        <color indexed="18"/>
        <rFont val="Arial"/>
        <family val="2"/>
      </rPr>
      <t>TRASPASO DE RECURSOS</t>
    </r>
    <r>
      <rPr>
        <sz val="11"/>
        <color indexed="18"/>
        <rFont val="Arial"/>
        <family val="2"/>
      </rPr>
      <t>), por EURO 373 622,06 (Amt. EURO 368 100,55 e Int. EURO 5 521,51) y equivalente en US$ 470 741,37 (Amt. US$ 463 784,60 e Int. US$ 6 956,77).</t>
    </r>
  </si>
  <si>
    <t>PERÍODO:  DESDE EL 01.05.2012 AL 31.05.2012</t>
  </si>
  <si>
    <t>26A3491</t>
  </si>
  <si>
    <t>26A3581</t>
  </si>
  <si>
    <t>26A3611</t>
  </si>
  <si>
    <t>PROGRAMA PARA EL DESARROLLO DE UNA NUEVA MATRIZ ENERGÉTICA SOSTENIBLE I</t>
  </si>
  <si>
    <t>26A3841</t>
  </si>
  <si>
    <t>PROGRAMA PARA EL DESARROLLO DE UNA NUEVA MATRIZ ENERGÉTICA SOSTENIBLE II</t>
  </si>
  <si>
    <t>23A1851</t>
  </si>
  <si>
    <t>23A7891</t>
  </si>
  <si>
    <t>PROGRAMA DE  AJUSTE PARA PRIVATIZACIÓN DEL SECTOR ELÉCTRICO</t>
  </si>
  <si>
    <t>26A1601</t>
  </si>
  <si>
    <t>PRÉSTAMO PROGRAMÁTICO DE REFORMA SOCIAL II</t>
  </si>
  <si>
    <t>26A3241</t>
  </si>
  <si>
    <t>PROGRAMA PROGRAMÁTICO DE REFORMAS EN LOS SECTORES SOCIALES</t>
  </si>
  <si>
    <t>26A3971</t>
  </si>
  <si>
    <t>PROYECTO MEJORAMIENTO DE LOS SERVICIOS DE JUSTICIA,  2DA.ETAPA</t>
  </si>
  <si>
    <t>23A8781</t>
  </si>
  <si>
    <t>PROY. REHABILITACIÓN SISTEMA AGUA POTABLE Y ALCANTARILLADO LIMA-CALLAO</t>
  </si>
  <si>
    <t>23A9831</t>
  </si>
  <si>
    <t>PROGRAMA DE CRÉDITO MULTISECTORIAL</t>
  </si>
  <si>
    <t>PROVEEDORES SIN GARANTÍA</t>
  </si>
  <si>
    <t>ANSALDO ENERGIA S.P.A.</t>
  </si>
  <si>
    <t>26A2711</t>
  </si>
  <si>
    <t>26A2061</t>
  </si>
  <si>
    <t>BONOS GLOBALES 2033</t>
  </si>
  <si>
    <t>26A2261</t>
  </si>
  <si>
    <t>BONOS GLOBALES 2016</t>
  </si>
  <si>
    <t>26A2681</t>
  </si>
  <si>
    <t>26A3031</t>
  </si>
  <si>
    <t>26A3051</t>
  </si>
  <si>
    <t>26A3741</t>
  </si>
  <si>
    <t>26A3851</t>
  </si>
  <si>
    <t>BONOS GLOBALES 2050</t>
  </si>
  <si>
    <t>26A4171</t>
  </si>
  <si>
    <t>00F0750</t>
  </si>
  <si>
    <t>00F0370</t>
  </si>
  <si>
    <t>PRESTAMO PROGRAMATICO DE REFORMA SOCIAL II</t>
  </si>
  <si>
    <t>00F0380</t>
  </si>
  <si>
    <t>PROY. REHABILITACION SISTEMA AGUA POTABLE Y ALCANTARILLADO LIMA-CALLAO</t>
  </si>
  <si>
    <t>PERÍODO:  DESDE EL 01.06.2012 AL 30.06.2012</t>
  </si>
  <si>
    <t>26A1621</t>
  </si>
  <si>
    <t>PROGRAMA DE APOYO A LAS OPERACIONES DEL FONCODES</t>
  </si>
  <si>
    <t>26A1861</t>
  </si>
  <si>
    <t>PROGRAMA DE APOYO AL SECTOR HABITACIONAL - PRIMERA FASE</t>
  </si>
  <si>
    <t>26A1961</t>
  </si>
  <si>
    <t>PROGRAMA DE MODERNIZACION Y DESCENTRALIZACION DEL ESTADO</t>
  </si>
  <si>
    <t>26A3651</t>
  </si>
  <si>
    <t>PROGRAMA DE REFORMAS DEL SECTOR SANEAMIENTO III</t>
  </si>
  <si>
    <t>26A3671</t>
  </si>
  <si>
    <t>PROGRAMA DE REFORMAS DE LOS SECTORES SOCIALES I</t>
  </si>
  <si>
    <t>26A3861</t>
  </si>
  <si>
    <t>PROGRAMA DE SEGUNDA GENERACIÓN DE REFORMAS DEL SECTOR SANEAMIENTO I</t>
  </si>
  <si>
    <t>26A3871</t>
  </si>
  <si>
    <t>PROGRAMA DE REFORMAS DE RECURSOS HÍDRICOS III</t>
  </si>
  <si>
    <t>26A3881</t>
  </si>
  <si>
    <t>PROGRAMA DE REFORMAS DE LOS SECTORES SOCIALES II</t>
  </si>
  <si>
    <t>26A3921</t>
  </si>
  <si>
    <t>APOYO AL PROGRAMA DE REFORMAS DE LOS SECTORES SOCIALES</t>
  </si>
  <si>
    <t>26A3931</t>
  </si>
  <si>
    <t>PROGRAMA DE APOYO A LA AGENDA DE CAMBIO CLIMÁTICO</t>
  </si>
  <si>
    <t>26A3941</t>
  </si>
  <si>
    <t>MODERNIZAC.DEL SISTEMA DE ADM.FINANC.PÚBL.PA' MEJORAR LA PROGRAM., EJECUC.Y RENDIC.DE CTAS.DE R.P.</t>
  </si>
  <si>
    <t>26A4061</t>
  </si>
  <si>
    <t>PROGRAMA DE COMPETITIVIDAD AGRARIA II</t>
  </si>
  <si>
    <t>26A4141</t>
  </si>
  <si>
    <t>PROGRAMA DE APOYO A LA AGENDA DE CAMBIO CLIMÁTICO II</t>
  </si>
  <si>
    <t>26A4151</t>
  </si>
  <si>
    <t>PROGRAMA DE SEGUNDA GENERACIÓN DE REFORMAS DEL SECTOR SANEAMIENTO II</t>
  </si>
  <si>
    <t>26A3141</t>
  </si>
  <si>
    <t>26A3301</t>
  </si>
  <si>
    <t>II PROGRAMA DE INVERSIONES SOCIALES Y DE INFRAESTRUCTURA CONTRA LA POBREZA</t>
  </si>
  <si>
    <t>26A3901</t>
  </si>
  <si>
    <t>OBRAS FALTANTES DE LOS TRAMOS 2,3 Y4 DEL PROY.CORREDOR VIAL INTEROC.PERÚ-BRASIL (IIRSA SUR) FASE FIN</t>
  </si>
  <si>
    <t>26A3911</t>
  </si>
  <si>
    <t>PROGRAMA DE INVERSIÓN EN MEJORAMIENTO Y REHABILITACIÓN DE INFRAESTRUCTURA VIAL</t>
  </si>
  <si>
    <t>23A6731</t>
  </si>
  <si>
    <t>REHABILITACIÓN DE TRANSPORTES</t>
  </si>
  <si>
    <t>25A3651</t>
  </si>
  <si>
    <t>PROGRAMA DE AJUSTE DEL SECTOR FINANCIERO II</t>
  </si>
  <si>
    <t>26A3811</t>
  </si>
  <si>
    <t>PRÉSTAMO PROGRAMÁTICO DE POLÍTICA AMBIENTAL III</t>
  </si>
  <si>
    <t>26A3991</t>
  </si>
  <si>
    <t>PROGRAMA SUBSECTORIAL DE IRRIGACIÓN - SIERRA</t>
  </si>
  <si>
    <t>24A0751</t>
  </si>
  <si>
    <t>24A7171</t>
  </si>
  <si>
    <t>GOBIERNO DEL REINO DE BELGICA</t>
  </si>
  <si>
    <t>24A8571</t>
  </si>
  <si>
    <t>25A9991</t>
  </si>
  <si>
    <t>25A0661</t>
  </si>
  <si>
    <t>21A6131</t>
  </si>
  <si>
    <t>IRRIGACION TINAJONES</t>
  </si>
  <si>
    <t>23A8511</t>
  </si>
  <si>
    <t>MEJORAMIENTO DEL SANEAMIENTO BASICO PARA LA CIU</t>
  </si>
  <si>
    <t>24A0831</t>
  </si>
  <si>
    <t>OBRAS DE IRRIGACION</t>
  </si>
  <si>
    <t>24A6951</t>
  </si>
  <si>
    <t>24A9911</t>
  </si>
  <si>
    <t>PROGRAMA DE RIEGO ZONA ANDINA SUR III</t>
  </si>
  <si>
    <t>25A0581</t>
  </si>
  <si>
    <t>DESARROLLO REGIONAL JAEN - SAN IGNACIO - BAGUA</t>
  </si>
  <si>
    <t>25A1121</t>
  </si>
  <si>
    <t>PROYECTO DE REHABILITACION DE LOS SERV. GENERALES DE LOS HOSPITALES</t>
  </si>
  <si>
    <t>25A1471</t>
  </si>
  <si>
    <t>PROYECTO DE RECONSTRUCCION DE LA CARRETERA ENTRE OLMOS Y CORRAL QUEMADO</t>
  </si>
  <si>
    <t>25A9031</t>
  </si>
  <si>
    <t>PROYECTO DE DESARROLLO RURAL ALTO - MAYO</t>
  </si>
  <si>
    <t>26A1061</t>
  </si>
  <si>
    <t>PROYECTO DE AGUA POTABLE Y ALCANTARILLADO DE PUNO</t>
  </si>
  <si>
    <t>c/</t>
  </si>
  <si>
    <t>26A1541</t>
  </si>
  <si>
    <t>PROGRAMA AGROAMBIENTAL JAÉN - SAN IGNACIO - BAGUA</t>
  </si>
  <si>
    <t>26A1561</t>
  </si>
  <si>
    <t>PROYECTO DE AGUA POTABLE Y ALCANTARILLADO DE LA CIUDAD DE HUANCAVELICA</t>
  </si>
  <si>
    <t>d/</t>
  </si>
  <si>
    <t>26A2741</t>
  </si>
  <si>
    <t>DECSAL II (PROGRAMA DE APOYO AL PROCESO DE LA DESCENTRALIZACIÓN)</t>
  </si>
  <si>
    <t>26A2881</t>
  </si>
  <si>
    <t>PROGRAMA MUNICIPAL DE ATENCIÓN A LOS SERVICIOS BÁSICOS</t>
  </si>
  <si>
    <t>26A2921</t>
  </si>
  <si>
    <t>PRÉSTAMO PARA EL DESARROLLO DE POLÍTICAS DE DESCENTRALIZACIÓN Y COMPETIVIDAD III</t>
  </si>
  <si>
    <t>e/</t>
  </si>
  <si>
    <t>f/</t>
  </si>
  <si>
    <t>26A3131</t>
  </si>
  <si>
    <t>REMOTORIZACION DEL BIC. HUMBOLDT</t>
  </si>
  <si>
    <t>26A3191</t>
  </si>
  <si>
    <t>PROGRAMA DE REFORMAS EN EL SECTOR SANEAMIENTO</t>
  </si>
  <si>
    <t>26A3271</t>
  </si>
  <si>
    <t>PROGRAMA DE GESTIÓN FISCAL Y CRECIMIENTO ECONÓMICO I Y II</t>
  </si>
  <si>
    <t>26A3391</t>
  </si>
  <si>
    <t>PROGRAMA DE REFORMAS DEL SECTOR SANEAMIENTO II</t>
  </si>
  <si>
    <t>26A3791</t>
  </si>
  <si>
    <t>PROGRAMA DE GESTIÓN INTEGRAL DE LA CUENCA DE ABANCAY - APURIMAC</t>
  </si>
  <si>
    <t>26A3951</t>
  </si>
  <si>
    <t>26A4001</t>
  </si>
  <si>
    <t>26A4011</t>
  </si>
  <si>
    <t>26A4021</t>
  </si>
  <si>
    <t>PL 480</t>
  </si>
  <si>
    <t>24A4661</t>
  </si>
  <si>
    <t>19A5071</t>
  </si>
  <si>
    <t>EDUCACIÓN TELEVISIVA</t>
  </si>
  <si>
    <t>24A3771</t>
  </si>
  <si>
    <t>PROY.AGUA POTABLE Y DESAGÜE PARA CIUDAD DE PISCO Y CENTROS ALEDAÑOS</t>
  </si>
  <si>
    <t>26A2931</t>
  </si>
  <si>
    <t>PROGRAMA DE RIEGO ZONA ANDINA SUR IV</t>
  </si>
  <si>
    <t>g/</t>
  </si>
  <si>
    <t>23A2821</t>
  </si>
  <si>
    <t>FINAN.Y EJEC.DE OBRAS PLAN MAESTRO AGUA POTABLE</t>
  </si>
  <si>
    <t>24A5471</t>
  </si>
  <si>
    <t>CONDUCCION Y TRATAMIENTO DE AGUAS HERVIDAS</t>
  </si>
  <si>
    <t>25A7041</t>
  </si>
  <si>
    <t>PROYECTO DE AGUA POTABLE Y ALCANTARILLADO DE LA CIUDAD DE AYACUCHO</t>
  </si>
  <si>
    <t>25A8021</t>
  </si>
  <si>
    <t>PROYECTO DE AGUA POTABLE Y SANEAMIENTO DE LA CIUDAD DE CAJAMARCA</t>
  </si>
  <si>
    <t>26A2561</t>
  </si>
  <si>
    <t>PROYECTO DE AGUA POTABLE Y ALCANTARILLADO DE TUMBES</t>
  </si>
  <si>
    <t>26A3681</t>
  </si>
  <si>
    <t>25A9141</t>
  </si>
  <si>
    <t>PROYECTO FOMENTO DE LA PEQUEÑA Y MICRO EMPRESA A TRAVES DEL FINANCIAMIENTO DE CREDITOS SUBORDINADOS</t>
  </si>
  <si>
    <t>26A2281</t>
  </si>
  <si>
    <t>PROG. LINEA DE CRED. PARA PEQUEÑAS Y MICROEMPRESAS A TRAVES DEL FINANC DE CREDITOS SUBORDINADOS II</t>
  </si>
  <si>
    <t>AMÉRICA LATINA</t>
  </si>
  <si>
    <t>BCO.DESARROLLO ECONOMICO Y SOCIAL DE VENEZUELA</t>
  </si>
  <si>
    <t>26A2811</t>
  </si>
  <si>
    <t>CORPORACION DE FOMENTO DE LA PRODUCCION</t>
  </si>
  <si>
    <t>26A3691</t>
  </si>
  <si>
    <t>FINANCIAMIENTO DE LAS EXPORTACIONES DE BIENES CHILENOS A PERU</t>
  </si>
  <si>
    <t>ARMAMENTI E AEROSPAZIO S.P.A.</t>
  </si>
  <si>
    <t>26A1221</t>
  </si>
  <si>
    <t>26A1241</t>
  </si>
  <si>
    <t>00F0640</t>
  </si>
  <si>
    <t>00F0650</t>
  </si>
  <si>
    <t>00F0660</t>
  </si>
  <si>
    <t>00F0670</t>
  </si>
  <si>
    <t>00F0680</t>
  </si>
  <si>
    <t>00F0700</t>
  </si>
  <si>
    <t>00F0710</t>
  </si>
  <si>
    <t>00F0780</t>
  </si>
  <si>
    <t>00F0400</t>
  </si>
  <si>
    <t>00F0410</t>
  </si>
  <si>
    <t>REHABILITACION DE TRANSPORTES</t>
  </si>
  <si>
    <t xml:space="preserve">       -  Entre KFW con LA REPUBLICA, por EURO 5 616 859,37 (Amt. EURO 4 941 392,10 e Int. EURO 675 467,27) y equivalente en US$ 6 901 506,12 (Amt. US$ 6 069 171,82 e Int. US$ 832 334,30).</t>
  </si>
  <si>
    <r>
      <t xml:space="preserve"> b/ </t>
    </r>
    <r>
      <rPr>
        <sz val="11"/>
        <color indexed="18"/>
        <rFont val="Arial"/>
        <family val="2"/>
      </rPr>
      <t xml:space="preserve">  Su origen es Traspaso de Recurso, con SEDALIB, pero atendido por Gobierno Nacional (TRASPASO CON RECURSO DEL TESORO).</t>
    </r>
  </si>
  <si>
    <r>
      <t xml:space="preserve"> c/ </t>
    </r>
    <r>
      <rPr>
        <sz val="11"/>
        <color indexed="18"/>
        <rFont val="Arial"/>
        <family val="2"/>
      </rPr>
      <t xml:space="preserve">  Su origen es Traspaso de Recurso, con EMSAPUNO S.A. (EMSAPUNO), pero atendido por Gobierno Nacional (TRASPASO CON RECURSO DEL TESORO).</t>
    </r>
  </si>
  <si>
    <r>
      <t xml:space="preserve"> d/ </t>
    </r>
    <r>
      <rPr>
        <sz val="11"/>
        <color indexed="18"/>
        <rFont val="Arial"/>
        <family val="2"/>
      </rPr>
      <t xml:space="preserve">  Su origen es Traspaso de Recurso, con EMAPA-HUANCAVELICA S.A. (EMAPA-HVCA), pero atendido por Gobierno Nacional (TRASPASO CON RECURSO DEL TESORO).</t>
    </r>
  </si>
  <si>
    <r>
      <t xml:space="preserve"> e/ </t>
    </r>
    <r>
      <rPr>
        <sz val="11"/>
        <color indexed="18"/>
        <rFont val="Arial"/>
        <family val="2"/>
      </rPr>
      <t xml:space="preserve">  Su origen es Traspaso de Recurso, con EMAPA CAÑETE S.A. (EMAPA CAÑET), pero atendido por Gobierno Nacional (TRASPASO CON RECURSO DEL TESORO).</t>
    </r>
  </si>
  <si>
    <r>
      <t xml:space="preserve"> f/ </t>
    </r>
    <r>
      <rPr>
        <sz val="11"/>
        <color indexed="18"/>
        <rFont val="Arial"/>
        <family val="2"/>
      </rPr>
      <t xml:space="preserve">  Su origen es Traspaso de Recurso, con SEDA HUANUCO S.A. (SEDA HUÁNUC), pero atendido por Gobierno Nacional (TRASPASO CON RECURSO DEL TESORO).</t>
    </r>
  </si>
  <si>
    <r>
      <t xml:space="preserve"> </t>
    </r>
    <r>
      <rPr>
        <sz val="11"/>
        <color indexed="18"/>
        <rFont val="Arial"/>
        <family val="2"/>
      </rPr>
      <t>g/   No incluye CANJE DE DEUDA:</t>
    </r>
  </si>
  <si>
    <r>
      <t xml:space="preserve">       -  Entre KFW con SEDAPAR (</t>
    </r>
    <r>
      <rPr>
        <i/>
        <sz val="11"/>
        <color indexed="18"/>
        <rFont val="Arial"/>
        <family val="2"/>
      </rPr>
      <t>TRASPASO DE RECURSOS</t>
    </r>
    <r>
      <rPr>
        <sz val="11"/>
        <color indexed="18"/>
        <rFont val="Arial"/>
        <family val="2"/>
      </rPr>
      <t>), por EURO 166 770,63 (Amt. EURO 121 176,18 e Int. EURO 45 594,45) y equivalente en US$ 207 896,27 (Amt. US$ 151 058,23 e Int. US$ 56 838,04).</t>
    </r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</si>
</sst>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#,##0.000"/>
    <numFmt numFmtId="175" formatCode="0.00_)"/>
    <numFmt numFmtId="176" formatCode="0.000000"/>
    <numFmt numFmtId="177" formatCode="_(* #,##0.000000_);_(* \(#,##0.000000\);_(* &quot;-&quot;??_);_(@_)"/>
    <numFmt numFmtId="178" formatCode="dd\-mmm\-yyyy"/>
    <numFmt numFmtId="179" formatCode="_(* #,##0.00_);_(* \(#,##0.00\);_(* &quot;-&quot;_);_(@_)"/>
    <numFmt numFmtId="180" formatCode="0.0"/>
    <numFmt numFmtId="181" formatCode="mmm\-yyyy"/>
    <numFmt numFmtId="182" formatCode="#,##0.0"/>
    <numFmt numFmtId="183" formatCode="#,##0.0000"/>
    <numFmt numFmtId="184" formatCode="0.000"/>
    <numFmt numFmtId="185" formatCode="0.0000"/>
    <numFmt numFmtId="186" formatCode="#,##0.00000"/>
    <numFmt numFmtId="187" formatCode="#,##0.000000"/>
    <numFmt numFmtId="188" formatCode="#,##0.0000000"/>
    <numFmt numFmtId="189" formatCode="0.00000"/>
    <numFmt numFmtId="190" formatCode="0.0000000"/>
    <numFmt numFmtId="191" formatCode="0.00000000"/>
    <numFmt numFmtId="192" formatCode="0.00000000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[$-280A]dddd\,\ dd&quot; de &quot;mmmm&quot; de &quot;yyyy"/>
    <numFmt numFmtId="197" formatCode="[$-280A]hh:mm:ss\ AM/PM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0000000000000_);\(#,##0.00000000000000\)"/>
    <numFmt numFmtId="203" formatCode="0.0000000000000000"/>
    <numFmt numFmtId="204" formatCode="0.00000000000000000"/>
    <numFmt numFmtId="205" formatCode="0.0000000000"/>
    <numFmt numFmtId="206" formatCode="#,##0.000_);\(#,##0.000\)"/>
    <numFmt numFmtId="207" formatCode="#,##0.0_);\(#,##0.0\)"/>
    <numFmt numFmtId="208" formatCode="0.000%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.00000000"/>
    <numFmt numFmtId="216" formatCode="#,##0.000000000"/>
    <numFmt numFmtId="217" formatCode="#,##0.0000000000"/>
    <numFmt numFmtId="218" formatCode="#,##0.00000000000"/>
    <numFmt numFmtId="219" formatCode="mm/dd/yy"/>
    <numFmt numFmtId="220" formatCode="mm/dd/yyyy"/>
    <numFmt numFmtId="221" formatCode="dd\-mm"/>
    <numFmt numFmtId="222" formatCode="dd/mm/yyyy;@"/>
  </numFmts>
  <fonts count="6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3"/>
      <color indexed="18"/>
      <name val="Arial"/>
      <family val="2"/>
    </font>
    <font>
      <b/>
      <sz val="13"/>
      <color indexed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b/>
      <u val="double"/>
      <sz val="13"/>
      <name val="Arial"/>
      <family val="2"/>
    </font>
    <font>
      <b/>
      <u val="single"/>
      <sz val="12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i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u val="single"/>
      <sz val="13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Arial"/>
      <family val="2"/>
    </font>
    <font>
      <b/>
      <u val="doub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rgb="FF808080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rgb="FF808080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rgb="FF808080"/>
      </top>
      <bottom style="hair">
        <color rgb="FF808080"/>
      </bottom>
    </border>
    <border>
      <left style="thin">
        <color rgb="FF808080"/>
      </left>
      <right>
        <color indexed="63"/>
      </right>
      <top style="hair">
        <color rgb="FF808080"/>
      </top>
      <bottom style="hair">
        <color rgb="FF808080"/>
      </bottom>
    </border>
    <border>
      <left>
        <color indexed="63"/>
      </left>
      <right style="thin">
        <color rgb="FF808080"/>
      </right>
      <top style="hair">
        <color rgb="FF808080"/>
      </top>
      <bottom style="hair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>
        <color rgb="FF808080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indexed="55"/>
      </right>
      <top style="thin">
        <color rgb="FF808080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indexed="55"/>
      </right>
      <top>
        <color indexed="63"/>
      </top>
      <bottom style="thin">
        <color rgb="FF808080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rgb="FF80808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rgb="FF808080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rgb="FF808080"/>
      </left>
      <right>
        <color indexed="63"/>
      </right>
      <top style="hair">
        <color rgb="FF808080"/>
      </top>
      <bottom style="hair">
        <color indexed="55"/>
      </bottom>
    </border>
    <border>
      <left>
        <color indexed="63"/>
      </left>
      <right>
        <color indexed="63"/>
      </right>
      <top style="hair">
        <color rgb="FF808080"/>
      </top>
      <bottom style="hair">
        <color indexed="55"/>
      </bottom>
    </border>
    <border>
      <left style="thin">
        <color rgb="FF808080"/>
      </left>
      <right>
        <color indexed="63"/>
      </right>
      <top style="hair">
        <color rgb="FF808080"/>
      </top>
      <bottom>
        <color indexed="63"/>
      </bottom>
    </border>
    <border>
      <left>
        <color indexed="63"/>
      </left>
      <right>
        <color indexed="63"/>
      </right>
      <top style="hair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hair">
        <color rgb="FF808080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321">
    <xf numFmtId="0" fontId="0" fillId="0" borderId="0" xfId="0" applyAlignment="1">
      <alignment/>
    </xf>
    <xf numFmtId="0" fontId="16" fillId="33" borderId="0" xfId="53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7" fillId="33" borderId="0" xfId="0" applyFont="1" applyFill="1" applyAlignment="1" applyProtection="1">
      <alignment vertical="center"/>
      <protection/>
    </xf>
    <xf numFmtId="0" fontId="27" fillId="33" borderId="0" xfId="0" applyFont="1" applyFill="1" applyAlignment="1" applyProtection="1">
      <alignment horizontal="center" vertical="center"/>
      <protection/>
    </xf>
    <xf numFmtId="49" fontId="28" fillId="33" borderId="0" xfId="0" applyNumberFormat="1" applyFont="1" applyFill="1" applyAlignment="1" applyProtection="1">
      <alignment vertical="center"/>
      <protection/>
    </xf>
    <xf numFmtId="49" fontId="28" fillId="33" borderId="0" xfId="0" applyNumberFormat="1" applyFont="1" applyFill="1" applyAlignment="1" applyProtection="1">
      <alignment horizontal="center" vertical="center"/>
      <protection/>
    </xf>
    <xf numFmtId="49" fontId="14" fillId="33" borderId="0" xfId="0" applyNumberFormat="1" applyFont="1" applyFill="1" applyBorder="1" applyAlignment="1" applyProtection="1">
      <alignment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vertical="center"/>
      <protection/>
    </xf>
    <xf numFmtId="0" fontId="14" fillId="33" borderId="11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6" fillId="33" borderId="0" xfId="53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6" fillId="33" borderId="16" xfId="53" applyNumberFormat="1" applyFont="1" applyFill="1" applyBorder="1" applyAlignment="1" applyProtection="1">
      <alignment/>
      <protection/>
    </xf>
    <xf numFmtId="0" fontId="6" fillId="33" borderId="17" xfId="53" applyNumberFormat="1" applyFont="1" applyFill="1" applyBorder="1" applyAlignment="1" applyProtection="1">
      <alignment/>
      <protection/>
    </xf>
    <xf numFmtId="4" fontId="5" fillId="33" borderId="0" xfId="53" applyNumberFormat="1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left" vertical="center"/>
      <protection/>
    </xf>
    <xf numFmtId="4" fontId="18" fillId="33" borderId="0" xfId="53" applyNumberFormat="1" applyFont="1" applyFill="1" applyBorder="1" applyAlignment="1" applyProtection="1">
      <alignment/>
      <protection/>
    </xf>
    <xf numFmtId="0" fontId="29" fillId="34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" fontId="19" fillId="33" borderId="0" xfId="53" applyNumberFormat="1" applyFont="1" applyFill="1" applyBorder="1" applyAlignment="1" applyProtection="1">
      <alignment/>
      <protection/>
    </xf>
    <xf numFmtId="4" fontId="18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left" vertical="center"/>
      <protection/>
    </xf>
    <xf numFmtId="4" fontId="19" fillId="33" borderId="0" xfId="0" applyNumberFormat="1" applyFont="1" applyFill="1" applyBorder="1" applyAlignment="1">
      <alignment/>
    </xf>
    <xf numFmtId="0" fontId="7" fillId="33" borderId="0" xfId="0" applyFont="1" applyFill="1" applyBorder="1" applyAlignment="1" applyProtection="1">
      <alignment horizontal="left" vertical="center"/>
      <protection/>
    </xf>
    <xf numFmtId="0" fontId="8" fillId="33" borderId="0" xfId="53" applyNumberFormat="1" applyFont="1" applyFill="1" applyBorder="1" applyAlignment="1" applyProtection="1">
      <alignment/>
      <protection/>
    </xf>
    <xf numFmtId="0" fontId="8" fillId="33" borderId="16" xfId="53" applyNumberFormat="1" applyFont="1" applyFill="1" applyBorder="1" applyAlignment="1" applyProtection="1">
      <alignment/>
      <protection/>
    </xf>
    <xf numFmtId="0" fontId="8" fillId="33" borderId="17" xfId="53" applyNumberFormat="1" applyFont="1" applyFill="1" applyBorder="1" applyAlignment="1" applyProtection="1">
      <alignment/>
      <protection/>
    </xf>
    <xf numFmtId="4" fontId="7" fillId="33" borderId="0" xfId="0" applyNumberFormat="1" applyFont="1" applyFill="1" applyBorder="1" applyAlignment="1">
      <alignment/>
    </xf>
    <xf numFmtId="0" fontId="66" fillId="33" borderId="18" xfId="53" applyNumberFormat="1" applyFont="1" applyFill="1" applyBorder="1" applyAlignment="1" applyProtection="1">
      <alignment/>
      <protection/>
    </xf>
    <xf numFmtId="1" fontId="66" fillId="33" borderId="18" xfId="53" applyNumberFormat="1" applyFont="1" applyFill="1" applyBorder="1" applyAlignment="1" applyProtection="1">
      <alignment horizontal="center"/>
      <protection/>
    </xf>
    <xf numFmtId="0" fontId="66" fillId="33" borderId="18" xfId="0" applyNumberFormat="1" applyFont="1" applyFill="1" applyBorder="1" applyAlignment="1" applyProtection="1">
      <alignment/>
      <protection/>
    </xf>
    <xf numFmtId="178" fontId="66" fillId="33" borderId="18" xfId="53" applyNumberFormat="1" applyFont="1" applyFill="1" applyBorder="1" applyAlignment="1" applyProtection="1">
      <alignment/>
      <protection/>
    </xf>
    <xf numFmtId="4" fontId="66" fillId="33" borderId="19" xfId="53" applyNumberFormat="1" applyFont="1" applyFill="1" applyBorder="1" applyAlignment="1" applyProtection="1">
      <alignment/>
      <protection/>
    </xf>
    <xf numFmtId="4" fontId="66" fillId="33" borderId="18" xfId="53" applyNumberFormat="1" applyFont="1" applyFill="1" applyBorder="1" applyAlignment="1" applyProtection="1">
      <alignment/>
      <protection/>
    </xf>
    <xf numFmtId="4" fontId="66" fillId="33" borderId="20" xfId="0" applyNumberFormat="1" applyFont="1" applyFill="1" applyBorder="1" applyAlignment="1" applyProtection="1">
      <alignment/>
      <protection/>
    </xf>
    <xf numFmtId="4" fontId="66" fillId="33" borderId="18" xfId="0" applyNumberFormat="1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/>
      <protection/>
    </xf>
    <xf numFmtId="4" fontId="8" fillId="33" borderId="0" xfId="53" applyNumberFormat="1" applyFont="1" applyFill="1" applyBorder="1" applyAlignment="1" applyProtection="1">
      <alignment/>
      <protection/>
    </xf>
    <xf numFmtId="4" fontId="9" fillId="33" borderId="0" xfId="53" applyNumberFormat="1" applyFont="1" applyFill="1" applyBorder="1" applyAlignment="1" applyProtection="1">
      <alignment/>
      <protection/>
    </xf>
    <xf numFmtId="4" fontId="16" fillId="33" borderId="0" xfId="53" applyNumberFormat="1" applyFont="1" applyFill="1" applyBorder="1" applyAlignment="1" applyProtection="1">
      <alignment/>
      <protection/>
    </xf>
    <xf numFmtId="4" fontId="23" fillId="33" borderId="0" xfId="0" applyNumberFormat="1" applyFont="1" applyFill="1" applyBorder="1" applyAlignment="1" applyProtection="1">
      <alignment/>
      <protection/>
    </xf>
    <xf numFmtId="1" fontId="66" fillId="33" borderId="18" xfId="0" applyNumberFormat="1" applyFont="1" applyFill="1" applyBorder="1" applyAlignment="1" applyProtection="1">
      <alignment horizontal="center"/>
      <protection/>
    </xf>
    <xf numFmtId="178" fontId="66" fillId="33" borderId="18" xfId="0" applyNumberFormat="1" applyFont="1" applyFill="1" applyBorder="1" applyAlignment="1" applyProtection="1">
      <alignment/>
      <protection/>
    </xf>
    <xf numFmtId="0" fontId="16" fillId="33" borderId="16" xfId="53" applyNumberFormat="1" applyFont="1" applyFill="1" applyBorder="1" applyAlignment="1" applyProtection="1">
      <alignment/>
      <protection/>
    </xf>
    <xf numFmtId="0" fontId="16" fillId="33" borderId="17" xfId="53" applyNumberFormat="1" applyFont="1" applyFill="1" applyBorder="1" applyAlignment="1" applyProtection="1">
      <alignment/>
      <protection/>
    </xf>
    <xf numFmtId="0" fontId="66" fillId="33" borderId="21" xfId="0" applyNumberFormat="1" applyFont="1" applyFill="1" applyBorder="1" applyAlignment="1" applyProtection="1">
      <alignment/>
      <protection/>
    </xf>
    <xf numFmtId="1" fontId="66" fillId="33" borderId="21" xfId="0" applyNumberFormat="1" applyFont="1" applyFill="1" applyBorder="1" applyAlignment="1" applyProtection="1">
      <alignment horizontal="center"/>
      <protection/>
    </xf>
    <xf numFmtId="0" fontId="66" fillId="33" borderId="21" xfId="53" applyNumberFormat="1" applyFont="1" applyFill="1" applyBorder="1" applyAlignment="1" applyProtection="1">
      <alignment/>
      <protection/>
    </xf>
    <xf numFmtId="178" fontId="66" fillId="33" borderId="21" xfId="0" applyNumberFormat="1" applyFont="1" applyFill="1" applyBorder="1" applyAlignment="1" applyProtection="1">
      <alignment/>
      <protection/>
    </xf>
    <xf numFmtId="4" fontId="66" fillId="33" borderId="22" xfId="0" applyNumberFormat="1" applyFont="1" applyFill="1" applyBorder="1" applyAlignment="1" applyProtection="1">
      <alignment/>
      <protection/>
    </xf>
    <xf numFmtId="4" fontId="66" fillId="33" borderId="21" xfId="0" applyNumberFormat="1" applyFont="1" applyFill="1" applyBorder="1" applyAlignment="1" applyProtection="1">
      <alignment/>
      <protection/>
    </xf>
    <xf numFmtId="4" fontId="66" fillId="33" borderId="23" xfId="0" applyNumberFormat="1" applyFont="1" applyFill="1" applyBorder="1" applyAlignment="1" applyProtection="1">
      <alignment/>
      <protection/>
    </xf>
    <xf numFmtId="4" fontId="66" fillId="33" borderId="21" xfId="53" applyNumberFormat="1" applyFont="1" applyFill="1" applyBorder="1" applyAlignment="1" applyProtection="1">
      <alignment/>
      <protection/>
    </xf>
    <xf numFmtId="0" fontId="6" fillId="33" borderId="24" xfId="53" applyNumberFormat="1" applyFont="1" applyFill="1" applyBorder="1" applyAlignment="1" applyProtection="1">
      <alignment/>
      <protection/>
    </xf>
    <xf numFmtId="0" fontId="6" fillId="33" borderId="25" xfId="53" applyNumberFormat="1" applyFont="1" applyFill="1" applyBorder="1" applyAlignment="1" applyProtection="1">
      <alignment/>
      <protection/>
    </xf>
    <xf numFmtId="0" fontId="6" fillId="33" borderId="26" xfId="53" applyNumberFormat="1" applyFont="1" applyFill="1" applyBorder="1" applyAlignment="1" applyProtection="1">
      <alignment/>
      <protection/>
    </xf>
    <xf numFmtId="4" fontId="7" fillId="33" borderId="0" xfId="0" applyNumberFormat="1" applyFont="1" applyFill="1" applyBorder="1" applyAlignment="1" applyProtection="1">
      <alignment/>
      <protection/>
    </xf>
    <xf numFmtId="0" fontId="66" fillId="33" borderId="18" xfId="54" applyNumberFormat="1" applyFont="1" applyFill="1" applyBorder="1" applyAlignment="1" applyProtection="1">
      <alignment/>
      <protection/>
    </xf>
    <xf numFmtId="1" fontId="66" fillId="33" borderId="18" xfId="54" applyNumberFormat="1" applyFont="1" applyFill="1" applyBorder="1" applyAlignment="1" applyProtection="1">
      <alignment horizontal="center"/>
      <protection/>
    </xf>
    <xf numFmtId="178" fontId="66" fillId="33" borderId="18" xfId="54" applyNumberFormat="1" applyFont="1" applyFill="1" applyBorder="1" applyAlignment="1" applyProtection="1">
      <alignment/>
      <protection/>
    </xf>
    <xf numFmtId="4" fontId="66" fillId="33" borderId="19" xfId="54" applyNumberFormat="1" applyFont="1" applyFill="1" applyBorder="1" applyAlignment="1" applyProtection="1">
      <alignment/>
      <protection/>
    </xf>
    <xf numFmtId="4" fontId="66" fillId="33" borderId="18" xfId="54" applyNumberFormat="1" applyFont="1" applyFill="1" applyBorder="1" applyAlignment="1" applyProtection="1">
      <alignment/>
      <protection/>
    </xf>
    <xf numFmtId="4" fontId="67" fillId="33" borderId="0" xfId="0" applyNumberFormat="1" applyFont="1" applyFill="1" applyBorder="1" applyAlignment="1" applyProtection="1">
      <alignment/>
      <protection/>
    </xf>
    <xf numFmtId="4" fontId="66" fillId="33" borderId="19" xfId="0" applyNumberFormat="1" applyFont="1" applyFill="1" applyBorder="1" applyAlignment="1" applyProtection="1">
      <alignment/>
      <protection/>
    </xf>
    <xf numFmtId="0" fontId="66" fillId="33" borderId="18" xfId="52" applyNumberFormat="1" applyFont="1" applyFill="1" applyBorder="1" applyAlignment="1" applyProtection="1">
      <alignment/>
      <protection/>
    </xf>
    <xf numFmtId="1" fontId="66" fillId="33" borderId="18" xfId="52" applyNumberFormat="1" applyFont="1" applyFill="1" applyBorder="1" applyAlignment="1" applyProtection="1">
      <alignment horizontal="center"/>
      <protection/>
    </xf>
    <xf numFmtId="178" fontId="66" fillId="33" borderId="18" xfId="0" applyNumberFormat="1" applyFont="1" applyFill="1" applyBorder="1" applyAlignment="1">
      <alignment/>
    </xf>
    <xf numFmtId="4" fontId="66" fillId="33" borderId="19" xfId="0" applyNumberFormat="1" applyFont="1" applyFill="1" applyBorder="1" applyAlignment="1" applyProtection="1" quotePrefix="1">
      <alignment/>
      <protection/>
    </xf>
    <xf numFmtId="4" fontId="66" fillId="33" borderId="18" xfId="0" applyNumberFormat="1" applyFont="1" applyFill="1" applyBorder="1" applyAlignment="1">
      <alignment/>
    </xf>
    <xf numFmtId="1" fontId="8" fillId="33" borderId="0" xfId="53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178" fontId="8" fillId="33" borderId="0" xfId="53" applyNumberFormat="1" applyFont="1" applyFill="1" applyBorder="1" applyAlignment="1" applyProtection="1">
      <alignment/>
      <protection/>
    </xf>
    <xf numFmtId="4" fontId="8" fillId="33" borderId="16" xfId="53" applyNumberFormat="1" applyFont="1" applyFill="1" applyBorder="1" applyAlignment="1" applyProtection="1">
      <alignment/>
      <protection/>
    </xf>
    <xf numFmtId="4" fontId="8" fillId="33" borderId="17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" fontId="4" fillId="33" borderId="0" xfId="53" applyNumberFormat="1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4" fontId="29" fillId="33" borderId="0" xfId="0" applyNumberFormat="1" applyFont="1" applyFill="1" applyBorder="1" applyAlignment="1">
      <alignment/>
    </xf>
    <xf numFmtId="0" fontId="8" fillId="33" borderId="0" xfId="54" applyNumberFormat="1" applyFont="1" applyFill="1" applyBorder="1" applyAlignment="1" applyProtection="1">
      <alignment/>
      <protection/>
    </xf>
    <xf numFmtId="1" fontId="8" fillId="33" borderId="0" xfId="54" applyNumberFormat="1" applyFont="1" applyFill="1" applyBorder="1" applyAlignment="1" applyProtection="1">
      <alignment horizontal="center"/>
      <protection/>
    </xf>
    <xf numFmtId="178" fontId="8" fillId="33" borderId="0" xfId="54" applyNumberFormat="1" applyFont="1" applyFill="1" applyBorder="1" applyAlignment="1" applyProtection="1">
      <alignment/>
      <protection/>
    </xf>
    <xf numFmtId="4" fontId="8" fillId="33" borderId="16" xfId="54" applyNumberFormat="1" applyFont="1" applyFill="1" applyBorder="1" applyAlignment="1" applyProtection="1">
      <alignment/>
      <protection/>
    </xf>
    <xf numFmtId="4" fontId="8" fillId="33" borderId="0" xfId="54" applyNumberFormat="1" applyFont="1" applyFill="1" applyBorder="1" applyAlignment="1" applyProtection="1">
      <alignment/>
      <protection/>
    </xf>
    <xf numFmtId="4" fontId="6" fillId="33" borderId="16" xfId="53" applyNumberFormat="1" applyFont="1" applyFill="1" applyBorder="1" applyAlignment="1" applyProtection="1">
      <alignment/>
      <protection/>
    </xf>
    <xf numFmtId="4" fontId="6" fillId="33" borderId="0" xfId="53" applyNumberFormat="1" applyFont="1" applyFill="1" applyBorder="1" applyAlignment="1" applyProtection="1">
      <alignment/>
      <protection/>
    </xf>
    <xf numFmtId="4" fontId="6" fillId="33" borderId="17" xfId="53" applyNumberFormat="1" applyFont="1" applyFill="1" applyBorder="1" applyAlignment="1" applyProtection="1">
      <alignment/>
      <protection/>
    </xf>
    <xf numFmtId="0" fontId="15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4" fontId="15" fillId="33" borderId="1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vertical="center"/>
    </xf>
    <xf numFmtId="0" fontId="11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4" fontId="12" fillId="33" borderId="0" xfId="0" applyNumberFormat="1" applyFont="1" applyFill="1" applyBorder="1" applyAlignment="1">
      <alignment vertical="center"/>
    </xf>
    <xf numFmtId="0" fontId="28" fillId="33" borderId="0" xfId="0" applyFont="1" applyFill="1" applyBorder="1" applyAlignment="1" applyProtection="1">
      <alignment vertical="center"/>
      <protection/>
    </xf>
    <xf numFmtId="4" fontId="28" fillId="33" borderId="0" xfId="0" applyNumberFormat="1" applyFont="1" applyFill="1" applyBorder="1" applyAlignment="1">
      <alignment vertical="center"/>
    </xf>
    <xf numFmtId="4" fontId="14" fillId="33" borderId="0" xfId="0" applyNumberFormat="1" applyFont="1" applyFill="1" applyBorder="1" applyAlignment="1">
      <alignment vertical="center"/>
    </xf>
    <xf numFmtId="0" fontId="12" fillId="33" borderId="13" xfId="0" applyFont="1" applyFill="1" applyBorder="1" applyAlignment="1" applyProtection="1">
      <alignment horizontal="left" vertical="center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4" fontId="15" fillId="33" borderId="13" xfId="0" applyNumberFormat="1" applyFont="1" applyFill="1" applyBorder="1" applyAlignment="1">
      <alignment vertical="center"/>
    </xf>
    <xf numFmtId="4" fontId="13" fillId="33" borderId="13" xfId="0" applyNumberFormat="1" applyFont="1" applyFill="1" applyBorder="1" applyAlignment="1">
      <alignment vertical="center"/>
    </xf>
    <xf numFmtId="0" fontId="14" fillId="33" borderId="0" xfId="0" applyFont="1" applyFill="1" applyBorder="1" applyAlignment="1" applyProtection="1">
      <alignment horizontal="left" vertical="center"/>
      <protection/>
    </xf>
    <xf numFmtId="4" fontId="13" fillId="33" borderId="0" xfId="0" applyNumberFormat="1" applyFont="1" applyFill="1" applyBorder="1" applyAlignment="1">
      <alignment vertical="center"/>
    </xf>
    <xf numFmtId="0" fontId="66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4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 vertical="center"/>
      <protection/>
    </xf>
    <xf numFmtId="4" fontId="8" fillId="33" borderId="0" xfId="0" applyNumberFormat="1" applyFont="1" applyFill="1" applyAlignment="1" applyProtection="1">
      <alignment vertical="center"/>
      <protection/>
    </xf>
    <xf numFmtId="4" fontId="8" fillId="33" borderId="0" xfId="0" applyNumberFormat="1" applyFont="1" applyFill="1" applyBorder="1" applyAlignment="1" applyProtection="1">
      <alignment vertical="center"/>
      <protection/>
    </xf>
    <xf numFmtId="4" fontId="7" fillId="33" borderId="0" xfId="53" applyNumberFormat="1" applyFont="1" applyFill="1" applyBorder="1" applyAlignment="1" applyProtection="1">
      <alignment/>
      <protection/>
    </xf>
    <xf numFmtId="0" fontId="7" fillId="33" borderId="0" xfId="53" applyNumberFormat="1" applyFont="1" applyFill="1" applyBorder="1" applyAlignment="1" applyProtection="1">
      <alignment/>
      <protection/>
    </xf>
    <xf numFmtId="4" fontId="7" fillId="33" borderId="0" xfId="0" applyNumberFormat="1" applyFont="1" applyFill="1" applyBorder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/>
      <protection/>
    </xf>
    <xf numFmtId="178" fontId="6" fillId="33" borderId="0" xfId="53" applyNumberFormat="1" applyFont="1" applyFill="1" applyBorder="1" applyAlignment="1" applyProtection="1">
      <alignment/>
      <protection/>
    </xf>
    <xf numFmtId="0" fontId="17" fillId="33" borderId="0" xfId="53" applyNumberFormat="1" applyFont="1" applyFill="1" applyBorder="1" applyAlignment="1" applyProtection="1">
      <alignment/>
      <protection/>
    </xf>
    <xf numFmtId="0" fontId="4" fillId="33" borderId="0" xfId="53" applyNumberFormat="1" applyFont="1" applyFill="1" applyBorder="1" applyAlignment="1" applyProtection="1">
      <alignment/>
      <protection/>
    </xf>
    <xf numFmtId="49" fontId="4" fillId="33" borderId="0" xfId="53" applyNumberFormat="1" applyFont="1" applyFill="1" applyBorder="1" applyAlignment="1" applyProtection="1">
      <alignment/>
      <protection/>
    </xf>
    <xf numFmtId="49" fontId="28" fillId="33" borderId="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0" fontId="14" fillId="33" borderId="27" xfId="0" applyFont="1" applyFill="1" applyBorder="1" applyAlignment="1">
      <alignment vertical="center"/>
    </xf>
    <xf numFmtId="0" fontId="14" fillId="33" borderId="28" xfId="0" applyFont="1" applyFill="1" applyBorder="1" applyAlignment="1">
      <alignment vertical="center"/>
    </xf>
    <xf numFmtId="49" fontId="14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49" fontId="6" fillId="33" borderId="0" xfId="53" applyNumberFormat="1" applyFont="1" applyFill="1" applyBorder="1" applyAlignment="1" applyProtection="1">
      <alignment/>
      <protection/>
    </xf>
    <xf numFmtId="0" fontId="6" fillId="33" borderId="31" xfId="53" applyNumberFormat="1" applyFont="1" applyFill="1" applyBorder="1" applyAlignment="1" applyProtection="1">
      <alignment/>
      <protection/>
    </xf>
    <xf numFmtId="0" fontId="6" fillId="33" borderId="32" xfId="53" applyNumberFormat="1" applyFont="1" applyFill="1" applyBorder="1" applyAlignment="1" applyProtection="1">
      <alignment/>
      <protection/>
    </xf>
    <xf numFmtId="4" fontId="66" fillId="33" borderId="33" xfId="54" applyNumberFormat="1" applyFont="1" applyFill="1" applyBorder="1" applyAlignment="1" applyProtection="1">
      <alignment/>
      <protection/>
    </xf>
    <xf numFmtId="4" fontId="66" fillId="33" borderId="34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>
      <alignment vertical="center"/>
    </xf>
    <xf numFmtId="4" fontId="29" fillId="33" borderId="0" xfId="0" applyNumberFormat="1" applyFont="1" applyFill="1" applyBorder="1" applyAlignment="1">
      <alignment vertical="center"/>
    </xf>
    <xf numFmtId="0" fontId="4" fillId="33" borderId="16" xfId="53" applyNumberFormat="1" applyFont="1" applyFill="1" applyBorder="1" applyAlignment="1" applyProtection="1">
      <alignment/>
      <protection/>
    </xf>
    <xf numFmtId="0" fontId="4" fillId="33" borderId="17" xfId="53" applyNumberFormat="1" applyFont="1" applyFill="1" applyBorder="1" applyAlignment="1" applyProtection="1">
      <alignment/>
      <protection/>
    </xf>
    <xf numFmtId="0" fontId="8" fillId="33" borderId="24" xfId="53" applyNumberFormat="1" applyFont="1" applyFill="1" applyBorder="1" applyAlignment="1" applyProtection="1">
      <alignment/>
      <protection/>
    </xf>
    <xf numFmtId="0" fontId="8" fillId="33" borderId="25" xfId="53" applyNumberFormat="1" applyFont="1" applyFill="1" applyBorder="1" applyAlignment="1" applyProtection="1">
      <alignment/>
      <protection/>
    </xf>
    <xf numFmtId="0" fontId="8" fillId="33" borderId="26" xfId="53" applyNumberFormat="1" applyFont="1" applyFill="1" applyBorder="1" applyAlignment="1" applyProtection="1">
      <alignment/>
      <protection/>
    </xf>
    <xf numFmtId="1" fontId="6" fillId="33" borderId="0" xfId="53" applyNumberFormat="1" applyFont="1" applyFill="1" applyBorder="1" applyAlignment="1" applyProtection="1">
      <alignment horizontal="center"/>
      <protection/>
    </xf>
    <xf numFmtId="4" fontId="8" fillId="33" borderId="0" xfId="0" applyNumberFormat="1" applyFont="1" applyFill="1" applyAlignment="1">
      <alignment/>
    </xf>
    <xf numFmtId="0" fontId="66" fillId="33" borderId="0" xfId="54" applyNumberFormat="1" applyFont="1" applyFill="1" applyBorder="1" applyAlignment="1" applyProtection="1">
      <alignment/>
      <protection/>
    </xf>
    <xf numFmtId="1" fontId="66" fillId="33" borderId="0" xfId="54" applyNumberFormat="1" applyFont="1" applyFill="1" applyBorder="1" applyAlignment="1" applyProtection="1">
      <alignment horizontal="center"/>
      <protection/>
    </xf>
    <xf numFmtId="0" fontId="66" fillId="33" borderId="0" xfId="0" applyNumberFormat="1" applyFont="1" applyFill="1" applyBorder="1" applyAlignment="1" applyProtection="1">
      <alignment/>
      <protection/>
    </xf>
    <xf numFmtId="178" fontId="66" fillId="33" borderId="0" xfId="54" applyNumberFormat="1" applyFont="1" applyFill="1" applyBorder="1" applyAlignment="1" applyProtection="1">
      <alignment/>
      <protection/>
    </xf>
    <xf numFmtId="4" fontId="66" fillId="33" borderId="31" xfId="54" applyNumberFormat="1" applyFont="1" applyFill="1" applyBorder="1" applyAlignment="1" applyProtection="1">
      <alignment/>
      <protection/>
    </xf>
    <xf numFmtId="4" fontId="66" fillId="33" borderId="0" xfId="54" applyNumberFormat="1" applyFont="1" applyFill="1" applyBorder="1" applyAlignment="1" applyProtection="1">
      <alignment/>
      <protection/>
    </xf>
    <xf numFmtId="4" fontId="66" fillId="33" borderId="32" xfId="0" applyNumberFormat="1" applyFont="1" applyFill="1" applyBorder="1" applyAlignment="1" applyProtection="1">
      <alignment/>
      <protection/>
    </xf>
    <xf numFmtId="4" fontId="66" fillId="33" borderId="0" xfId="0" applyNumberFormat="1" applyFont="1" applyFill="1" applyBorder="1" applyAlignment="1" applyProtection="1">
      <alignment/>
      <protection/>
    </xf>
    <xf numFmtId="4" fontId="6" fillId="33" borderId="31" xfId="53" applyNumberFormat="1" applyFont="1" applyFill="1" applyBorder="1" applyAlignment="1" applyProtection="1">
      <alignment/>
      <protection/>
    </xf>
    <xf numFmtId="4" fontId="6" fillId="33" borderId="32" xfId="53" applyNumberFormat="1" applyFont="1" applyFill="1" applyBorder="1" applyAlignment="1" applyProtection="1">
      <alignment/>
      <protection/>
    </xf>
    <xf numFmtId="0" fontId="13" fillId="33" borderId="35" xfId="0" applyFont="1" applyFill="1" applyBorder="1" applyAlignment="1">
      <alignment vertical="center"/>
    </xf>
    <xf numFmtId="49" fontId="13" fillId="33" borderId="35" xfId="0" applyNumberFormat="1" applyFont="1" applyFill="1" applyBorder="1" applyAlignment="1">
      <alignment vertical="center"/>
    </xf>
    <xf numFmtId="4" fontId="13" fillId="33" borderId="35" xfId="0" applyNumberFormat="1" applyFont="1" applyFill="1" applyBorder="1" applyAlignment="1">
      <alignment vertical="center"/>
    </xf>
    <xf numFmtId="0" fontId="14" fillId="33" borderId="36" xfId="0" applyFont="1" applyFill="1" applyBorder="1" applyAlignment="1" applyProtection="1">
      <alignment horizontal="left" vertical="center"/>
      <protection/>
    </xf>
    <xf numFmtId="49" fontId="14" fillId="33" borderId="36" xfId="0" applyNumberFormat="1" applyFont="1" applyFill="1" applyBorder="1" applyAlignment="1" applyProtection="1">
      <alignment horizontal="left" vertical="center"/>
      <protection/>
    </xf>
    <xf numFmtId="4" fontId="13" fillId="33" borderId="36" xfId="0" applyNumberFormat="1" applyFont="1" applyFill="1" applyBorder="1" applyAlignment="1">
      <alignment vertical="center"/>
    </xf>
    <xf numFmtId="49" fontId="8" fillId="33" borderId="0" xfId="0" applyNumberFormat="1" applyFont="1" applyFill="1" applyAlignment="1" applyProtection="1">
      <alignment horizontal="left" vertical="center"/>
      <protection/>
    </xf>
    <xf numFmtId="4" fontId="6" fillId="33" borderId="0" xfId="0" applyNumberFormat="1" applyFont="1" applyFill="1" applyAlignment="1">
      <alignment/>
    </xf>
    <xf numFmtId="4" fontId="24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Border="1" applyAlignment="1">
      <alignment vertical="center"/>
    </xf>
    <xf numFmtId="4" fontId="19" fillId="33" borderId="0" xfId="0" applyNumberFormat="1" applyFont="1" applyFill="1" applyBorder="1" applyAlignment="1">
      <alignment vertical="center"/>
    </xf>
    <xf numFmtId="49" fontId="8" fillId="33" borderId="0" xfId="54" applyNumberFormat="1" applyFont="1" applyFill="1" applyBorder="1" applyAlignment="1" applyProtection="1">
      <alignment/>
      <protection/>
    </xf>
    <xf numFmtId="49" fontId="8" fillId="33" borderId="0" xfId="53" applyNumberFormat="1" applyFont="1" applyFill="1" applyBorder="1" applyAlignment="1" applyProtection="1">
      <alignment/>
      <protection/>
    </xf>
    <xf numFmtId="4" fontId="4" fillId="33" borderId="0" xfId="53" applyNumberFormat="1" applyFont="1" applyFill="1" applyBorder="1" applyAlignment="1" applyProtection="1">
      <alignment/>
      <protection/>
    </xf>
    <xf numFmtId="49" fontId="28" fillId="33" borderId="10" xfId="0" applyNumberFormat="1" applyFont="1" applyFill="1" applyBorder="1" applyAlignment="1" applyProtection="1">
      <alignment horizontal="center" vertical="center"/>
      <protection/>
    </xf>
    <xf numFmtId="49" fontId="28" fillId="33" borderId="13" xfId="0" applyNumberFormat="1" applyFont="1" applyFill="1" applyBorder="1" applyAlignment="1" applyProtection="1">
      <alignment horizontal="center" vertical="center"/>
      <protection/>
    </xf>
    <xf numFmtId="0" fontId="66" fillId="33" borderId="18" xfId="55" applyNumberFormat="1" applyFont="1" applyFill="1" applyBorder="1" applyAlignment="1" applyProtection="1">
      <alignment/>
      <protection/>
    </xf>
    <xf numFmtId="1" fontId="66" fillId="33" borderId="18" xfId="55" applyNumberFormat="1" applyFont="1" applyFill="1" applyBorder="1" applyAlignment="1" applyProtection="1">
      <alignment horizontal="center"/>
      <protection/>
    </xf>
    <xf numFmtId="178" fontId="66" fillId="33" borderId="18" xfId="55" applyNumberFormat="1" applyFont="1" applyFill="1" applyBorder="1" applyAlignment="1" applyProtection="1">
      <alignment/>
      <protection/>
    </xf>
    <xf numFmtId="4" fontId="66" fillId="33" borderId="19" xfId="55" applyNumberFormat="1" applyFont="1" applyFill="1" applyBorder="1" applyAlignment="1" applyProtection="1">
      <alignment/>
      <protection/>
    </xf>
    <xf numFmtId="4" fontId="66" fillId="33" borderId="18" xfId="55" applyNumberFormat="1" applyFont="1" applyFill="1" applyBorder="1" applyAlignment="1" applyProtection="1">
      <alignment/>
      <protection/>
    </xf>
    <xf numFmtId="4" fontId="8" fillId="33" borderId="0" xfId="0" applyNumberFormat="1" applyFont="1" applyFill="1" applyAlignment="1">
      <alignment/>
    </xf>
    <xf numFmtId="0" fontId="66" fillId="33" borderId="18" xfId="51" applyNumberFormat="1" applyFont="1" applyFill="1" applyBorder="1" applyAlignment="1" applyProtection="1">
      <alignment/>
      <protection/>
    </xf>
    <xf numFmtId="1" fontId="66" fillId="33" borderId="18" xfId="51" applyNumberFormat="1" applyFont="1" applyFill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/>
      <protection locked="0"/>
    </xf>
    <xf numFmtId="178" fontId="66" fillId="33" borderId="18" xfId="51" applyNumberFormat="1" applyFont="1" applyFill="1" applyBorder="1" applyAlignment="1" applyProtection="1">
      <alignment/>
      <protection/>
    </xf>
    <xf numFmtId="4" fontId="66" fillId="33" borderId="25" xfId="55" applyNumberFormat="1" applyFont="1" applyFill="1" applyBorder="1" applyAlignment="1" applyProtection="1">
      <alignment/>
      <protection/>
    </xf>
    <xf numFmtId="0" fontId="10" fillId="33" borderId="0" xfId="53" applyNumberFormat="1" applyFont="1" applyFill="1" applyBorder="1" applyAlignment="1" applyProtection="1">
      <alignment/>
      <protection/>
    </xf>
    <xf numFmtId="0" fontId="66" fillId="33" borderId="0" xfId="51" applyNumberFormat="1" applyFont="1" applyFill="1" applyBorder="1" applyAlignment="1" applyProtection="1">
      <alignment/>
      <protection/>
    </xf>
    <xf numFmtId="1" fontId="66" fillId="33" borderId="0" xfId="51" applyNumberFormat="1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/>
      <protection locked="0"/>
    </xf>
    <xf numFmtId="178" fontId="66" fillId="33" borderId="0" xfId="51" applyNumberFormat="1" applyFont="1" applyFill="1" applyBorder="1" applyAlignment="1" applyProtection="1">
      <alignment/>
      <protection/>
    </xf>
    <xf numFmtId="178" fontId="66" fillId="33" borderId="0" xfId="55" applyNumberFormat="1" applyFont="1" applyFill="1" applyBorder="1" applyAlignment="1" applyProtection="1">
      <alignment/>
      <protection/>
    </xf>
    <xf numFmtId="4" fontId="66" fillId="33" borderId="16" xfId="55" applyNumberFormat="1" applyFont="1" applyFill="1" applyBorder="1" applyAlignment="1" applyProtection="1">
      <alignment/>
      <protection/>
    </xf>
    <xf numFmtId="4" fontId="66" fillId="33" borderId="0" xfId="55" applyNumberFormat="1" applyFont="1" applyFill="1" applyBorder="1" applyAlignment="1" applyProtection="1">
      <alignment/>
      <protection/>
    </xf>
    <xf numFmtId="4" fontId="66" fillId="33" borderId="17" xfId="0" applyNumberFormat="1" applyFont="1" applyFill="1" applyBorder="1" applyAlignment="1" applyProtection="1">
      <alignment/>
      <protection/>
    </xf>
    <xf numFmtId="1" fontId="6" fillId="33" borderId="0" xfId="53" applyNumberFormat="1" applyFont="1" applyFill="1" applyBorder="1" applyAlignment="1" applyProtection="1">
      <alignment/>
      <protection/>
    </xf>
    <xf numFmtId="1" fontId="13" fillId="33" borderId="10" xfId="0" applyNumberFormat="1" applyFont="1" applyFill="1" applyBorder="1" applyAlignment="1">
      <alignment vertical="center"/>
    </xf>
    <xf numFmtId="1" fontId="14" fillId="33" borderId="0" xfId="0" applyNumberFormat="1" applyFont="1" applyFill="1" applyBorder="1" applyAlignment="1" applyProtection="1">
      <alignment horizontal="center" vertical="center"/>
      <protection/>
    </xf>
    <xf numFmtId="1" fontId="14" fillId="33" borderId="13" xfId="0" applyNumberFormat="1" applyFont="1" applyFill="1" applyBorder="1" applyAlignment="1" applyProtection="1">
      <alignment horizontal="left" vertical="center"/>
      <protection/>
    </xf>
    <xf numFmtId="0" fontId="67" fillId="33" borderId="0" xfId="0" applyFont="1" applyFill="1" applyBorder="1" applyAlignment="1">
      <alignment/>
    </xf>
    <xf numFmtId="4" fontId="1" fillId="33" borderId="0" xfId="53" applyNumberFormat="1" applyFont="1" applyFill="1" applyBorder="1" applyAlignment="1" applyProtection="1">
      <alignment/>
      <protection/>
    </xf>
    <xf numFmtId="0" fontId="66" fillId="33" borderId="21" xfId="0" applyFont="1" applyFill="1" applyBorder="1" applyAlignment="1" applyProtection="1">
      <alignment/>
      <protection locked="0"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" fontId="6" fillId="33" borderId="0" xfId="0" applyNumberFormat="1" applyFont="1" applyFill="1" applyBorder="1" applyAlignment="1">
      <alignment/>
    </xf>
    <xf numFmtId="4" fontId="66" fillId="33" borderId="16" xfId="54" applyNumberFormat="1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24" fillId="33" borderId="0" xfId="0" applyFont="1" applyFill="1" applyAlignment="1">
      <alignment/>
    </xf>
    <xf numFmtId="49" fontId="14" fillId="33" borderId="0" xfId="0" applyNumberFormat="1" applyFont="1" applyFill="1" applyBorder="1" applyAlignment="1" applyProtection="1">
      <alignment horizontal="left" vertical="center"/>
      <protection/>
    </xf>
    <xf numFmtId="4" fontId="66" fillId="0" borderId="18" xfId="53" applyNumberFormat="1" applyFont="1" applyFill="1" applyBorder="1" applyAlignment="1" applyProtection="1">
      <alignment/>
      <protection/>
    </xf>
    <xf numFmtId="4" fontId="24" fillId="33" borderId="0" xfId="0" applyNumberFormat="1" applyFont="1" applyFill="1" applyBorder="1" applyAlignment="1" applyProtection="1">
      <alignment vertical="center"/>
      <protection/>
    </xf>
    <xf numFmtId="4" fontId="24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37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4" fontId="66" fillId="0" borderId="21" xfId="0" applyNumberFormat="1" applyFont="1" applyFill="1" applyBorder="1" applyAlignment="1" applyProtection="1">
      <alignment/>
      <protection/>
    </xf>
    <xf numFmtId="1" fontId="66" fillId="33" borderId="0" xfId="0" applyNumberFormat="1" applyFont="1" applyFill="1" applyBorder="1" applyAlignment="1" applyProtection="1">
      <alignment horizontal="center"/>
      <protection/>
    </xf>
    <xf numFmtId="0" fontId="66" fillId="33" borderId="0" xfId="53" applyNumberFormat="1" applyFont="1" applyFill="1" applyBorder="1" applyAlignment="1" applyProtection="1">
      <alignment/>
      <protection/>
    </xf>
    <xf numFmtId="178" fontId="66" fillId="33" borderId="0" xfId="0" applyNumberFormat="1" applyFont="1" applyFill="1" applyBorder="1" applyAlignment="1" applyProtection="1">
      <alignment/>
      <protection/>
    </xf>
    <xf numFmtId="4" fontId="66" fillId="33" borderId="16" xfId="0" applyNumberFormat="1" applyFont="1" applyFill="1" applyBorder="1" applyAlignment="1" applyProtection="1">
      <alignment/>
      <protection/>
    </xf>
    <xf numFmtId="4" fontId="66" fillId="33" borderId="0" xfId="53" applyNumberFormat="1" applyFont="1" applyFill="1" applyBorder="1" applyAlignment="1" applyProtection="1">
      <alignment/>
      <protection/>
    </xf>
    <xf numFmtId="4" fontId="66" fillId="0" borderId="18" xfId="54" applyNumberFormat="1" applyFont="1" applyFill="1" applyBorder="1" applyAlignment="1" applyProtection="1">
      <alignment/>
      <protection/>
    </xf>
    <xf numFmtId="4" fontId="8" fillId="33" borderId="24" xfId="53" applyNumberFormat="1" applyFont="1" applyFill="1" applyBorder="1" applyAlignment="1" applyProtection="1">
      <alignment/>
      <protection/>
    </xf>
    <xf numFmtId="4" fontId="8" fillId="33" borderId="25" xfId="53" applyNumberFormat="1" applyFont="1" applyFill="1" applyBorder="1" applyAlignment="1" applyProtection="1">
      <alignment/>
      <protection/>
    </xf>
    <xf numFmtId="4" fontId="66" fillId="33" borderId="42" xfId="55" applyNumberFormat="1" applyFont="1" applyFill="1" applyBorder="1" applyAlignment="1" applyProtection="1">
      <alignment/>
      <protection/>
    </xf>
    <xf numFmtId="4" fontId="66" fillId="33" borderId="43" xfId="55" applyNumberFormat="1" applyFont="1" applyFill="1" applyBorder="1" applyAlignment="1" applyProtection="1">
      <alignment/>
      <protection/>
    </xf>
    <xf numFmtId="4" fontId="8" fillId="33" borderId="10" xfId="0" applyNumberFormat="1" applyFont="1" applyFill="1" applyBorder="1" applyAlignment="1" applyProtection="1">
      <alignment/>
      <protection/>
    </xf>
    <xf numFmtId="4" fontId="8" fillId="33" borderId="13" xfId="0" applyNumberFormat="1" applyFont="1" applyFill="1" applyBorder="1" applyAlignment="1" applyProtection="1">
      <alignment/>
      <protection/>
    </xf>
    <xf numFmtId="0" fontId="66" fillId="33" borderId="21" xfId="51" applyNumberFormat="1" applyFont="1" applyFill="1" applyBorder="1" applyAlignment="1" applyProtection="1">
      <alignment/>
      <protection/>
    </xf>
    <xf numFmtId="1" fontId="66" fillId="33" borderId="21" xfId="51" applyNumberFormat="1" applyFont="1" applyFill="1" applyBorder="1" applyAlignment="1" applyProtection="1">
      <alignment horizontal="center"/>
      <protection/>
    </xf>
    <xf numFmtId="178" fontId="66" fillId="33" borderId="21" xfId="51" applyNumberFormat="1" applyFont="1" applyFill="1" applyBorder="1" applyAlignment="1" applyProtection="1">
      <alignment/>
      <protection/>
    </xf>
    <xf numFmtId="4" fontId="66" fillId="33" borderId="22" xfId="51" applyNumberFormat="1" applyFont="1" applyFill="1" applyBorder="1" applyAlignment="1" applyProtection="1">
      <alignment/>
      <protection/>
    </xf>
    <xf numFmtId="4" fontId="66" fillId="33" borderId="21" xfId="51" applyNumberFormat="1" applyFont="1" applyFill="1" applyBorder="1" applyAlignment="1" applyProtection="1">
      <alignment/>
      <protection/>
    </xf>
    <xf numFmtId="4" fontId="66" fillId="33" borderId="21" xfId="55" applyNumberFormat="1" applyFont="1" applyFill="1" applyBorder="1" applyAlignment="1" applyProtection="1">
      <alignment/>
      <protection/>
    </xf>
    <xf numFmtId="0" fontId="23" fillId="33" borderId="0" xfId="53" applyNumberFormat="1" applyFont="1" applyFill="1" applyBorder="1" applyAlignment="1" applyProtection="1">
      <alignment/>
      <protection/>
    </xf>
    <xf numFmtId="4" fontId="10" fillId="33" borderId="0" xfId="0" applyNumberFormat="1" applyFont="1" applyFill="1" applyBorder="1" applyAlignment="1" applyProtection="1">
      <alignment/>
      <protection/>
    </xf>
    <xf numFmtId="1" fontId="66" fillId="33" borderId="21" xfId="52" applyNumberFormat="1" applyFont="1" applyFill="1" applyBorder="1" applyAlignment="1" applyProtection="1">
      <alignment horizontal="center"/>
      <protection/>
    </xf>
    <xf numFmtId="178" fontId="66" fillId="33" borderId="21" xfId="55" applyNumberFormat="1" applyFont="1" applyFill="1" applyBorder="1" applyAlignment="1" applyProtection="1">
      <alignment/>
      <protection/>
    </xf>
    <xf numFmtId="4" fontId="66" fillId="33" borderId="22" xfId="55" applyNumberFormat="1" applyFont="1" applyFill="1" applyBorder="1" applyAlignment="1" applyProtection="1">
      <alignment/>
      <protection/>
    </xf>
    <xf numFmtId="0" fontId="66" fillId="33" borderId="21" xfId="55" applyNumberFormat="1" applyFont="1" applyFill="1" applyBorder="1" applyAlignment="1" applyProtection="1">
      <alignment/>
      <protection/>
    </xf>
    <xf numFmtId="0" fontId="8" fillId="33" borderId="0" xfId="51" applyNumberFormat="1" applyFont="1" applyFill="1" applyBorder="1" applyAlignment="1" applyProtection="1">
      <alignment/>
      <protection/>
    </xf>
    <xf numFmtId="1" fontId="8" fillId="33" borderId="0" xfId="51" applyNumberFormat="1" applyFont="1" applyFill="1" applyBorder="1" applyAlignment="1" applyProtection="1">
      <alignment horizontal="center"/>
      <protection/>
    </xf>
    <xf numFmtId="178" fontId="8" fillId="33" borderId="0" xfId="51" applyNumberFormat="1" applyFont="1" applyFill="1" applyBorder="1" applyAlignment="1" applyProtection="1">
      <alignment/>
      <protection/>
    </xf>
    <xf numFmtId="4" fontId="8" fillId="33" borderId="16" xfId="51" applyNumberFormat="1" applyFont="1" applyFill="1" applyBorder="1" applyAlignment="1" applyProtection="1">
      <alignment/>
      <protection/>
    </xf>
    <xf numFmtId="4" fontId="8" fillId="33" borderId="0" xfId="51" applyNumberFormat="1" applyFont="1" applyFill="1" applyBorder="1" applyAlignment="1" applyProtection="1">
      <alignment/>
      <protection/>
    </xf>
    <xf numFmtId="4" fontId="66" fillId="33" borderId="16" xfId="51" applyNumberFormat="1" applyFont="1" applyFill="1" applyBorder="1" applyAlignment="1" applyProtection="1">
      <alignment/>
      <protection/>
    </xf>
    <xf numFmtId="4" fontId="66" fillId="33" borderId="0" xfId="51" applyNumberFormat="1" applyFont="1" applyFill="1" applyBorder="1" applyAlignment="1" applyProtection="1">
      <alignment/>
      <protection/>
    </xf>
    <xf numFmtId="49" fontId="13" fillId="33" borderId="10" xfId="0" applyNumberFormat="1" applyFont="1" applyFill="1" applyBorder="1" applyAlignment="1">
      <alignment vertical="center"/>
    </xf>
    <xf numFmtId="0" fontId="22" fillId="33" borderId="0" xfId="0" applyFont="1" applyFill="1" applyBorder="1" applyAlignment="1" applyProtection="1">
      <alignment vertical="center"/>
      <protection/>
    </xf>
    <xf numFmtId="49" fontId="22" fillId="33" borderId="0" xfId="0" applyNumberFormat="1" applyFont="1" applyFill="1" applyBorder="1" applyAlignment="1" applyProtection="1">
      <alignment horizontal="center" vertical="center"/>
      <protection/>
    </xf>
    <xf numFmtId="49" fontId="14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4" fontId="9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center" vertical="center"/>
      <protection/>
    </xf>
    <xf numFmtId="49" fontId="7" fillId="33" borderId="0" xfId="0" applyNumberFormat="1" applyFont="1" applyFill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>
      <alignment horizontal="center" vertical="center"/>
    </xf>
    <xf numFmtId="0" fontId="13" fillId="33" borderId="0" xfId="53" applyNumberFormat="1" applyFont="1" applyFill="1" applyBorder="1" applyAlignment="1" applyProtection="1">
      <alignment/>
      <protection/>
    </xf>
    <xf numFmtId="0" fontId="66" fillId="33" borderId="21" xfId="52" applyNumberFormat="1" applyFont="1" applyFill="1" applyBorder="1" applyAlignment="1" applyProtection="1">
      <alignment/>
      <protection/>
    </xf>
    <xf numFmtId="178" fontId="66" fillId="33" borderId="21" xfId="52" applyNumberFormat="1" applyFont="1" applyFill="1" applyBorder="1" applyAlignment="1" applyProtection="1">
      <alignment/>
      <protection/>
    </xf>
    <xf numFmtId="4" fontId="66" fillId="33" borderId="22" xfId="52" applyNumberFormat="1" applyFont="1" applyFill="1" applyBorder="1" applyAlignment="1" applyProtection="1">
      <alignment/>
      <protection/>
    </xf>
    <xf numFmtId="4" fontId="66" fillId="33" borderId="21" xfId="52" applyNumberFormat="1" applyFont="1" applyFill="1" applyBorder="1" applyAlignment="1" applyProtection="1">
      <alignment/>
      <protection/>
    </xf>
    <xf numFmtId="49" fontId="13" fillId="33" borderId="0" xfId="53" applyNumberFormat="1" applyFont="1" applyFill="1" applyBorder="1" applyAlignment="1" applyProtection="1">
      <alignment/>
      <protection/>
    </xf>
    <xf numFmtId="0" fontId="13" fillId="33" borderId="16" xfId="53" applyNumberFormat="1" applyFont="1" applyFill="1" applyBorder="1" applyAlignment="1" applyProtection="1">
      <alignment/>
      <protection/>
    </xf>
    <xf numFmtId="0" fontId="13" fillId="33" borderId="17" xfId="53" applyNumberFormat="1" applyFont="1" applyFill="1" applyBorder="1" applyAlignment="1" applyProtection="1">
      <alignment/>
      <protection/>
    </xf>
    <xf numFmtId="4" fontId="8" fillId="33" borderId="17" xfId="53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" fontId="8" fillId="33" borderId="0" xfId="0" applyNumberFormat="1" applyFont="1" applyFill="1" applyBorder="1" applyAlignment="1">
      <alignment vertical="center"/>
    </xf>
    <xf numFmtId="0" fontId="8" fillId="33" borderId="0" xfId="52" applyNumberFormat="1" applyFont="1" applyFill="1" applyBorder="1" applyAlignment="1" applyProtection="1">
      <alignment/>
      <protection/>
    </xf>
    <xf numFmtId="1" fontId="8" fillId="33" borderId="0" xfId="52" applyNumberFormat="1" applyFont="1" applyFill="1" applyBorder="1" applyAlignment="1" applyProtection="1">
      <alignment horizontal="center"/>
      <protection/>
    </xf>
    <xf numFmtId="4" fontId="8" fillId="33" borderId="0" xfId="52" applyNumberFormat="1" applyFont="1" applyFill="1" applyBorder="1" applyAlignment="1" applyProtection="1">
      <alignment/>
      <protection/>
    </xf>
    <xf numFmtId="4" fontId="8" fillId="33" borderId="0" xfId="55" applyNumberFormat="1" applyFont="1" applyFill="1" applyBorder="1" applyAlignment="1" applyProtection="1">
      <alignment/>
      <protection/>
    </xf>
    <xf numFmtId="4" fontId="10" fillId="33" borderId="0" xfId="0" applyNumberFormat="1" applyFont="1" applyFill="1" applyAlignment="1">
      <alignment/>
    </xf>
    <xf numFmtId="4" fontId="7" fillId="33" borderId="0" xfId="0" applyNumberFormat="1" applyFont="1" applyFill="1" applyAlignment="1" applyProtection="1">
      <alignment vertical="center"/>
      <protection/>
    </xf>
    <xf numFmtId="178" fontId="66" fillId="33" borderId="21" xfId="0" applyNumberFormat="1" applyFont="1" applyFill="1" applyBorder="1" applyAlignment="1">
      <alignment/>
    </xf>
    <xf numFmtId="4" fontId="66" fillId="33" borderId="22" xfId="0" applyNumberFormat="1" applyFont="1" applyFill="1" applyBorder="1" applyAlignment="1">
      <alignment/>
    </xf>
    <xf numFmtId="4" fontId="66" fillId="33" borderId="21" xfId="0" applyNumberFormat="1" applyFont="1" applyFill="1" applyBorder="1" applyAlignment="1">
      <alignment/>
    </xf>
    <xf numFmtId="4" fontId="66" fillId="33" borderId="23" xfId="0" applyNumberFormat="1" applyFont="1" applyFill="1" applyBorder="1" applyAlignment="1">
      <alignment/>
    </xf>
    <xf numFmtId="4" fontId="66" fillId="0" borderId="21" xfId="0" applyNumberFormat="1" applyFont="1" applyBorder="1" applyAlignment="1">
      <alignment/>
    </xf>
    <xf numFmtId="0" fontId="13" fillId="33" borderId="44" xfId="53" applyNumberFormat="1" applyFont="1" applyFill="1" applyBorder="1" applyAlignment="1" applyProtection="1">
      <alignment/>
      <protection/>
    </xf>
    <xf numFmtId="0" fontId="13" fillId="33" borderId="45" xfId="53" applyNumberFormat="1" applyFont="1" applyFill="1" applyBorder="1" applyAlignment="1" applyProtection="1">
      <alignment/>
      <protection/>
    </xf>
    <xf numFmtId="0" fontId="13" fillId="33" borderId="46" xfId="53" applyNumberFormat="1" applyFont="1" applyFill="1" applyBorder="1" applyAlignment="1" applyProtection="1">
      <alignment/>
      <protection/>
    </xf>
    <xf numFmtId="1" fontId="66" fillId="33" borderId="21" xfId="53" applyNumberFormat="1" applyFont="1" applyFill="1" applyBorder="1" applyAlignment="1" applyProtection="1">
      <alignment horizontal="center"/>
      <protection/>
    </xf>
    <xf numFmtId="1" fontId="66" fillId="33" borderId="0" xfId="53" applyNumberFormat="1" applyFont="1" applyFill="1" applyBorder="1" applyAlignment="1" applyProtection="1">
      <alignment horizontal="center"/>
      <protection/>
    </xf>
    <xf numFmtId="178" fontId="66" fillId="33" borderId="0" xfId="0" applyNumberFormat="1" applyFont="1" applyFill="1" applyBorder="1" applyAlignment="1">
      <alignment/>
    </xf>
    <xf numFmtId="0" fontId="66" fillId="33" borderId="21" xfId="54" applyNumberFormat="1" applyFont="1" applyFill="1" applyBorder="1" applyAlignment="1" applyProtection="1">
      <alignment/>
      <protection/>
    </xf>
    <xf numFmtId="1" fontId="66" fillId="33" borderId="21" xfId="54" applyNumberFormat="1" applyFont="1" applyFill="1" applyBorder="1" applyAlignment="1" applyProtection="1">
      <alignment horizontal="center"/>
      <protection/>
    </xf>
    <xf numFmtId="178" fontId="66" fillId="33" borderId="21" xfId="54" applyNumberFormat="1" applyFont="1" applyFill="1" applyBorder="1" applyAlignment="1" applyProtection="1">
      <alignment/>
      <protection/>
    </xf>
    <xf numFmtId="4" fontId="66" fillId="33" borderId="22" xfId="54" applyNumberFormat="1" applyFont="1" applyFill="1" applyBorder="1" applyAlignment="1" applyProtection="1">
      <alignment/>
      <protection/>
    </xf>
    <xf numFmtId="4" fontId="66" fillId="33" borderId="21" xfId="54" applyNumberFormat="1" applyFont="1" applyFill="1" applyBorder="1" applyAlignment="1" applyProtection="1">
      <alignment/>
      <protection/>
    </xf>
    <xf numFmtId="4" fontId="48" fillId="33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" fontId="5" fillId="33" borderId="0" xfId="0" applyNumberFormat="1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center"/>
      <protection/>
    </xf>
    <xf numFmtId="49" fontId="5" fillId="33" borderId="13" xfId="0" applyNumberFormat="1" applyFont="1" applyFill="1" applyBorder="1" applyAlignment="1" applyProtection="1">
      <alignment horizontal="left" vertical="center"/>
      <protection/>
    </xf>
    <xf numFmtId="4" fontId="6" fillId="33" borderId="13" xfId="0" applyNumberFormat="1" applyFont="1" applyFill="1" applyBorder="1" applyAlignment="1">
      <alignment vertical="center"/>
    </xf>
    <xf numFmtId="186" fontId="8" fillId="33" borderId="0" xfId="0" applyNumberFormat="1" applyFont="1" applyFill="1" applyAlignment="1">
      <alignment/>
    </xf>
    <xf numFmtId="186" fontId="8" fillId="33" borderId="0" xfId="53" applyNumberFormat="1" applyFont="1" applyFill="1" applyBorder="1" applyAlignment="1" applyProtection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P_ABR2001" xfId="51"/>
    <cellStyle name="Millares_CP_MAY2001" xfId="52"/>
    <cellStyle name="Millares_pagina enero" xfId="53"/>
    <cellStyle name="Millares_pagina -febrero" xfId="54"/>
    <cellStyle name="Millares_pagina-marzo" xfId="55"/>
    <cellStyle name="Currency" xfId="56"/>
    <cellStyle name="Currency [0]" xfId="57"/>
    <cellStyle name="Neutral" xfId="58"/>
    <cellStyle name="Normal 2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sconte\Mis%20documentos\Mis%20documentos%20Excel\FLUJOS-ESTADISTICOS\2012\2%20FLUJO%20AL%2030.06.2012\3a%20SERVICIO_EJECUTADO_30.06.12%20(DE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12_USD"/>
      <sheetName val="FEB12_USD"/>
      <sheetName val="MAR12_USD"/>
      <sheetName val="ABR12_USD"/>
      <sheetName val="MAY12_USD"/>
      <sheetName val="JUN12_USD"/>
      <sheetName val="JUL11"/>
      <sheetName val="AGO11"/>
      <sheetName val="SET11"/>
      <sheetName val="OCT11"/>
      <sheetName val="NOV11"/>
      <sheetName val="DIC11"/>
      <sheetName val="CJ FEB12 US$"/>
      <sheetName val="CJ ABR12 US$"/>
      <sheetName val="CJ JUN12 US$"/>
      <sheetName val="CANJE OCT11"/>
      <sheetName val="CANJE DIC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0"/>
  <sheetViews>
    <sheetView tabSelected="1" zoomScale="75" zoomScaleNormal="75" zoomScalePageLayoutView="0" workbookViewId="0" topLeftCell="A1">
      <selection activeCell="A1" sqref="A1"/>
    </sheetView>
  </sheetViews>
  <sheetFormatPr defaultColWidth="11.5546875" defaultRowHeight="15.75"/>
  <cols>
    <col min="1" max="1" width="45.77734375" style="1" customWidth="1"/>
    <col min="2" max="2" width="8.21484375" style="1" customWidth="1"/>
    <col min="3" max="3" width="4.6640625" style="1" customWidth="1"/>
    <col min="4" max="4" width="40.77734375" style="1" customWidth="1"/>
    <col min="5" max="5" width="10.3359375" style="1" customWidth="1"/>
    <col min="6" max="6" width="10.21484375" style="1" customWidth="1"/>
    <col min="7" max="7" width="8.5546875" style="1" customWidth="1"/>
    <col min="8" max="8" width="13.4453125" style="1" customWidth="1"/>
    <col min="9" max="9" width="12.10546875" style="1" customWidth="1"/>
    <col min="10" max="10" width="10.3359375" style="1" customWidth="1"/>
    <col min="11" max="11" width="5.77734375" style="1" customWidth="1"/>
    <col min="12" max="12" width="13.4453125" style="1" customWidth="1"/>
    <col min="13" max="14" width="16.3359375" style="1" customWidth="1"/>
    <col min="15" max="15" width="13.77734375" style="1" customWidth="1"/>
    <col min="16" max="16" width="5.77734375" style="1" customWidth="1"/>
    <col min="17" max="17" width="16.3359375" style="1" customWidth="1"/>
    <col min="18" max="18" width="2.3359375" style="1" bestFit="1" customWidth="1"/>
    <col min="19" max="16384" width="11.5546875" style="1" customWidth="1"/>
  </cols>
  <sheetData>
    <row r="1" ht="18" customHeight="1"/>
    <row r="2" spans="1:18" ht="20.2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9.5" customHeight="1">
      <c r="A3" s="4" t="s">
        <v>282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19.5" customHeight="1">
      <c r="A4" s="6" t="s">
        <v>318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ht="18.75" customHeight="1">
      <c r="A5" s="8" t="s">
        <v>283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16.5" customHeight="1">
      <c r="A7" s="10" t="s">
        <v>61</v>
      </c>
      <c r="B7" s="11"/>
      <c r="C7" s="11"/>
      <c r="D7" s="11"/>
      <c r="E7" s="10"/>
      <c r="F7" s="10"/>
      <c r="G7" s="10"/>
      <c r="H7" s="12"/>
      <c r="I7" s="13"/>
      <c r="J7" s="13"/>
      <c r="K7" s="13"/>
      <c r="L7" s="14"/>
      <c r="M7" s="13"/>
      <c r="N7" s="13"/>
      <c r="O7" s="13"/>
      <c r="P7" s="13"/>
      <c r="Q7" s="13"/>
      <c r="R7" s="13"/>
    </row>
    <row r="8" spans="1:18" ht="16.5" customHeight="1">
      <c r="A8" s="16" t="s">
        <v>60</v>
      </c>
      <c r="B8" s="17"/>
      <c r="C8" s="16" t="s">
        <v>5</v>
      </c>
      <c r="D8" s="17"/>
      <c r="E8" s="16" t="s">
        <v>50</v>
      </c>
      <c r="F8" s="16" t="s">
        <v>42</v>
      </c>
      <c r="G8" s="16"/>
      <c r="H8" s="218" t="s">
        <v>43</v>
      </c>
      <c r="I8" s="219"/>
      <c r="J8" s="219"/>
      <c r="K8" s="219"/>
      <c r="L8" s="220"/>
      <c r="M8" s="221" t="s">
        <v>303</v>
      </c>
      <c r="N8" s="222"/>
      <c r="O8" s="222"/>
      <c r="P8" s="222"/>
      <c r="Q8" s="222"/>
      <c r="R8" s="222"/>
    </row>
    <row r="9" spans="1:18" ht="16.5">
      <c r="A9" s="18" t="s">
        <v>284</v>
      </c>
      <c r="B9" s="18" t="s">
        <v>41</v>
      </c>
      <c r="C9" s="18" t="s">
        <v>6</v>
      </c>
      <c r="D9" s="18" t="s">
        <v>53</v>
      </c>
      <c r="E9" s="18" t="s">
        <v>51</v>
      </c>
      <c r="F9" s="18" t="s">
        <v>344</v>
      </c>
      <c r="G9" s="18" t="s">
        <v>52</v>
      </c>
      <c r="H9" s="19" t="s">
        <v>46</v>
      </c>
      <c r="I9" s="18" t="s">
        <v>47</v>
      </c>
      <c r="J9" s="18" t="s">
        <v>48</v>
      </c>
      <c r="K9" s="18" t="s">
        <v>49</v>
      </c>
      <c r="L9" s="20" t="s">
        <v>44</v>
      </c>
      <c r="M9" s="18" t="s">
        <v>46</v>
      </c>
      <c r="N9" s="18" t="s">
        <v>47</v>
      </c>
      <c r="O9" s="18" t="s">
        <v>48</v>
      </c>
      <c r="P9" s="18" t="s">
        <v>49</v>
      </c>
      <c r="Q9" s="18" t="s">
        <v>44</v>
      </c>
      <c r="R9" s="18"/>
    </row>
    <row r="10" spans="1:18" ht="15" customHeight="1">
      <c r="A10" s="15"/>
      <c r="B10" s="15"/>
      <c r="C10" s="15"/>
      <c r="D10" s="15"/>
      <c r="E10" s="15"/>
      <c r="F10" s="15"/>
      <c r="G10" s="15"/>
      <c r="H10" s="21"/>
      <c r="I10" s="15"/>
      <c r="J10" s="15"/>
      <c r="K10" s="15"/>
      <c r="L10" s="22"/>
      <c r="M10" s="23"/>
      <c r="N10" s="23"/>
      <c r="O10" s="23"/>
      <c r="P10" s="23"/>
      <c r="Q10" s="23"/>
      <c r="R10" s="9"/>
    </row>
    <row r="11" spans="1:18" ht="16.5">
      <c r="A11" s="24" t="s">
        <v>285</v>
      </c>
      <c r="B11" s="15"/>
      <c r="C11" s="15"/>
      <c r="D11" s="15"/>
      <c r="E11" s="15"/>
      <c r="F11" s="15"/>
      <c r="G11" s="15"/>
      <c r="H11" s="21"/>
      <c r="I11" s="15"/>
      <c r="J11" s="15"/>
      <c r="K11" s="15"/>
      <c r="L11" s="22"/>
      <c r="M11" s="25">
        <f>+M13+M51+M83+M92</f>
        <v>30754864.25</v>
      </c>
      <c r="N11" s="25">
        <f>+N13+N51+N83+N92</f>
        <v>107170186.15</v>
      </c>
      <c r="O11" s="25">
        <f>+O13+O51+O83+O92</f>
        <v>3874335.05</v>
      </c>
      <c r="P11" s="25">
        <f>+P13+P51+P83+P92</f>
        <v>0</v>
      </c>
      <c r="Q11" s="25">
        <f>+Q13+Q51+Q83+Q92</f>
        <v>141799385.45000002</v>
      </c>
      <c r="R11" s="9"/>
    </row>
    <row r="12" spans="1:18" ht="12" customHeight="1">
      <c r="A12" s="26"/>
      <c r="B12" s="15"/>
      <c r="C12" s="15"/>
      <c r="D12" s="15"/>
      <c r="E12" s="15"/>
      <c r="F12" s="15"/>
      <c r="G12" s="15"/>
      <c r="H12" s="21"/>
      <c r="I12" s="15"/>
      <c r="J12" s="15"/>
      <c r="K12" s="15"/>
      <c r="L12" s="22"/>
      <c r="M12" s="23"/>
      <c r="N12" s="23"/>
      <c r="O12" s="23"/>
      <c r="P12" s="23"/>
      <c r="Q12" s="23"/>
      <c r="R12" s="9"/>
    </row>
    <row r="13" spans="1:18" ht="15.75" customHeight="1">
      <c r="A13" s="27" t="s">
        <v>38</v>
      </c>
      <c r="H13" s="21"/>
      <c r="I13" s="15"/>
      <c r="J13" s="15"/>
      <c r="K13" s="15"/>
      <c r="L13" s="22"/>
      <c r="M13" s="28">
        <f>+M15+M45</f>
        <v>19088025.07</v>
      </c>
      <c r="N13" s="28">
        <f>+N15+N45</f>
        <v>20305751.2</v>
      </c>
      <c r="O13" s="28">
        <f>+O15+O45</f>
        <v>60940.60999999999</v>
      </c>
      <c r="P13" s="28">
        <f>+P15+P45</f>
        <v>0</v>
      </c>
      <c r="Q13" s="28">
        <f>+Q15+Q45</f>
        <v>39454716.88</v>
      </c>
      <c r="R13" s="29"/>
    </row>
    <row r="14" spans="1:18" ht="9.75" customHeight="1">
      <c r="A14" s="27"/>
      <c r="H14" s="21"/>
      <c r="I14" s="15"/>
      <c r="J14" s="15"/>
      <c r="K14" s="15"/>
      <c r="L14" s="22"/>
      <c r="M14" s="28"/>
      <c r="N14" s="28"/>
      <c r="O14" s="28"/>
      <c r="P14" s="28"/>
      <c r="Q14" s="28"/>
      <c r="R14" s="29"/>
    </row>
    <row r="15" spans="1:18" ht="15.75" customHeight="1">
      <c r="A15" s="30" t="s">
        <v>286</v>
      </c>
      <c r="B15" s="15"/>
      <c r="C15" s="15"/>
      <c r="D15" s="15"/>
      <c r="E15" s="15"/>
      <c r="F15" s="15"/>
      <c r="G15" s="15"/>
      <c r="H15" s="21"/>
      <c r="I15" s="15"/>
      <c r="J15" s="15"/>
      <c r="K15" s="15"/>
      <c r="L15" s="22"/>
      <c r="M15" s="31">
        <f>+M16</f>
        <v>19088025.07</v>
      </c>
      <c r="N15" s="31">
        <f>+N16</f>
        <v>20298459.65</v>
      </c>
      <c r="O15" s="31">
        <f>+O16</f>
        <v>60150.009999999995</v>
      </c>
      <c r="P15" s="31">
        <f>+P16</f>
        <v>0</v>
      </c>
      <c r="Q15" s="31">
        <f>+Q16</f>
        <v>39446634.730000004</v>
      </c>
      <c r="R15" s="29"/>
    </row>
    <row r="16" spans="1:18" ht="15" customHeight="1">
      <c r="A16" s="32" t="s">
        <v>287</v>
      </c>
      <c r="B16" s="33"/>
      <c r="C16" s="33"/>
      <c r="D16" s="33"/>
      <c r="E16" s="33"/>
      <c r="F16" s="33"/>
      <c r="G16" s="33"/>
      <c r="H16" s="34"/>
      <c r="I16" s="33"/>
      <c r="J16" s="33"/>
      <c r="K16" s="33"/>
      <c r="L16" s="35"/>
      <c r="M16" s="36">
        <f>SUM(M17:M43)</f>
        <v>19088025.07</v>
      </c>
      <c r="N16" s="36">
        <f>SUM(N17:N43)</f>
        <v>20298459.65</v>
      </c>
      <c r="O16" s="36">
        <f>SUM(O17:O43)</f>
        <v>60150.009999999995</v>
      </c>
      <c r="P16" s="36">
        <f>SUM(P17:P43)</f>
        <v>0</v>
      </c>
      <c r="Q16" s="36">
        <f>SUM(Q17:Q43)</f>
        <v>39446634.730000004</v>
      </c>
      <c r="R16" s="29"/>
    </row>
    <row r="17" spans="1:18" ht="14.25" customHeight="1">
      <c r="A17" s="37" t="s">
        <v>56</v>
      </c>
      <c r="B17" s="37" t="s">
        <v>45</v>
      </c>
      <c r="C17" s="38">
        <v>1</v>
      </c>
      <c r="D17" s="39" t="s">
        <v>59</v>
      </c>
      <c r="E17" s="40">
        <v>40918</v>
      </c>
      <c r="F17" s="40">
        <v>40918</v>
      </c>
      <c r="G17" s="40" t="s">
        <v>55</v>
      </c>
      <c r="H17" s="41">
        <v>1297022.4</v>
      </c>
      <c r="I17" s="42">
        <v>393355.7</v>
      </c>
      <c r="J17" s="42">
        <v>0</v>
      </c>
      <c r="K17" s="42">
        <v>0</v>
      </c>
      <c r="L17" s="43">
        <f aca="true" t="shared" si="0" ref="L17:L43">SUM(H17:K17)</f>
        <v>1690378.0999999999</v>
      </c>
      <c r="M17" s="41">
        <v>1297022.4</v>
      </c>
      <c r="N17" s="42">
        <v>393355.7</v>
      </c>
      <c r="O17" s="42">
        <v>0</v>
      </c>
      <c r="P17" s="42">
        <v>0</v>
      </c>
      <c r="Q17" s="44">
        <f aca="true" t="shared" si="1" ref="Q17:Q43">SUM(M17:P17)</f>
        <v>1690378.0999999999</v>
      </c>
      <c r="R17" s="45"/>
    </row>
    <row r="18" spans="1:18" ht="14.25" customHeight="1">
      <c r="A18" s="37" t="s">
        <v>56</v>
      </c>
      <c r="B18" s="37" t="s">
        <v>45</v>
      </c>
      <c r="C18" s="38">
        <v>1</v>
      </c>
      <c r="D18" s="39" t="s">
        <v>59</v>
      </c>
      <c r="E18" s="40">
        <v>40918</v>
      </c>
      <c r="F18" s="40">
        <v>40918</v>
      </c>
      <c r="G18" s="40" t="s">
        <v>55</v>
      </c>
      <c r="H18" s="41">
        <v>81235.49</v>
      </c>
      <c r="I18" s="42">
        <v>25995.37</v>
      </c>
      <c r="J18" s="42">
        <v>0</v>
      </c>
      <c r="K18" s="42">
        <v>0</v>
      </c>
      <c r="L18" s="43">
        <f t="shared" si="0"/>
        <v>107230.86</v>
      </c>
      <c r="M18" s="41">
        <v>81235.49</v>
      </c>
      <c r="N18" s="42">
        <v>25995.37</v>
      </c>
      <c r="O18" s="42">
        <v>0</v>
      </c>
      <c r="P18" s="42">
        <v>0</v>
      </c>
      <c r="Q18" s="44">
        <f t="shared" si="1"/>
        <v>107230.86</v>
      </c>
      <c r="R18" s="45"/>
    </row>
    <row r="19" spans="1:18" ht="14.25" customHeight="1">
      <c r="A19" s="37" t="s">
        <v>57</v>
      </c>
      <c r="B19" s="37" t="s">
        <v>78</v>
      </c>
      <c r="C19" s="38">
        <v>2</v>
      </c>
      <c r="D19" s="39" t="s">
        <v>79</v>
      </c>
      <c r="E19" s="40">
        <v>40923</v>
      </c>
      <c r="F19" s="40">
        <v>40925</v>
      </c>
      <c r="G19" s="40" t="s">
        <v>55</v>
      </c>
      <c r="H19" s="41">
        <v>0</v>
      </c>
      <c r="I19" s="42">
        <v>2051704.72</v>
      </c>
      <c r="J19" s="42">
        <v>0</v>
      </c>
      <c r="K19" s="42">
        <v>0</v>
      </c>
      <c r="L19" s="43">
        <f>SUM(H19:K19)</f>
        <v>2051704.72</v>
      </c>
      <c r="M19" s="42">
        <v>0</v>
      </c>
      <c r="N19" s="42">
        <v>2051704.72</v>
      </c>
      <c r="O19" s="42">
        <v>0</v>
      </c>
      <c r="P19" s="42">
        <v>0</v>
      </c>
      <c r="Q19" s="44">
        <f>SUM(M19:P19)</f>
        <v>2051704.72</v>
      </c>
      <c r="R19" s="45"/>
    </row>
    <row r="20" spans="1:18" ht="14.25" customHeight="1">
      <c r="A20" s="37" t="s">
        <v>57</v>
      </c>
      <c r="B20" s="37" t="s">
        <v>78</v>
      </c>
      <c r="C20" s="38">
        <v>3</v>
      </c>
      <c r="D20" s="39" t="s">
        <v>79</v>
      </c>
      <c r="E20" s="40">
        <v>40923</v>
      </c>
      <c r="F20" s="40">
        <v>40925</v>
      </c>
      <c r="G20" s="40" t="s">
        <v>66</v>
      </c>
      <c r="H20" s="41">
        <v>0</v>
      </c>
      <c r="I20" s="215">
        <v>9199420.55</v>
      </c>
      <c r="J20" s="42">
        <v>0</v>
      </c>
      <c r="K20" s="42">
        <v>0</v>
      </c>
      <c r="L20" s="43">
        <f>SUM(H20:K20)</f>
        <v>9199420.55</v>
      </c>
      <c r="M20" s="42">
        <v>0</v>
      </c>
      <c r="N20" s="215">
        <v>3413514.12</v>
      </c>
      <c r="O20" s="42">
        <v>0</v>
      </c>
      <c r="P20" s="42">
        <v>0</v>
      </c>
      <c r="Q20" s="44">
        <f>SUM(M20:P20)</f>
        <v>3413514.12</v>
      </c>
      <c r="R20" s="45"/>
    </row>
    <row r="21" spans="1:18" ht="14.25" customHeight="1">
      <c r="A21" s="37" t="s">
        <v>57</v>
      </c>
      <c r="B21" s="37" t="s">
        <v>78</v>
      </c>
      <c r="C21" s="38">
        <v>4</v>
      </c>
      <c r="D21" s="39" t="s">
        <v>79</v>
      </c>
      <c r="E21" s="40">
        <v>40923</v>
      </c>
      <c r="F21" s="40">
        <v>40925</v>
      </c>
      <c r="G21" s="40" t="s">
        <v>55</v>
      </c>
      <c r="H21" s="41">
        <v>0</v>
      </c>
      <c r="I21" s="42">
        <v>1118220.36</v>
      </c>
      <c r="J21" s="42">
        <v>0</v>
      </c>
      <c r="K21" s="42">
        <v>0</v>
      </c>
      <c r="L21" s="43">
        <f>SUM(H21:K21)</f>
        <v>1118220.36</v>
      </c>
      <c r="M21" s="42">
        <v>0</v>
      </c>
      <c r="N21" s="42">
        <v>1118220.36</v>
      </c>
      <c r="O21" s="42">
        <v>0</v>
      </c>
      <c r="P21" s="42">
        <v>0</v>
      </c>
      <c r="Q21" s="44">
        <f>SUM(M21:P21)</f>
        <v>1118220.36</v>
      </c>
      <c r="R21" s="45"/>
    </row>
    <row r="22" spans="1:18" ht="14.25" customHeight="1">
      <c r="A22" s="37" t="s">
        <v>57</v>
      </c>
      <c r="B22" s="37" t="s">
        <v>78</v>
      </c>
      <c r="C22" s="38">
        <v>5</v>
      </c>
      <c r="D22" s="39" t="s">
        <v>79</v>
      </c>
      <c r="E22" s="40">
        <v>40923</v>
      </c>
      <c r="F22" s="40">
        <v>40925</v>
      </c>
      <c r="G22" s="40" t="s">
        <v>55</v>
      </c>
      <c r="H22" s="41">
        <v>0</v>
      </c>
      <c r="I22" s="42">
        <v>1113826.93</v>
      </c>
      <c r="J22" s="42">
        <v>0</v>
      </c>
      <c r="K22" s="42">
        <v>0</v>
      </c>
      <c r="L22" s="43">
        <f>SUM(H22:K22)</f>
        <v>1113826.93</v>
      </c>
      <c r="M22" s="42">
        <v>0</v>
      </c>
      <c r="N22" s="42">
        <v>1113826.93</v>
      </c>
      <c r="O22" s="42">
        <v>0</v>
      </c>
      <c r="P22" s="42">
        <v>0</v>
      </c>
      <c r="Q22" s="44">
        <f>SUM(M22:P22)</f>
        <v>1113826.93</v>
      </c>
      <c r="R22" s="45"/>
    </row>
    <row r="23" spans="1:18" ht="14.25" customHeight="1">
      <c r="A23" s="37" t="s">
        <v>57</v>
      </c>
      <c r="B23" s="37" t="s">
        <v>257</v>
      </c>
      <c r="C23" s="38">
        <v>1</v>
      </c>
      <c r="D23" s="39" t="s">
        <v>261</v>
      </c>
      <c r="E23" s="40">
        <v>40934</v>
      </c>
      <c r="F23" s="40">
        <v>40934</v>
      </c>
      <c r="G23" s="40" t="s">
        <v>55</v>
      </c>
      <c r="H23" s="41">
        <v>0</v>
      </c>
      <c r="I23" s="42">
        <v>2599.4</v>
      </c>
      <c r="J23" s="42">
        <v>1970.38</v>
      </c>
      <c r="K23" s="42">
        <v>0</v>
      </c>
      <c r="L23" s="43">
        <f>SUM(H23:K23)</f>
        <v>4569.780000000001</v>
      </c>
      <c r="M23" s="42">
        <v>0</v>
      </c>
      <c r="N23" s="42">
        <v>2599.4</v>
      </c>
      <c r="O23" s="42">
        <v>1970.38</v>
      </c>
      <c r="P23" s="42">
        <v>0</v>
      </c>
      <c r="Q23" s="44">
        <f>SUM(M23:P23)</f>
        <v>4569.780000000001</v>
      </c>
      <c r="R23" s="45"/>
    </row>
    <row r="24" spans="1:18" ht="14.25" customHeight="1">
      <c r="A24" s="37" t="s">
        <v>57</v>
      </c>
      <c r="B24" s="37" t="s">
        <v>262</v>
      </c>
      <c r="C24" s="38">
        <v>1</v>
      </c>
      <c r="D24" s="39" t="s">
        <v>263</v>
      </c>
      <c r="E24" s="40">
        <v>40928</v>
      </c>
      <c r="F24" s="40">
        <v>40928</v>
      </c>
      <c r="G24" s="40" t="s">
        <v>55</v>
      </c>
      <c r="H24" s="41">
        <v>0</v>
      </c>
      <c r="I24" s="42">
        <v>3481.22</v>
      </c>
      <c r="J24" s="42">
        <v>5555.38</v>
      </c>
      <c r="K24" s="42">
        <v>0</v>
      </c>
      <c r="L24" s="43">
        <f t="shared" si="0"/>
        <v>9036.6</v>
      </c>
      <c r="M24" s="42">
        <v>0</v>
      </c>
      <c r="N24" s="42">
        <v>3481.22</v>
      </c>
      <c r="O24" s="42">
        <v>5555.38</v>
      </c>
      <c r="P24" s="42">
        <v>0</v>
      </c>
      <c r="Q24" s="44">
        <f t="shared" si="1"/>
        <v>9036.6</v>
      </c>
      <c r="R24" s="45"/>
    </row>
    <row r="25" spans="1:18" ht="14.25" customHeight="1">
      <c r="A25" s="37" t="s">
        <v>14</v>
      </c>
      <c r="B25" s="37" t="s">
        <v>67</v>
      </c>
      <c r="C25" s="38">
        <v>1</v>
      </c>
      <c r="D25" s="39" t="s">
        <v>68</v>
      </c>
      <c r="E25" s="40">
        <v>40928</v>
      </c>
      <c r="F25" s="40">
        <v>40928</v>
      </c>
      <c r="G25" s="40" t="s">
        <v>55</v>
      </c>
      <c r="H25" s="41">
        <v>542836.17</v>
      </c>
      <c r="I25" s="42">
        <v>75258.2</v>
      </c>
      <c r="J25" s="42">
        <v>0</v>
      </c>
      <c r="K25" s="42">
        <v>0</v>
      </c>
      <c r="L25" s="43">
        <f>SUM(H25:K25)</f>
        <v>618094.37</v>
      </c>
      <c r="M25" s="41">
        <v>542836.17</v>
      </c>
      <c r="N25" s="42">
        <v>75258.2</v>
      </c>
      <c r="O25" s="42">
        <v>0</v>
      </c>
      <c r="P25" s="42">
        <v>0</v>
      </c>
      <c r="Q25" s="44">
        <f>SUM(M25:P25)</f>
        <v>618094.37</v>
      </c>
      <c r="R25" s="45"/>
    </row>
    <row r="26" spans="1:18" ht="14.25" customHeight="1">
      <c r="A26" s="37" t="s">
        <v>14</v>
      </c>
      <c r="B26" s="37" t="s">
        <v>96</v>
      </c>
      <c r="C26" s="38">
        <v>1</v>
      </c>
      <c r="D26" s="39" t="s">
        <v>97</v>
      </c>
      <c r="E26" s="40">
        <v>40917</v>
      </c>
      <c r="F26" s="40">
        <v>40917</v>
      </c>
      <c r="G26" s="40" t="s">
        <v>55</v>
      </c>
      <c r="H26" s="41">
        <v>0</v>
      </c>
      <c r="I26" s="42">
        <v>2634032.89</v>
      </c>
      <c r="J26" s="42">
        <v>2630.03</v>
      </c>
      <c r="K26" s="42">
        <v>0</v>
      </c>
      <c r="L26" s="43">
        <f>SUM(H26:K26)</f>
        <v>2636662.92</v>
      </c>
      <c r="M26" s="41">
        <v>0</v>
      </c>
      <c r="N26" s="42">
        <v>2634032.89</v>
      </c>
      <c r="O26" s="42">
        <v>2630.03</v>
      </c>
      <c r="P26" s="42">
        <v>0</v>
      </c>
      <c r="Q26" s="44">
        <f>SUM(M26:P26)</f>
        <v>2636662.92</v>
      </c>
      <c r="R26" s="45"/>
    </row>
    <row r="27" spans="1:18" ht="14.25" customHeight="1">
      <c r="A27" s="37" t="s">
        <v>14</v>
      </c>
      <c r="B27" s="37" t="s">
        <v>300</v>
      </c>
      <c r="C27" s="38">
        <v>1</v>
      </c>
      <c r="D27" s="39" t="s">
        <v>301</v>
      </c>
      <c r="E27" s="40">
        <v>40914</v>
      </c>
      <c r="F27" s="40">
        <v>40914</v>
      </c>
      <c r="G27" s="40" t="s">
        <v>55</v>
      </c>
      <c r="H27" s="41">
        <v>0</v>
      </c>
      <c r="I27" s="42">
        <v>178637.23</v>
      </c>
      <c r="J27" s="42">
        <v>0</v>
      </c>
      <c r="K27" s="42">
        <v>0</v>
      </c>
      <c r="L27" s="43">
        <f>SUM(H27:K27)</f>
        <v>178637.23</v>
      </c>
      <c r="M27" s="42">
        <v>0</v>
      </c>
      <c r="N27" s="42">
        <v>178637.23</v>
      </c>
      <c r="O27" s="42">
        <v>0</v>
      </c>
      <c r="P27" s="42">
        <v>0</v>
      </c>
      <c r="Q27" s="44">
        <f>SUM(M27:P27)</f>
        <v>178637.23</v>
      </c>
      <c r="R27" s="45"/>
    </row>
    <row r="28" spans="1:18" ht="14.25" customHeight="1">
      <c r="A28" s="37" t="s">
        <v>14</v>
      </c>
      <c r="B28" s="37" t="s">
        <v>300</v>
      </c>
      <c r="C28" s="38">
        <v>1</v>
      </c>
      <c r="D28" s="39" t="s">
        <v>301</v>
      </c>
      <c r="E28" s="40">
        <v>40914</v>
      </c>
      <c r="F28" s="40">
        <v>40914</v>
      </c>
      <c r="G28" s="40" t="s">
        <v>55</v>
      </c>
      <c r="H28" s="41">
        <v>0</v>
      </c>
      <c r="I28" s="42">
        <v>314476.65</v>
      </c>
      <c r="J28" s="42">
        <v>0</v>
      </c>
      <c r="K28" s="42">
        <v>0</v>
      </c>
      <c r="L28" s="43">
        <f t="shared" si="0"/>
        <v>314476.65</v>
      </c>
      <c r="M28" s="42">
        <v>0</v>
      </c>
      <c r="N28" s="42">
        <v>314476.65</v>
      </c>
      <c r="O28" s="42">
        <v>0</v>
      </c>
      <c r="P28" s="42">
        <v>0</v>
      </c>
      <c r="Q28" s="44">
        <f t="shared" si="1"/>
        <v>314476.65</v>
      </c>
      <c r="R28" s="45"/>
    </row>
    <row r="29" spans="1:18" ht="14.25" customHeight="1">
      <c r="A29" s="37" t="s">
        <v>1</v>
      </c>
      <c r="B29" s="37" t="s">
        <v>8</v>
      </c>
      <c r="C29" s="38">
        <v>1</v>
      </c>
      <c r="D29" s="39" t="s">
        <v>15</v>
      </c>
      <c r="E29" s="40">
        <v>40923</v>
      </c>
      <c r="F29" s="40">
        <v>40925</v>
      </c>
      <c r="G29" s="40" t="s">
        <v>55</v>
      </c>
      <c r="H29" s="41">
        <v>39400</v>
      </c>
      <c r="I29" s="42">
        <v>1507.89</v>
      </c>
      <c r="J29" s="42">
        <v>0</v>
      </c>
      <c r="K29" s="42">
        <v>0</v>
      </c>
      <c r="L29" s="43">
        <f t="shared" si="0"/>
        <v>40907.89</v>
      </c>
      <c r="M29" s="41">
        <v>39400</v>
      </c>
      <c r="N29" s="42">
        <v>1507.89</v>
      </c>
      <c r="O29" s="42">
        <v>0</v>
      </c>
      <c r="P29" s="42">
        <v>0</v>
      </c>
      <c r="Q29" s="44">
        <f t="shared" si="1"/>
        <v>40907.89</v>
      </c>
      <c r="R29" s="45"/>
    </row>
    <row r="30" spans="1:18" ht="14.25" customHeight="1">
      <c r="A30" s="37" t="s">
        <v>1</v>
      </c>
      <c r="B30" s="37" t="s">
        <v>10</v>
      </c>
      <c r="C30" s="38">
        <v>1</v>
      </c>
      <c r="D30" s="39" t="s">
        <v>11</v>
      </c>
      <c r="E30" s="40">
        <v>40923</v>
      </c>
      <c r="F30" s="40">
        <v>40925</v>
      </c>
      <c r="G30" s="40" t="s">
        <v>55</v>
      </c>
      <c r="H30" s="41">
        <v>1125000</v>
      </c>
      <c r="I30" s="42">
        <v>43642.5</v>
      </c>
      <c r="J30" s="42">
        <v>0</v>
      </c>
      <c r="K30" s="42">
        <v>0</v>
      </c>
      <c r="L30" s="43">
        <f t="shared" si="0"/>
        <v>1168642.5</v>
      </c>
      <c r="M30" s="41">
        <v>1125000</v>
      </c>
      <c r="N30" s="42">
        <v>43642.5</v>
      </c>
      <c r="O30" s="42">
        <v>0</v>
      </c>
      <c r="P30" s="42">
        <v>0</v>
      </c>
      <c r="Q30" s="44">
        <f t="shared" si="1"/>
        <v>1168642.5</v>
      </c>
      <c r="R30" s="45"/>
    </row>
    <row r="31" spans="1:18" ht="14.25" customHeight="1">
      <c r="A31" s="37" t="s">
        <v>1</v>
      </c>
      <c r="B31" s="37" t="s">
        <v>36</v>
      </c>
      <c r="C31" s="38">
        <v>1</v>
      </c>
      <c r="D31" s="39" t="s">
        <v>37</v>
      </c>
      <c r="E31" s="40">
        <v>40923</v>
      </c>
      <c r="F31" s="40">
        <v>40925</v>
      </c>
      <c r="G31" s="40" t="s">
        <v>55</v>
      </c>
      <c r="H31" s="41">
        <v>3507531.01</v>
      </c>
      <c r="I31" s="42">
        <v>124869.2</v>
      </c>
      <c r="J31" s="42">
        <v>12275.73</v>
      </c>
      <c r="K31" s="42">
        <v>0</v>
      </c>
      <c r="L31" s="43">
        <f t="shared" si="0"/>
        <v>3644675.94</v>
      </c>
      <c r="M31" s="41">
        <v>3507531.01</v>
      </c>
      <c r="N31" s="42">
        <v>124869.2</v>
      </c>
      <c r="O31" s="42">
        <v>12275.73</v>
      </c>
      <c r="P31" s="42">
        <v>0</v>
      </c>
      <c r="Q31" s="44">
        <f t="shared" si="1"/>
        <v>3644675.94</v>
      </c>
      <c r="R31" s="45"/>
    </row>
    <row r="32" spans="1:18" ht="14.25" customHeight="1">
      <c r="A32" s="37" t="s">
        <v>1</v>
      </c>
      <c r="B32" s="37" t="s">
        <v>19</v>
      </c>
      <c r="C32" s="38">
        <v>2</v>
      </c>
      <c r="D32" s="39" t="s">
        <v>72</v>
      </c>
      <c r="E32" s="40">
        <v>40923</v>
      </c>
      <c r="F32" s="40">
        <v>40925</v>
      </c>
      <c r="G32" s="40" t="s">
        <v>55</v>
      </c>
      <c r="H32" s="41">
        <v>12495000</v>
      </c>
      <c r="I32" s="42">
        <v>3645000</v>
      </c>
      <c r="J32" s="42">
        <v>0</v>
      </c>
      <c r="K32" s="42">
        <v>0</v>
      </c>
      <c r="L32" s="43">
        <f t="shared" si="0"/>
        <v>16140000</v>
      </c>
      <c r="M32" s="41">
        <v>12495000</v>
      </c>
      <c r="N32" s="42">
        <v>3645000</v>
      </c>
      <c r="O32" s="42">
        <v>0</v>
      </c>
      <c r="P32" s="42">
        <v>0</v>
      </c>
      <c r="Q32" s="44">
        <f t="shared" si="1"/>
        <v>16140000</v>
      </c>
      <c r="R32" s="45"/>
    </row>
    <row r="33" spans="1:18" ht="14.25" customHeight="1">
      <c r="A33" s="37" t="s">
        <v>1</v>
      </c>
      <c r="B33" s="37" t="s">
        <v>33</v>
      </c>
      <c r="C33" s="38">
        <v>1</v>
      </c>
      <c r="D33" s="39" t="s">
        <v>28</v>
      </c>
      <c r="E33" s="40">
        <v>40923</v>
      </c>
      <c r="F33" s="40">
        <v>40925</v>
      </c>
      <c r="G33" s="40" t="s">
        <v>55</v>
      </c>
      <c r="H33" s="41">
        <v>0</v>
      </c>
      <c r="I33" s="42">
        <v>39711.49</v>
      </c>
      <c r="J33" s="42">
        <v>0</v>
      </c>
      <c r="K33" s="42">
        <v>0</v>
      </c>
      <c r="L33" s="43">
        <f t="shared" si="0"/>
        <v>39711.49</v>
      </c>
      <c r="M33" s="41">
        <v>0</v>
      </c>
      <c r="N33" s="42">
        <v>39711.49</v>
      </c>
      <c r="O33" s="42">
        <v>0</v>
      </c>
      <c r="P33" s="42">
        <v>0</v>
      </c>
      <c r="Q33" s="44">
        <f t="shared" si="1"/>
        <v>39711.49</v>
      </c>
      <c r="R33" s="45"/>
    </row>
    <row r="34" spans="1:18" ht="14.25" customHeight="1">
      <c r="A34" s="37" t="s">
        <v>1</v>
      </c>
      <c r="B34" s="37" t="s">
        <v>26</v>
      </c>
      <c r="C34" s="38">
        <v>2</v>
      </c>
      <c r="D34" s="39" t="s">
        <v>73</v>
      </c>
      <c r="E34" s="40">
        <v>40923</v>
      </c>
      <c r="F34" s="40">
        <v>40925</v>
      </c>
      <c r="G34" s="40" t="s">
        <v>55</v>
      </c>
      <c r="H34" s="41">
        <v>0</v>
      </c>
      <c r="I34" s="42">
        <v>2445000</v>
      </c>
      <c r="J34" s="42">
        <v>0</v>
      </c>
      <c r="K34" s="42">
        <v>0</v>
      </c>
      <c r="L34" s="43">
        <f t="shared" si="0"/>
        <v>2445000</v>
      </c>
      <c r="M34" s="42">
        <v>0</v>
      </c>
      <c r="N34" s="42">
        <v>2445000</v>
      </c>
      <c r="O34" s="42">
        <v>0</v>
      </c>
      <c r="P34" s="42">
        <v>0</v>
      </c>
      <c r="Q34" s="44">
        <f t="shared" si="1"/>
        <v>2445000</v>
      </c>
      <c r="R34" s="45"/>
    </row>
    <row r="35" spans="1:18" ht="14.25" customHeight="1">
      <c r="A35" s="37" t="s">
        <v>1</v>
      </c>
      <c r="B35" s="37" t="s">
        <v>29</v>
      </c>
      <c r="C35" s="38">
        <v>1</v>
      </c>
      <c r="D35" s="39" t="s">
        <v>13</v>
      </c>
      <c r="E35" s="40">
        <v>40923</v>
      </c>
      <c r="F35" s="40">
        <v>40925</v>
      </c>
      <c r="G35" s="40" t="s">
        <v>55</v>
      </c>
      <c r="H35" s="41">
        <v>0</v>
      </c>
      <c r="I35" s="42">
        <v>21901.83</v>
      </c>
      <c r="J35" s="42">
        <v>0</v>
      </c>
      <c r="K35" s="42">
        <v>0</v>
      </c>
      <c r="L35" s="43">
        <f t="shared" si="0"/>
        <v>21901.83</v>
      </c>
      <c r="M35" s="42">
        <v>0</v>
      </c>
      <c r="N35" s="42">
        <v>21901.83</v>
      </c>
      <c r="O35" s="42">
        <v>0</v>
      </c>
      <c r="P35" s="42">
        <v>0</v>
      </c>
      <c r="Q35" s="44">
        <f t="shared" si="1"/>
        <v>21901.83</v>
      </c>
      <c r="R35" s="49"/>
    </row>
    <row r="36" spans="1:18" ht="14.25" customHeight="1">
      <c r="A36" s="37" t="s">
        <v>1</v>
      </c>
      <c r="B36" s="37" t="s">
        <v>27</v>
      </c>
      <c r="C36" s="38">
        <v>2</v>
      </c>
      <c r="D36" s="39" t="s">
        <v>74</v>
      </c>
      <c r="E36" s="40">
        <v>40923</v>
      </c>
      <c r="F36" s="40">
        <v>40925</v>
      </c>
      <c r="G36" s="40" t="s">
        <v>55</v>
      </c>
      <c r="H36" s="41">
        <v>0</v>
      </c>
      <c r="I36" s="42">
        <v>2440000.02</v>
      </c>
      <c r="J36" s="42">
        <v>0</v>
      </c>
      <c r="K36" s="42">
        <v>0</v>
      </c>
      <c r="L36" s="43">
        <f t="shared" si="0"/>
        <v>2440000.02</v>
      </c>
      <c r="M36" s="42">
        <v>0</v>
      </c>
      <c r="N36" s="42">
        <v>2440000.02</v>
      </c>
      <c r="O36" s="42">
        <v>0</v>
      </c>
      <c r="P36" s="42">
        <v>0</v>
      </c>
      <c r="Q36" s="44">
        <f t="shared" si="1"/>
        <v>2440000.02</v>
      </c>
      <c r="R36" s="49"/>
    </row>
    <row r="37" spans="1:18" ht="14.25" customHeight="1">
      <c r="A37" s="37" t="s">
        <v>1</v>
      </c>
      <c r="B37" s="37" t="s">
        <v>30</v>
      </c>
      <c r="C37" s="38">
        <v>1</v>
      </c>
      <c r="D37" s="39" t="s">
        <v>31</v>
      </c>
      <c r="E37" s="40">
        <v>40923</v>
      </c>
      <c r="F37" s="40">
        <v>40925</v>
      </c>
      <c r="G37" s="40" t="s">
        <v>55</v>
      </c>
      <c r="H37" s="41">
        <v>0</v>
      </c>
      <c r="I37" s="42">
        <v>22374.65</v>
      </c>
      <c r="J37" s="42">
        <v>0</v>
      </c>
      <c r="K37" s="42">
        <v>0</v>
      </c>
      <c r="L37" s="43">
        <f t="shared" si="0"/>
        <v>22374.65</v>
      </c>
      <c r="M37" s="42">
        <v>0</v>
      </c>
      <c r="N37" s="42">
        <v>22374.65</v>
      </c>
      <c r="O37" s="42">
        <v>0</v>
      </c>
      <c r="P37" s="42">
        <v>0</v>
      </c>
      <c r="Q37" s="44">
        <f t="shared" si="1"/>
        <v>22374.65</v>
      </c>
      <c r="R37" s="49"/>
    </row>
    <row r="38" spans="1:18" ht="14.25" customHeight="1">
      <c r="A38" s="37" t="s">
        <v>1</v>
      </c>
      <c r="B38" s="37" t="s">
        <v>23</v>
      </c>
      <c r="C38" s="38">
        <v>1</v>
      </c>
      <c r="D38" s="39" t="s">
        <v>24</v>
      </c>
      <c r="E38" s="40">
        <v>40923</v>
      </c>
      <c r="F38" s="40">
        <v>40925</v>
      </c>
      <c r="G38" s="40" t="s">
        <v>55</v>
      </c>
      <c r="H38" s="41">
        <v>0</v>
      </c>
      <c r="I38" s="42">
        <v>7079.53</v>
      </c>
      <c r="J38" s="215">
        <v>45.54</v>
      </c>
      <c r="K38" s="42">
        <v>0</v>
      </c>
      <c r="L38" s="43">
        <f t="shared" si="0"/>
        <v>7125.07</v>
      </c>
      <c r="M38" s="42">
        <v>0</v>
      </c>
      <c r="N38" s="42">
        <v>7079.53</v>
      </c>
      <c r="O38" s="215">
        <v>45.54</v>
      </c>
      <c r="P38" s="42">
        <v>0</v>
      </c>
      <c r="Q38" s="44">
        <f t="shared" si="1"/>
        <v>7125.07</v>
      </c>
      <c r="R38" s="49"/>
    </row>
    <row r="39" spans="1:18" ht="14.25" customHeight="1">
      <c r="A39" s="37" t="s">
        <v>1</v>
      </c>
      <c r="B39" s="37" t="s">
        <v>23</v>
      </c>
      <c r="C39" s="38">
        <v>1</v>
      </c>
      <c r="D39" s="39" t="s">
        <v>24</v>
      </c>
      <c r="E39" s="40">
        <v>41105</v>
      </c>
      <c r="F39" s="40">
        <v>40925</v>
      </c>
      <c r="G39" s="40" t="s">
        <v>55</v>
      </c>
      <c r="H39" s="41">
        <v>0</v>
      </c>
      <c r="I39" s="215">
        <v>7.15</v>
      </c>
      <c r="J39" s="42">
        <v>0</v>
      </c>
      <c r="K39" s="42">
        <v>0</v>
      </c>
      <c r="L39" s="43">
        <f>SUM(H39:K39)</f>
        <v>7.15</v>
      </c>
      <c r="M39" s="42">
        <v>0</v>
      </c>
      <c r="N39" s="215">
        <v>7.15</v>
      </c>
      <c r="O39" s="42">
        <v>0</v>
      </c>
      <c r="P39" s="42">
        <v>0</v>
      </c>
      <c r="Q39" s="44">
        <f>SUM(M39:P39)</f>
        <v>7.15</v>
      </c>
      <c r="R39" s="49"/>
    </row>
    <row r="40" spans="1:18" ht="14.25" customHeight="1">
      <c r="A40" s="37" t="s">
        <v>1</v>
      </c>
      <c r="B40" s="37" t="s">
        <v>34</v>
      </c>
      <c r="C40" s="38">
        <v>1</v>
      </c>
      <c r="D40" s="39" t="s">
        <v>75</v>
      </c>
      <c r="E40" s="40">
        <v>40923</v>
      </c>
      <c r="F40" s="40">
        <v>40925</v>
      </c>
      <c r="G40" s="40" t="s">
        <v>55</v>
      </c>
      <c r="H40" s="41">
        <v>0</v>
      </c>
      <c r="I40" s="42">
        <v>78128.42</v>
      </c>
      <c r="J40" s="42">
        <v>0</v>
      </c>
      <c r="K40" s="42">
        <v>0</v>
      </c>
      <c r="L40" s="43">
        <f t="shared" si="0"/>
        <v>78128.42</v>
      </c>
      <c r="M40" s="42">
        <v>0</v>
      </c>
      <c r="N40" s="42">
        <v>78128.42</v>
      </c>
      <c r="O40" s="42">
        <v>0</v>
      </c>
      <c r="P40" s="42">
        <v>0</v>
      </c>
      <c r="Q40" s="44">
        <f t="shared" si="1"/>
        <v>78128.42</v>
      </c>
      <c r="R40" s="49"/>
    </row>
    <row r="41" spans="1:18" ht="14.25" customHeight="1">
      <c r="A41" s="37" t="s">
        <v>1</v>
      </c>
      <c r="B41" s="37" t="s">
        <v>65</v>
      </c>
      <c r="C41" s="38">
        <v>1</v>
      </c>
      <c r="D41" s="39" t="s">
        <v>77</v>
      </c>
      <c r="E41" s="40">
        <v>40923</v>
      </c>
      <c r="F41" s="40">
        <v>40925</v>
      </c>
      <c r="G41" s="40" t="s">
        <v>55</v>
      </c>
      <c r="H41" s="41">
        <v>0</v>
      </c>
      <c r="I41" s="42">
        <v>34538.34</v>
      </c>
      <c r="J41" s="42">
        <v>0</v>
      </c>
      <c r="K41" s="42">
        <v>0</v>
      </c>
      <c r="L41" s="43">
        <f t="shared" si="0"/>
        <v>34538.34</v>
      </c>
      <c r="M41" s="42">
        <v>0</v>
      </c>
      <c r="N41" s="42">
        <v>34538.34</v>
      </c>
      <c r="O41" s="42">
        <v>0</v>
      </c>
      <c r="P41" s="42">
        <v>0</v>
      </c>
      <c r="Q41" s="44">
        <f t="shared" si="1"/>
        <v>34538.34</v>
      </c>
      <c r="R41" s="49"/>
    </row>
    <row r="42" spans="1:18" ht="14.25" customHeight="1">
      <c r="A42" s="37" t="s">
        <v>1</v>
      </c>
      <c r="B42" s="37" t="s">
        <v>63</v>
      </c>
      <c r="C42" s="38">
        <v>1</v>
      </c>
      <c r="D42" s="39" t="s">
        <v>64</v>
      </c>
      <c r="E42" s="40">
        <v>40923</v>
      </c>
      <c r="F42" s="40">
        <v>40925</v>
      </c>
      <c r="G42" s="40" t="s">
        <v>55</v>
      </c>
      <c r="H42" s="41">
        <v>0</v>
      </c>
      <c r="I42" s="42">
        <v>67808.06</v>
      </c>
      <c r="J42" s="42">
        <v>37672.95</v>
      </c>
      <c r="K42" s="42">
        <v>0</v>
      </c>
      <c r="L42" s="43">
        <f>SUM(H42:K42)</f>
        <v>105481.01</v>
      </c>
      <c r="M42" s="42">
        <v>0</v>
      </c>
      <c r="N42" s="42">
        <v>67808.06</v>
      </c>
      <c r="O42" s="42">
        <v>37672.95</v>
      </c>
      <c r="P42" s="42">
        <v>0</v>
      </c>
      <c r="Q42" s="44">
        <f>SUM(M42:P42)</f>
        <v>105481.01</v>
      </c>
      <c r="R42" s="49"/>
    </row>
    <row r="43" spans="1:18" ht="14.25" customHeight="1">
      <c r="A43" s="37" t="s">
        <v>1</v>
      </c>
      <c r="B43" s="37" t="s">
        <v>302</v>
      </c>
      <c r="C43" s="38">
        <v>1</v>
      </c>
      <c r="D43" s="39" t="s">
        <v>258</v>
      </c>
      <c r="E43" s="40">
        <v>40923</v>
      </c>
      <c r="F43" s="40">
        <v>40925</v>
      </c>
      <c r="G43" s="40" t="s">
        <v>55</v>
      </c>
      <c r="H43" s="41">
        <v>0</v>
      </c>
      <c r="I43" s="42">
        <v>1787.78</v>
      </c>
      <c r="J43" s="42">
        <v>0</v>
      </c>
      <c r="K43" s="42">
        <v>0</v>
      </c>
      <c r="L43" s="43">
        <f t="shared" si="0"/>
        <v>1787.78</v>
      </c>
      <c r="M43" s="42">
        <v>0</v>
      </c>
      <c r="N43" s="42">
        <v>1787.78</v>
      </c>
      <c r="O43" s="42">
        <v>0</v>
      </c>
      <c r="P43" s="42">
        <v>0</v>
      </c>
      <c r="Q43" s="44">
        <f t="shared" si="1"/>
        <v>1787.78</v>
      </c>
      <c r="R43" s="49"/>
    </row>
    <row r="44" spans="8:12" ht="9.75" customHeight="1">
      <c r="H44" s="52"/>
      <c r="L44" s="53"/>
    </row>
    <row r="45" spans="1:17" ht="15.75" customHeight="1">
      <c r="A45" s="30" t="s">
        <v>288</v>
      </c>
      <c r="B45" s="15"/>
      <c r="C45" s="15"/>
      <c r="D45" s="15"/>
      <c r="E45" s="15"/>
      <c r="F45" s="15"/>
      <c r="G45" s="15"/>
      <c r="H45" s="21"/>
      <c r="I45" s="15"/>
      <c r="J45" s="15"/>
      <c r="K45" s="15"/>
      <c r="L45" s="22"/>
      <c r="M45" s="31">
        <f>+M46</f>
        <v>0</v>
      </c>
      <c r="N45" s="31">
        <f>+N46</f>
        <v>7291.55</v>
      </c>
      <c r="O45" s="31">
        <f>+O46</f>
        <v>790.6</v>
      </c>
      <c r="P45" s="31">
        <f>+P46</f>
        <v>0</v>
      </c>
      <c r="Q45" s="31">
        <f>+Q46</f>
        <v>8082.150000000001</v>
      </c>
    </row>
    <row r="46" spans="1:17" ht="15" customHeight="1">
      <c r="A46" s="32" t="s">
        <v>304</v>
      </c>
      <c r="B46" s="15"/>
      <c r="C46" s="15"/>
      <c r="D46" s="15"/>
      <c r="E46" s="15"/>
      <c r="F46" s="15"/>
      <c r="G46" s="15"/>
      <c r="H46" s="21"/>
      <c r="I46" s="15"/>
      <c r="J46" s="15"/>
      <c r="K46" s="15"/>
      <c r="L46" s="22"/>
      <c r="M46" s="36">
        <f>SUM(M47:M48)</f>
        <v>0</v>
      </c>
      <c r="N46" s="36">
        <f>SUM(N47:N48)</f>
        <v>7291.55</v>
      </c>
      <c r="O46" s="36">
        <f>SUM(O47:O48)</f>
        <v>790.6</v>
      </c>
      <c r="P46" s="36">
        <f>SUM(P47:P48)</f>
        <v>0</v>
      </c>
      <c r="Q46" s="36">
        <f>SUM(Q47:Q48)</f>
        <v>8082.150000000001</v>
      </c>
    </row>
    <row r="47" spans="1:18" ht="14.25" customHeight="1">
      <c r="A47" s="54" t="s">
        <v>1</v>
      </c>
      <c r="B47" s="54" t="s">
        <v>23</v>
      </c>
      <c r="C47" s="55">
        <v>2</v>
      </c>
      <c r="D47" s="56" t="s">
        <v>24</v>
      </c>
      <c r="E47" s="57">
        <v>40923</v>
      </c>
      <c r="F47" s="57">
        <v>40925</v>
      </c>
      <c r="G47" s="54" t="s">
        <v>55</v>
      </c>
      <c r="H47" s="58">
        <v>0</v>
      </c>
      <c r="I47" s="59">
        <v>7178.74</v>
      </c>
      <c r="J47" s="227">
        <v>790.6</v>
      </c>
      <c r="K47" s="59">
        <v>0</v>
      </c>
      <c r="L47" s="60">
        <f>SUM(H47:K47)</f>
        <v>7969.34</v>
      </c>
      <c r="M47" s="58">
        <v>0</v>
      </c>
      <c r="N47" s="59">
        <v>7178.74</v>
      </c>
      <c r="O47" s="227">
        <v>790.6</v>
      </c>
      <c r="P47" s="61">
        <v>0</v>
      </c>
      <c r="Q47" s="59">
        <f>SUM(M47:P47)</f>
        <v>7969.34</v>
      </c>
      <c r="R47" s="45"/>
    </row>
    <row r="48" spans="1:18" ht="14.25" customHeight="1">
      <c r="A48" s="54" t="s">
        <v>1</v>
      </c>
      <c r="B48" s="54" t="s">
        <v>23</v>
      </c>
      <c r="C48" s="55">
        <v>2</v>
      </c>
      <c r="D48" s="56" t="s">
        <v>24</v>
      </c>
      <c r="E48" s="57">
        <v>41105</v>
      </c>
      <c r="F48" s="57">
        <v>40925</v>
      </c>
      <c r="G48" s="54" t="s">
        <v>55</v>
      </c>
      <c r="H48" s="58">
        <v>0</v>
      </c>
      <c r="I48" s="227">
        <v>112.81</v>
      </c>
      <c r="J48" s="59">
        <v>0</v>
      </c>
      <c r="K48" s="59">
        <v>0</v>
      </c>
      <c r="L48" s="60">
        <f>SUM(H48:K48)</f>
        <v>112.81</v>
      </c>
      <c r="M48" s="58">
        <v>0</v>
      </c>
      <c r="N48" s="227">
        <v>112.81</v>
      </c>
      <c r="O48" s="59">
        <v>0</v>
      </c>
      <c r="P48" s="61">
        <v>0</v>
      </c>
      <c r="Q48" s="59">
        <f>SUM(M48:P48)</f>
        <v>112.81</v>
      </c>
      <c r="R48" s="45"/>
    </row>
    <row r="49" spans="8:12" ht="12" customHeight="1">
      <c r="H49" s="52"/>
      <c r="L49" s="53"/>
    </row>
    <row r="50" spans="8:12" ht="12" customHeight="1">
      <c r="H50" s="52"/>
      <c r="L50" s="53"/>
    </row>
    <row r="51" spans="1:17" ht="15.75" customHeight="1">
      <c r="A51" s="27" t="s">
        <v>39</v>
      </c>
      <c r="H51" s="21"/>
      <c r="I51" s="15"/>
      <c r="J51" s="15"/>
      <c r="K51" s="15"/>
      <c r="L51" s="22"/>
      <c r="M51" s="28">
        <f>+M53+M72+M77</f>
        <v>11666839.180000002</v>
      </c>
      <c r="N51" s="28">
        <f>+N53+N72+N77</f>
        <v>4176934.95</v>
      </c>
      <c r="O51" s="28">
        <f>+O53+O72+O77</f>
        <v>6715.17</v>
      </c>
      <c r="P51" s="28">
        <f>+P53+P72+P77</f>
        <v>0</v>
      </c>
      <c r="Q51" s="28">
        <f>+Q53+Q72+Q77</f>
        <v>15850489.299999999</v>
      </c>
    </row>
    <row r="52" spans="1:17" ht="9.75" customHeight="1">
      <c r="A52" s="27"/>
      <c r="H52" s="21"/>
      <c r="I52" s="15"/>
      <c r="J52" s="15"/>
      <c r="K52" s="15"/>
      <c r="L52" s="22"/>
      <c r="M52" s="28"/>
      <c r="N52" s="28"/>
      <c r="O52" s="28"/>
      <c r="P52" s="28"/>
      <c r="Q52" s="28"/>
    </row>
    <row r="53" spans="1:17" ht="15.75" customHeight="1">
      <c r="A53" s="30" t="s">
        <v>286</v>
      </c>
      <c r="B53" s="15"/>
      <c r="C53" s="15"/>
      <c r="D53" s="15"/>
      <c r="E53" s="15"/>
      <c r="F53" s="15"/>
      <c r="G53" s="15"/>
      <c r="H53" s="21"/>
      <c r="I53" s="15"/>
      <c r="J53" s="15"/>
      <c r="K53" s="15"/>
      <c r="L53" s="22"/>
      <c r="M53" s="31">
        <f>+M54+M62</f>
        <v>11666839.180000002</v>
      </c>
      <c r="N53" s="31">
        <f>+N54+N62</f>
        <v>4036468.2100000004</v>
      </c>
      <c r="O53" s="31">
        <f>+O54+O62</f>
        <v>0</v>
      </c>
      <c r="P53" s="31">
        <f>+P54+P62</f>
        <v>0</v>
      </c>
      <c r="Q53" s="31">
        <f>+Q54+Q62</f>
        <v>15703307.389999999</v>
      </c>
    </row>
    <row r="54" spans="1:18" ht="15" customHeight="1">
      <c r="A54" s="32" t="s">
        <v>287</v>
      </c>
      <c r="B54" s="15"/>
      <c r="C54" s="15"/>
      <c r="D54" s="15"/>
      <c r="E54" s="15"/>
      <c r="F54" s="15"/>
      <c r="G54" s="15"/>
      <c r="H54" s="62"/>
      <c r="I54" s="63"/>
      <c r="J54" s="63"/>
      <c r="K54" s="63"/>
      <c r="L54" s="64"/>
      <c r="M54" s="36">
        <f>SUM(M55:M60)</f>
        <v>10264796.8</v>
      </c>
      <c r="N54" s="36">
        <f>SUM(N55:N60)</f>
        <v>3918461.5100000002</v>
      </c>
      <c r="O54" s="36">
        <f>SUM(O55:O60)</f>
        <v>0</v>
      </c>
      <c r="P54" s="36">
        <f>SUM(P55:P60)</f>
        <v>0</v>
      </c>
      <c r="Q54" s="36">
        <f>SUM(Q55:Q60)</f>
        <v>14183258.309999999</v>
      </c>
      <c r="R54" s="65"/>
    </row>
    <row r="55" spans="1:18" ht="14.25" customHeight="1">
      <c r="A55" s="37" t="s">
        <v>222</v>
      </c>
      <c r="B55" s="66" t="s">
        <v>224</v>
      </c>
      <c r="C55" s="67">
        <v>1</v>
      </c>
      <c r="D55" s="39" t="s">
        <v>223</v>
      </c>
      <c r="E55" s="40">
        <v>40939</v>
      </c>
      <c r="F55" s="40">
        <v>40939</v>
      </c>
      <c r="G55" s="40" t="s">
        <v>4</v>
      </c>
      <c r="H55" s="41">
        <v>88776833</v>
      </c>
      <c r="I55" s="42">
        <v>912966</v>
      </c>
      <c r="J55" s="42">
        <v>0</v>
      </c>
      <c r="K55" s="42">
        <v>0</v>
      </c>
      <c r="L55" s="43">
        <f aca="true" t="shared" si="2" ref="L55:L60">SUM(H55:K55)</f>
        <v>89689799</v>
      </c>
      <c r="M55" s="42">
        <v>1319611.04</v>
      </c>
      <c r="N55" s="42">
        <v>13570.66</v>
      </c>
      <c r="O55" s="42">
        <v>0</v>
      </c>
      <c r="P55" s="42">
        <v>0</v>
      </c>
      <c r="Q55" s="44">
        <f aca="true" t="shared" si="3" ref="Q55:Q60">SUM(M55:P55)</f>
        <v>1333181.7</v>
      </c>
      <c r="R55" s="45"/>
    </row>
    <row r="56" spans="1:18" ht="14.25" customHeight="1">
      <c r="A56" s="37" t="s">
        <v>0</v>
      </c>
      <c r="B56" s="37" t="s">
        <v>9</v>
      </c>
      <c r="C56" s="38">
        <v>1</v>
      </c>
      <c r="D56" s="39" t="s">
        <v>16</v>
      </c>
      <c r="E56" s="40">
        <v>40912</v>
      </c>
      <c r="F56" s="40">
        <v>40912</v>
      </c>
      <c r="G56" s="40" t="s">
        <v>4</v>
      </c>
      <c r="H56" s="41">
        <v>137465000</v>
      </c>
      <c r="I56" s="42">
        <v>51544688</v>
      </c>
      <c r="J56" s="42">
        <v>0</v>
      </c>
      <c r="K56" s="42">
        <v>0</v>
      </c>
      <c r="L56" s="43">
        <f t="shared" si="2"/>
        <v>189009688</v>
      </c>
      <c r="M56" s="42">
        <v>1987814.24</v>
      </c>
      <c r="N56" s="42">
        <v>745362.56</v>
      </c>
      <c r="O56" s="42">
        <v>0</v>
      </c>
      <c r="P56" s="42">
        <v>0</v>
      </c>
      <c r="Q56" s="44">
        <f t="shared" si="3"/>
        <v>2733176.8</v>
      </c>
      <c r="R56" s="45"/>
    </row>
    <row r="57" spans="1:18" ht="14.25" customHeight="1">
      <c r="A57" s="37" t="s">
        <v>0</v>
      </c>
      <c r="B57" s="37" t="s">
        <v>9</v>
      </c>
      <c r="C57" s="38">
        <v>2</v>
      </c>
      <c r="D57" s="39" t="s">
        <v>16</v>
      </c>
      <c r="E57" s="40">
        <v>40912</v>
      </c>
      <c r="F57" s="40">
        <v>40912</v>
      </c>
      <c r="G57" s="40" t="s">
        <v>4</v>
      </c>
      <c r="H57" s="41">
        <v>481129000</v>
      </c>
      <c r="I57" s="42">
        <v>193251225</v>
      </c>
      <c r="J57" s="42">
        <v>0</v>
      </c>
      <c r="K57" s="42">
        <v>0</v>
      </c>
      <c r="L57" s="43">
        <f t="shared" si="2"/>
        <v>674380225</v>
      </c>
      <c r="M57" s="42">
        <v>6957371.52</v>
      </c>
      <c r="N57" s="42">
        <v>2794511.6</v>
      </c>
      <c r="O57" s="42">
        <v>0</v>
      </c>
      <c r="P57" s="42">
        <v>0</v>
      </c>
      <c r="Q57" s="44">
        <f t="shared" si="3"/>
        <v>9751883.12</v>
      </c>
      <c r="R57" s="65"/>
    </row>
    <row r="58" spans="1:18" ht="14.25" customHeight="1">
      <c r="A58" s="37" t="s">
        <v>95</v>
      </c>
      <c r="B58" s="37" t="s">
        <v>93</v>
      </c>
      <c r="C58" s="38">
        <v>1</v>
      </c>
      <c r="D58" s="39" t="s">
        <v>94</v>
      </c>
      <c r="E58" s="40">
        <v>40928</v>
      </c>
      <c r="F58" s="40">
        <v>40928</v>
      </c>
      <c r="G58" s="40" t="s">
        <v>4</v>
      </c>
      <c r="H58" s="41">
        <v>0</v>
      </c>
      <c r="I58" s="42">
        <v>24395162</v>
      </c>
      <c r="J58" s="42">
        <v>0</v>
      </c>
      <c r="K58" s="42">
        <v>0</v>
      </c>
      <c r="L58" s="43">
        <f t="shared" si="2"/>
        <v>24395162</v>
      </c>
      <c r="M58" s="42">
        <v>0</v>
      </c>
      <c r="N58" s="42">
        <v>344231.77</v>
      </c>
      <c r="O58" s="42">
        <v>0</v>
      </c>
      <c r="P58" s="42">
        <v>0</v>
      </c>
      <c r="Q58" s="44">
        <f t="shared" si="3"/>
        <v>344231.77</v>
      </c>
      <c r="R58" s="45"/>
    </row>
    <row r="59" spans="1:18" ht="14.25" customHeight="1">
      <c r="A59" s="37" t="s">
        <v>25</v>
      </c>
      <c r="B59" s="37" t="s">
        <v>20</v>
      </c>
      <c r="C59" s="38">
        <v>2</v>
      </c>
      <c r="D59" s="39" t="s">
        <v>16</v>
      </c>
      <c r="E59" s="68">
        <v>40939</v>
      </c>
      <c r="F59" s="68">
        <v>40939</v>
      </c>
      <c r="G59" s="39" t="s">
        <v>54</v>
      </c>
      <c r="H59" s="69">
        <v>0</v>
      </c>
      <c r="I59" s="70">
        <v>3345.37</v>
      </c>
      <c r="J59" s="70">
        <v>0</v>
      </c>
      <c r="K59" s="70">
        <v>0</v>
      </c>
      <c r="L59" s="43">
        <f t="shared" si="2"/>
        <v>3345.37</v>
      </c>
      <c r="M59" s="42">
        <v>0</v>
      </c>
      <c r="N59" s="42">
        <v>4655.67</v>
      </c>
      <c r="O59" s="42">
        <v>0</v>
      </c>
      <c r="P59" s="42">
        <v>0</v>
      </c>
      <c r="Q59" s="44">
        <f t="shared" si="3"/>
        <v>4655.67</v>
      </c>
      <c r="R59" s="45"/>
    </row>
    <row r="60" spans="1:18" ht="14.25" customHeight="1">
      <c r="A60" s="66" t="s">
        <v>25</v>
      </c>
      <c r="B60" s="66" t="s">
        <v>21</v>
      </c>
      <c r="C60" s="67">
        <v>3</v>
      </c>
      <c r="D60" s="39" t="s">
        <v>16</v>
      </c>
      <c r="E60" s="68">
        <v>40939</v>
      </c>
      <c r="F60" s="68">
        <v>40939</v>
      </c>
      <c r="G60" s="39" t="s">
        <v>54</v>
      </c>
      <c r="H60" s="69">
        <v>0</v>
      </c>
      <c r="I60" s="70">
        <v>11589.8</v>
      </c>
      <c r="J60" s="70">
        <v>0</v>
      </c>
      <c r="K60" s="70">
        <v>0</v>
      </c>
      <c r="L60" s="43">
        <f t="shared" si="2"/>
        <v>11589.8</v>
      </c>
      <c r="M60" s="42">
        <v>0</v>
      </c>
      <c r="N60" s="42">
        <v>16129.25</v>
      </c>
      <c r="O60" s="42">
        <v>0</v>
      </c>
      <c r="P60" s="42">
        <v>0</v>
      </c>
      <c r="Q60" s="44">
        <f t="shared" si="3"/>
        <v>16129.25</v>
      </c>
      <c r="R60" s="45"/>
    </row>
    <row r="61" spans="8:12" ht="9.75" customHeight="1">
      <c r="H61" s="52"/>
      <c r="L61" s="53"/>
    </row>
    <row r="62" spans="1:17" ht="15" customHeight="1">
      <c r="A62" s="32" t="s">
        <v>289</v>
      </c>
      <c r="B62" s="15"/>
      <c r="C62" s="15"/>
      <c r="D62" s="15"/>
      <c r="E62" s="15"/>
      <c r="F62" s="15"/>
      <c r="G62" s="15"/>
      <c r="H62" s="21"/>
      <c r="I62" s="15"/>
      <c r="J62" s="15"/>
      <c r="K62" s="15"/>
      <c r="L62" s="22"/>
      <c r="M62" s="36">
        <f>SUM(M63:M70)</f>
        <v>1402042.3800000001</v>
      </c>
      <c r="N62" s="36">
        <f>SUM(N63:N70)</f>
        <v>118006.69999999998</v>
      </c>
      <c r="O62" s="36">
        <f>SUM(O63:O70)</f>
        <v>0</v>
      </c>
      <c r="P62" s="36">
        <f>SUM(P63:P70)</f>
        <v>0</v>
      </c>
      <c r="Q62" s="36">
        <f>SUM(Q63:Q70)</f>
        <v>1520049.08</v>
      </c>
    </row>
    <row r="63" spans="1:18" ht="14.25" customHeight="1">
      <c r="A63" s="37" t="s">
        <v>0</v>
      </c>
      <c r="B63" s="39" t="s">
        <v>2</v>
      </c>
      <c r="C63" s="38">
        <v>1</v>
      </c>
      <c r="D63" s="39" t="s">
        <v>3</v>
      </c>
      <c r="E63" s="40">
        <v>40918</v>
      </c>
      <c r="F63" s="40">
        <v>40918</v>
      </c>
      <c r="G63" s="40" t="s">
        <v>4</v>
      </c>
      <c r="H63" s="41">
        <v>16280000</v>
      </c>
      <c r="I63" s="42">
        <v>1428368</v>
      </c>
      <c r="J63" s="42">
        <v>0</v>
      </c>
      <c r="K63" s="42">
        <v>0</v>
      </c>
      <c r="L63" s="43">
        <f aca="true" t="shared" si="4" ref="L63:L69">SUM(H63:K63)</f>
        <v>17708368</v>
      </c>
      <c r="M63" s="42">
        <v>235854.38</v>
      </c>
      <c r="N63" s="42">
        <v>20693.3</v>
      </c>
      <c r="O63" s="42">
        <v>0</v>
      </c>
      <c r="P63" s="42">
        <v>0</v>
      </c>
      <c r="Q63" s="44">
        <f aca="true" t="shared" si="5" ref="Q63:Q69">SUM(M63:P63)</f>
        <v>256547.68</v>
      </c>
      <c r="R63" s="71" t="s">
        <v>98</v>
      </c>
    </row>
    <row r="64" spans="1:18" ht="14.25" customHeight="1">
      <c r="A64" s="37" t="s">
        <v>0</v>
      </c>
      <c r="B64" s="39" t="s">
        <v>2</v>
      </c>
      <c r="C64" s="38">
        <v>1</v>
      </c>
      <c r="D64" s="39" t="s">
        <v>3</v>
      </c>
      <c r="E64" s="40">
        <v>40918</v>
      </c>
      <c r="F64" s="40">
        <v>40918</v>
      </c>
      <c r="G64" s="40" t="s">
        <v>4</v>
      </c>
      <c r="H64" s="41">
        <v>12754000</v>
      </c>
      <c r="I64" s="42">
        <v>1118936</v>
      </c>
      <c r="J64" s="42">
        <v>0</v>
      </c>
      <c r="K64" s="42">
        <v>0</v>
      </c>
      <c r="L64" s="43">
        <f t="shared" si="4"/>
        <v>13872936</v>
      </c>
      <c r="M64" s="42">
        <v>184771.92</v>
      </c>
      <c r="N64" s="42">
        <v>16210.44</v>
      </c>
      <c r="O64" s="42">
        <v>0</v>
      </c>
      <c r="P64" s="42">
        <v>0</v>
      </c>
      <c r="Q64" s="44">
        <f t="shared" si="5"/>
        <v>200982.36000000002</v>
      </c>
      <c r="R64" s="71" t="s">
        <v>98</v>
      </c>
    </row>
    <row r="65" spans="1:18" ht="14.25" customHeight="1">
      <c r="A65" s="37" t="s">
        <v>0</v>
      </c>
      <c r="B65" s="39" t="s">
        <v>2</v>
      </c>
      <c r="C65" s="38">
        <v>1</v>
      </c>
      <c r="D65" s="39" t="s">
        <v>3</v>
      </c>
      <c r="E65" s="40">
        <v>40918</v>
      </c>
      <c r="F65" s="40">
        <v>40918</v>
      </c>
      <c r="G65" s="40" t="s">
        <v>4</v>
      </c>
      <c r="H65" s="41">
        <v>10863000</v>
      </c>
      <c r="I65" s="42">
        <v>952769</v>
      </c>
      <c r="J65" s="42">
        <v>0</v>
      </c>
      <c r="K65" s="42">
        <v>0</v>
      </c>
      <c r="L65" s="43">
        <f t="shared" si="4"/>
        <v>11815769</v>
      </c>
      <c r="M65" s="42">
        <v>157376.3</v>
      </c>
      <c r="N65" s="42">
        <v>13803.12</v>
      </c>
      <c r="O65" s="42">
        <v>0</v>
      </c>
      <c r="P65" s="42">
        <v>0</v>
      </c>
      <c r="Q65" s="44">
        <f t="shared" si="5"/>
        <v>171179.41999999998</v>
      </c>
      <c r="R65" s="71" t="s">
        <v>98</v>
      </c>
    </row>
    <row r="66" spans="1:18" ht="14.25" customHeight="1">
      <c r="A66" s="37" t="s">
        <v>0</v>
      </c>
      <c r="B66" s="39" t="s">
        <v>2</v>
      </c>
      <c r="C66" s="38">
        <v>1</v>
      </c>
      <c r="D66" s="39" t="s">
        <v>3</v>
      </c>
      <c r="E66" s="40">
        <v>40918</v>
      </c>
      <c r="F66" s="40">
        <v>40918</v>
      </c>
      <c r="G66" s="40" t="s">
        <v>4</v>
      </c>
      <c r="H66" s="41">
        <v>5654000</v>
      </c>
      <c r="I66" s="42">
        <v>496013</v>
      </c>
      <c r="J66" s="42">
        <v>0</v>
      </c>
      <c r="K66" s="42">
        <v>0</v>
      </c>
      <c r="L66" s="43">
        <f t="shared" si="4"/>
        <v>6150013</v>
      </c>
      <c r="M66" s="42">
        <v>81911.59</v>
      </c>
      <c r="N66" s="42">
        <v>7185.92</v>
      </c>
      <c r="O66" s="42">
        <v>0</v>
      </c>
      <c r="P66" s="42">
        <v>0</v>
      </c>
      <c r="Q66" s="44">
        <f t="shared" si="5"/>
        <v>89097.51</v>
      </c>
      <c r="R66" s="71" t="s">
        <v>98</v>
      </c>
    </row>
    <row r="67" spans="1:18" ht="14.25" customHeight="1">
      <c r="A67" s="37" t="s">
        <v>0</v>
      </c>
      <c r="B67" s="39" t="s">
        <v>2</v>
      </c>
      <c r="C67" s="38">
        <v>1</v>
      </c>
      <c r="D67" s="39" t="s">
        <v>3</v>
      </c>
      <c r="E67" s="40">
        <v>40918</v>
      </c>
      <c r="F67" s="40">
        <v>40918</v>
      </c>
      <c r="G67" s="40" t="s">
        <v>4</v>
      </c>
      <c r="H67" s="41">
        <v>9071000</v>
      </c>
      <c r="I67" s="42">
        <v>795535</v>
      </c>
      <c r="J67" s="42">
        <v>0</v>
      </c>
      <c r="K67" s="42">
        <v>0</v>
      </c>
      <c r="L67" s="43">
        <f t="shared" si="4"/>
        <v>9866535</v>
      </c>
      <c r="M67" s="42">
        <v>131414.93</v>
      </c>
      <c r="N67" s="42">
        <v>11525.21</v>
      </c>
      <c r="O67" s="42">
        <v>0</v>
      </c>
      <c r="P67" s="42">
        <v>0</v>
      </c>
      <c r="Q67" s="44">
        <f t="shared" si="5"/>
        <v>142940.13999999998</v>
      </c>
      <c r="R67" s="71" t="s">
        <v>98</v>
      </c>
    </row>
    <row r="68" spans="1:18" ht="14.25" customHeight="1">
      <c r="A68" s="37" t="s">
        <v>0</v>
      </c>
      <c r="B68" s="39" t="s">
        <v>2</v>
      </c>
      <c r="C68" s="38">
        <v>1</v>
      </c>
      <c r="D68" s="39" t="s">
        <v>3</v>
      </c>
      <c r="E68" s="40">
        <v>40918</v>
      </c>
      <c r="F68" s="40">
        <v>40918</v>
      </c>
      <c r="G68" s="40" t="s">
        <v>4</v>
      </c>
      <c r="H68" s="41">
        <v>6725000</v>
      </c>
      <c r="I68" s="42">
        <v>590045</v>
      </c>
      <c r="J68" s="42">
        <v>0</v>
      </c>
      <c r="K68" s="42">
        <v>0</v>
      </c>
      <c r="L68" s="43">
        <f t="shared" si="4"/>
        <v>7315045</v>
      </c>
      <c r="M68" s="42">
        <v>97427.56</v>
      </c>
      <c r="N68" s="42">
        <v>8548.2</v>
      </c>
      <c r="O68" s="42">
        <v>0</v>
      </c>
      <c r="P68" s="42">
        <v>0</v>
      </c>
      <c r="Q68" s="44">
        <f t="shared" si="5"/>
        <v>105975.76</v>
      </c>
      <c r="R68" s="71" t="s">
        <v>98</v>
      </c>
    </row>
    <row r="69" spans="1:18" ht="14.25" customHeight="1">
      <c r="A69" s="37" t="s">
        <v>0</v>
      </c>
      <c r="B69" s="39" t="s">
        <v>2</v>
      </c>
      <c r="C69" s="38">
        <v>1</v>
      </c>
      <c r="D69" s="39" t="s">
        <v>3</v>
      </c>
      <c r="E69" s="40">
        <v>40918</v>
      </c>
      <c r="F69" s="40">
        <v>40918</v>
      </c>
      <c r="G69" s="40" t="s">
        <v>4</v>
      </c>
      <c r="H69" s="41">
        <v>7000000</v>
      </c>
      <c r="I69" s="42">
        <v>614056</v>
      </c>
      <c r="J69" s="42">
        <v>0</v>
      </c>
      <c r="K69" s="42">
        <v>0</v>
      </c>
      <c r="L69" s="43">
        <f t="shared" si="4"/>
        <v>7614056</v>
      </c>
      <c r="M69" s="42">
        <v>101411.6</v>
      </c>
      <c r="N69" s="42">
        <v>8896.05</v>
      </c>
      <c r="O69" s="42">
        <v>0</v>
      </c>
      <c r="P69" s="42">
        <v>0</v>
      </c>
      <c r="Q69" s="44">
        <f t="shared" si="5"/>
        <v>110307.65000000001</v>
      </c>
      <c r="R69" s="71" t="s">
        <v>98</v>
      </c>
    </row>
    <row r="70" spans="1:18" ht="14.25" customHeight="1">
      <c r="A70" s="66" t="s">
        <v>25</v>
      </c>
      <c r="B70" s="37" t="s">
        <v>12</v>
      </c>
      <c r="C70" s="38">
        <v>2</v>
      </c>
      <c r="D70" s="39" t="s">
        <v>17</v>
      </c>
      <c r="E70" s="68">
        <v>40939</v>
      </c>
      <c r="F70" s="68">
        <v>40939</v>
      </c>
      <c r="G70" s="39" t="s">
        <v>54</v>
      </c>
      <c r="H70" s="69">
        <v>295955.46</v>
      </c>
      <c r="I70" s="70">
        <v>22379.1</v>
      </c>
      <c r="J70" s="70">
        <v>0</v>
      </c>
      <c r="K70" s="70">
        <v>0</v>
      </c>
      <c r="L70" s="43">
        <f>SUM(H70:K70)</f>
        <v>318334.56</v>
      </c>
      <c r="M70" s="42">
        <v>411874.1</v>
      </c>
      <c r="N70" s="42">
        <v>31144.46</v>
      </c>
      <c r="O70" s="42">
        <v>0</v>
      </c>
      <c r="P70" s="42">
        <v>0</v>
      </c>
      <c r="Q70" s="44">
        <f>SUM(M70:P70)</f>
        <v>443018.56</v>
      </c>
      <c r="R70" s="65"/>
    </row>
    <row r="71" spans="8:12" ht="9.75" customHeight="1">
      <c r="H71" s="52"/>
      <c r="L71" s="53"/>
    </row>
    <row r="72" spans="1:17" ht="15.75" customHeight="1">
      <c r="A72" s="30" t="s">
        <v>288</v>
      </c>
      <c r="B72" s="15"/>
      <c r="C72" s="15"/>
      <c r="D72" s="15"/>
      <c r="E72" s="15"/>
      <c r="F72" s="15"/>
      <c r="G72" s="15"/>
      <c r="H72" s="21"/>
      <c r="I72" s="15"/>
      <c r="J72" s="15"/>
      <c r="K72" s="15"/>
      <c r="L72" s="22"/>
      <c r="M72" s="31">
        <f>+M73</f>
        <v>0</v>
      </c>
      <c r="N72" s="31">
        <f>+N73</f>
        <v>140466.74</v>
      </c>
      <c r="O72" s="31">
        <f>+O73</f>
        <v>6552.29</v>
      </c>
      <c r="P72" s="31">
        <f>+P73</f>
        <v>0</v>
      </c>
      <c r="Q72" s="31">
        <f>+Q73</f>
        <v>147019.03</v>
      </c>
    </row>
    <row r="73" spans="1:17" ht="15" customHeight="1">
      <c r="A73" s="32" t="s">
        <v>304</v>
      </c>
      <c r="B73" s="15"/>
      <c r="C73" s="15"/>
      <c r="D73" s="15"/>
      <c r="E73" s="15"/>
      <c r="F73" s="15"/>
      <c r="G73" s="15"/>
      <c r="H73" s="62"/>
      <c r="I73" s="63"/>
      <c r="J73" s="63"/>
      <c r="K73" s="63"/>
      <c r="L73" s="64"/>
      <c r="M73" s="36">
        <f>SUM(M74:M75)</f>
        <v>0</v>
      </c>
      <c r="N73" s="36">
        <f>SUM(N74:N75)</f>
        <v>140466.74</v>
      </c>
      <c r="O73" s="36">
        <f>SUM(O74:O75)</f>
        <v>6552.29</v>
      </c>
      <c r="P73" s="36">
        <f>SUM(P74:P75)</f>
        <v>0</v>
      </c>
      <c r="Q73" s="36">
        <f>SUM(Q74:Q75)</f>
        <v>147019.03</v>
      </c>
    </row>
    <row r="74" spans="1:18" ht="14.25" customHeight="1">
      <c r="A74" s="39" t="s">
        <v>95</v>
      </c>
      <c r="B74" s="39" t="s">
        <v>226</v>
      </c>
      <c r="C74" s="50">
        <v>1</v>
      </c>
      <c r="D74" s="37" t="s">
        <v>227</v>
      </c>
      <c r="E74" s="51">
        <v>40928</v>
      </c>
      <c r="F74" s="51">
        <v>40928</v>
      </c>
      <c r="G74" s="39" t="s">
        <v>4</v>
      </c>
      <c r="H74" s="72">
        <v>0</v>
      </c>
      <c r="I74" s="44">
        <v>9915059</v>
      </c>
      <c r="J74" s="44">
        <v>316865</v>
      </c>
      <c r="K74" s="44">
        <v>0</v>
      </c>
      <c r="L74" s="43">
        <f>SUM(H74:K74)</f>
        <v>10231924</v>
      </c>
      <c r="M74" s="44">
        <v>0</v>
      </c>
      <c r="N74" s="44">
        <v>139908</v>
      </c>
      <c r="O74" s="42">
        <v>4471.17</v>
      </c>
      <c r="P74" s="42">
        <v>0</v>
      </c>
      <c r="Q74" s="44">
        <f>SUM(M74:P74)</f>
        <v>144379.17</v>
      </c>
      <c r="R74" s="45"/>
    </row>
    <row r="75" spans="1:18" ht="14.25" customHeight="1">
      <c r="A75" s="39" t="s">
        <v>95</v>
      </c>
      <c r="B75" s="39" t="s">
        <v>226</v>
      </c>
      <c r="C75" s="50">
        <v>2</v>
      </c>
      <c r="D75" s="37" t="s">
        <v>227</v>
      </c>
      <c r="E75" s="51">
        <v>40928</v>
      </c>
      <c r="F75" s="51">
        <v>40928</v>
      </c>
      <c r="G75" s="39" t="s">
        <v>4</v>
      </c>
      <c r="H75" s="72">
        <v>0</v>
      </c>
      <c r="I75" s="44">
        <v>39597</v>
      </c>
      <c r="J75" s="44">
        <v>147486</v>
      </c>
      <c r="K75" s="44">
        <v>0</v>
      </c>
      <c r="L75" s="43">
        <f>SUM(H75:K75)</f>
        <v>187083</v>
      </c>
      <c r="M75" s="44">
        <v>0</v>
      </c>
      <c r="N75" s="44">
        <v>558.74</v>
      </c>
      <c r="O75" s="42">
        <v>2081.12</v>
      </c>
      <c r="P75" s="42">
        <v>0</v>
      </c>
      <c r="Q75" s="44">
        <f>SUM(M75:P75)</f>
        <v>2639.8599999999997</v>
      </c>
      <c r="R75" s="45"/>
    </row>
    <row r="76" spans="1:18" ht="9.75" customHeight="1">
      <c r="A76" s="158"/>
      <c r="B76" s="158"/>
      <c r="C76" s="228"/>
      <c r="D76" s="229"/>
      <c r="E76" s="230"/>
      <c r="F76" s="230"/>
      <c r="G76" s="158"/>
      <c r="H76" s="231"/>
      <c r="I76" s="163"/>
      <c r="J76" s="163"/>
      <c r="K76" s="163"/>
      <c r="L76" s="201"/>
      <c r="M76" s="163"/>
      <c r="N76" s="163"/>
      <c r="O76" s="232"/>
      <c r="P76" s="232"/>
      <c r="Q76" s="163"/>
      <c r="R76" s="45"/>
    </row>
    <row r="77" spans="1:17" ht="15.75" customHeight="1">
      <c r="A77" s="30" t="s">
        <v>294</v>
      </c>
      <c r="B77" s="15"/>
      <c r="C77" s="15"/>
      <c r="D77" s="15"/>
      <c r="E77" s="15"/>
      <c r="F77" s="15"/>
      <c r="G77" s="15"/>
      <c r="H77" s="21"/>
      <c r="I77" s="15"/>
      <c r="J77" s="15"/>
      <c r="K77" s="15"/>
      <c r="L77" s="22"/>
      <c r="M77" s="31">
        <f aca="true" t="shared" si="6" ref="M77:Q78">+M78</f>
        <v>0</v>
      </c>
      <c r="N77" s="31">
        <f t="shared" si="6"/>
        <v>0</v>
      </c>
      <c r="O77" s="31">
        <f t="shared" si="6"/>
        <v>162.88</v>
      </c>
      <c r="P77" s="31">
        <f t="shared" si="6"/>
        <v>0</v>
      </c>
      <c r="Q77" s="31">
        <f t="shared" si="6"/>
        <v>162.88</v>
      </c>
    </row>
    <row r="78" spans="1:17" ht="15" customHeight="1">
      <c r="A78" s="32" t="s">
        <v>295</v>
      </c>
      <c r="B78" s="33"/>
      <c r="C78" s="33"/>
      <c r="D78" s="33"/>
      <c r="E78" s="33"/>
      <c r="F78" s="33"/>
      <c r="G78" s="33"/>
      <c r="H78" s="34"/>
      <c r="I78" s="33"/>
      <c r="J78" s="33"/>
      <c r="K78" s="33"/>
      <c r="L78" s="35"/>
      <c r="M78" s="36">
        <f t="shared" si="6"/>
        <v>0</v>
      </c>
      <c r="N78" s="36">
        <f t="shared" si="6"/>
        <v>0</v>
      </c>
      <c r="O78" s="36">
        <f t="shared" si="6"/>
        <v>162.88</v>
      </c>
      <c r="P78" s="36">
        <f t="shared" si="6"/>
        <v>0</v>
      </c>
      <c r="Q78" s="36">
        <f t="shared" si="6"/>
        <v>162.88</v>
      </c>
    </row>
    <row r="79" spans="1:17" ht="15" customHeight="1">
      <c r="A79" s="32" t="s">
        <v>310</v>
      </c>
      <c r="B79" s="33"/>
      <c r="C79" s="33"/>
      <c r="D79" s="33"/>
      <c r="E79" s="33"/>
      <c r="F79" s="33"/>
      <c r="G79" s="33"/>
      <c r="H79" s="151"/>
      <c r="I79" s="152"/>
      <c r="J79" s="152"/>
      <c r="K79" s="152"/>
      <c r="L79" s="153"/>
      <c r="M79" s="36">
        <f>SUM(M80:M80)</f>
        <v>0</v>
      </c>
      <c r="N79" s="36">
        <f>SUM(N80:N80)</f>
        <v>0</v>
      </c>
      <c r="O79" s="36">
        <f>SUM(O80:O80)</f>
        <v>162.88</v>
      </c>
      <c r="P79" s="36">
        <f>SUM(P80:P80)</f>
        <v>0</v>
      </c>
      <c r="Q79" s="36">
        <f>SUM(Q80:Q80)</f>
        <v>162.88</v>
      </c>
    </row>
    <row r="80" spans="1:18" ht="14.25" customHeight="1">
      <c r="A80" s="54" t="s">
        <v>136</v>
      </c>
      <c r="B80" s="54" t="s">
        <v>278</v>
      </c>
      <c r="C80" s="55">
        <v>1</v>
      </c>
      <c r="D80" s="208" t="s">
        <v>279</v>
      </c>
      <c r="E80" s="57">
        <v>40907</v>
      </c>
      <c r="F80" s="57">
        <v>40914</v>
      </c>
      <c r="G80" s="39" t="s">
        <v>54</v>
      </c>
      <c r="H80" s="41">
        <v>0</v>
      </c>
      <c r="I80" s="42">
        <v>0</v>
      </c>
      <c r="J80" s="42">
        <v>119.37</v>
      </c>
      <c r="K80" s="42">
        <v>0</v>
      </c>
      <c r="L80" s="43">
        <f>SUM(H80:K80)</f>
        <v>119.37</v>
      </c>
      <c r="M80" s="42">
        <v>0</v>
      </c>
      <c r="N80" s="42">
        <v>0</v>
      </c>
      <c r="O80" s="42">
        <v>162.88</v>
      </c>
      <c r="P80" s="42">
        <v>0</v>
      </c>
      <c r="Q80" s="44">
        <f>SUM(M80:P80)</f>
        <v>162.88</v>
      </c>
      <c r="R80" s="45"/>
    </row>
    <row r="81" spans="8:12" ht="12" customHeight="1">
      <c r="H81" s="52"/>
      <c r="L81" s="53"/>
    </row>
    <row r="82" spans="8:12" ht="12" customHeight="1">
      <c r="H82" s="52"/>
      <c r="L82" s="53"/>
    </row>
    <row r="83" spans="1:17" ht="15.75" customHeight="1">
      <c r="A83" s="27" t="s">
        <v>35</v>
      </c>
      <c r="H83" s="21"/>
      <c r="I83" s="15"/>
      <c r="J83" s="15"/>
      <c r="K83" s="15"/>
      <c r="L83" s="22"/>
      <c r="M83" s="28">
        <f>+M85</f>
        <v>0</v>
      </c>
      <c r="N83" s="28">
        <f>+N85</f>
        <v>82687500</v>
      </c>
      <c r="O83" s="28">
        <f>+O85</f>
        <v>0</v>
      </c>
      <c r="P83" s="28">
        <f>+P85</f>
        <v>0</v>
      </c>
      <c r="Q83" s="28">
        <f>+Q85</f>
        <v>82687500</v>
      </c>
    </row>
    <row r="84" spans="1:17" ht="9.75" customHeight="1">
      <c r="A84" s="27"/>
      <c r="H84" s="21"/>
      <c r="I84" s="15"/>
      <c r="J84" s="15"/>
      <c r="K84" s="15"/>
      <c r="L84" s="22"/>
      <c r="M84" s="28"/>
      <c r="N84" s="28"/>
      <c r="O84" s="28"/>
      <c r="P84" s="28"/>
      <c r="Q84" s="28"/>
    </row>
    <row r="85" spans="1:17" ht="15.75" customHeight="1">
      <c r="A85" s="30" t="s">
        <v>286</v>
      </c>
      <c r="B85" s="15"/>
      <c r="C85" s="15"/>
      <c r="D85" s="15"/>
      <c r="E85" s="15"/>
      <c r="F85" s="15"/>
      <c r="G85" s="15"/>
      <c r="H85" s="21"/>
      <c r="I85" s="15"/>
      <c r="J85" s="15"/>
      <c r="K85" s="15"/>
      <c r="L85" s="22"/>
      <c r="M85" s="31">
        <f>+M86</f>
        <v>0</v>
      </c>
      <c r="N85" s="31">
        <f>+N86</f>
        <v>82687500</v>
      </c>
      <c r="O85" s="31">
        <f>+O86</f>
        <v>0</v>
      </c>
      <c r="P85" s="31">
        <f>+P86</f>
        <v>0</v>
      </c>
      <c r="Q85" s="31">
        <f>+Q86</f>
        <v>82687500</v>
      </c>
    </row>
    <row r="86" spans="1:17" ht="15" customHeight="1">
      <c r="A86" s="32" t="s">
        <v>287</v>
      </c>
      <c r="B86" s="15"/>
      <c r="C86" s="15"/>
      <c r="D86" s="15"/>
      <c r="E86" s="15"/>
      <c r="F86" s="15"/>
      <c r="G86" s="15"/>
      <c r="H86" s="62"/>
      <c r="I86" s="63"/>
      <c r="J86" s="63"/>
      <c r="K86" s="63"/>
      <c r="L86" s="64"/>
      <c r="M86" s="36">
        <f>SUM(M87:M89)</f>
        <v>0</v>
      </c>
      <c r="N86" s="36">
        <f>SUM(N87:N89)</f>
        <v>82687500</v>
      </c>
      <c r="O86" s="36">
        <f>SUM(O87:O89)</f>
        <v>0</v>
      </c>
      <c r="P86" s="36">
        <f>SUM(P87:P89)</f>
        <v>0</v>
      </c>
      <c r="Q86" s="36">
        <f>SUM(Q87:Q89)</f>
        <v>82687500</v>
      </c>
    </row>
    <row r="87" spans="1:18" ht="14.25">
      <c r="A87" s="66" t="s">
        <v>71</v>
      </c>
      <c r="B87" s="73" t="s">
        <v>22</v>
      </c>
      <c r="C87" s="74">
        <v>1</v>
      </c>
      <c r="D87" s="39" t="s">
        <v>76</v>
      </c>
      <c r="E87" s="75">
        <v>40929</v>
      </c>
      <c r="F87" s="75">
        <v>40928</v>
      </c>
      <c r="G87" s="40" t="s">
        <v>55</v>
      </c>
      <c r="H87" s="76">
        <v>0</v>
      </c>
      <c r="I87" s="77">
        <v>27562500</v>
      </c>
      <c r="J87" s="44">
        <v>0</v>
      </c>
      <c r="K87" s="44">
        <v>0</v>
      </c>
      <c r="L87" s="43">
        <f>SUM(H87:K87)</f>
        <v>27562500</v>
      </c>
      <c r="M87" s="42">
        <v>0</v>
      </c>
      <c r="N87" s="77">
        <v>27562500</v>
      </c>
      <c r="O87" s="42">
        <v>0</v>
      </c>
      <c r="P87" s="42">
        <v>0</v>
      </c>
      <c r="Q87" s="44">
        <f>SUM(M87:P87)</f>
        <v>27562500</v>
      </c>
      <c r="R87" s="45"/>
    </row>
    <row r="88" spans="1:18" ht="14.25">
      <c r="A88" s="66" t="s">
        <v>71</v>
      </c>
      <c r="B88" s="73" t="s">
        <v>32</v>
      </c>
      <c r="C88" s="74">
        <v>1</v>
      </c>
      <c r="D88" s="39" t="s">
        <v>76</v>
      </c>
      <c r="E88" s="75">
        <v>40929</v>
      </c>
      <c r="F88" s="75">
        <v>40928</v>
      </c>
      <c r="G88" s="40" t="s">
        <v>55</v>
      </c>
      <c r="H88" s="76">
        <v>0</v>
      </c>
      <c r="I88" s="77">
        <v>18375000</v>
      </c>
      <c r="J88" s="44">
        <v>0</v>
      </c>
      <c r="K88" s="44">
        <v>0</v>
      </c>
      <c r="L88" s="43">
        <f>SUM(H88:K88)</f>
        <v>18375000</v>
      </c>
      <c r="M88" s="42">
        <v>0</v>
      </c>
      <c r="N88" s="77">
        <v>18375000</v>
      </c>
      <c r="O88" s="42">
        <v>0</v>
      </c>
      <c r="P88" s="42">
        <v>0</v>
      </c>
      <c r="Q88" s="44">
        <f>SUM(M88:P88)</f>
        <v>18375000</v>
      </c>
      <c r="R88" s="45"/>
    </row>
    <row r="89" spans="1:18" ht="14.25">
      <c r="A89" s="66" t="s">
        <v>71</v>
      </c>
      <c r="B89" s="73" t="s">
        <v>225</v>
      </c>
      <c r="C89" s="74">
        <v>1</v>
      </c>
      <c r="D89" s="39" t="s">
        <v>76</v>
      </c>
      <c r="E89" s="75">
        <v>40929</v>
      </c>
      <c r="F89" s="75">
        <v>40928</v>
      </c>
      <c r="G89" s="40" t="s">
        <v>55</v>
      </c>
      <c r="H89" s="76">
        <v>0</v>
      </c>
      <c r="I89" s="77">
        <v>36750000</v>
      </c>
      <c r="J89" s="44">
        <v>0</v>
      </c>
      <c r="K89" s="44">
        <v>0</v>
      </c>
      <c r="L89" s="43">
        <f>SUM(H89:K89)</f>
        <v>36750000</v>
      </c>
      <c r="M89" s="42">
        <v>0</v>
      </c>
      <c r="N89" s="77">
        <v>36750000</v>
      </c>
      <c r="O89" s="42">
        <v>0</v>
      </c>
      <c r="P89" s="42">
        <v>0</v>
      </c>
      <c r="Q89" s="44">
        <f>SUM(M89:P89)</f>
        <v>36750000</v>
      </c>
      <c r="R89" s="45"/>
    </row>
    <row r="90" spans="1:18" ht="12" customHeight="1">
      <c r="A90" s="33"/>
      <c r="B90" s="33"/>
      <c r="C90" s="78"/>
      <c r="D90" s="79"/>
      <c r="E90" s="80"/>
      <c r="F90" s="80"/>
      <c r="G90" s="80"/>
      <c r="H90" s="81"/>
      <c r="I90" s="46"/>
      <c r="J90" s="46"/>
      <c r="K90" s="46"/>
      <c r="L90" s="82"/>
      <c r="M90" s="46"/>
      <c r="N90" s="46"/>
      <c r="O90" s="46"/>
      <c r="P90" s="46"/>
      <c r="Q90" s="45"/>
      <c r="R90" s="45"/>
    </row>
    <row r="91" spans="8:12" ht="12" customHeight="1">
      <c r="H91" s="52"/>
      <c r="L91" s="53"/>
    </row>
    <row r="92" spans="1:18" ht="15.75" customHeight="1">
      <c r="A92" s="83" t="s">
        <v>305</v>
      </c>
      <c r="B92" s="84"/>
      <c r="C92" s="85"/>
      <c r="D92" s="84"/>
      <c r="E92" s="84"/>
      <c r="F92" s="84"/>
      <c r="G92" s="84"/>
      <c r="H92" s="86"/>
      <c r="I92" s="84"/>
      <c r="J92" s="84"/>
      <c r="K92" s="84"/>
      <c r="L92" s="87"/>
      <c r="M92" s="88">
        <f>+M94+M100</f>
        <v>0</v>
      </c>
      <c r="N92" s="88">
        <f>+N94+N100</f>
        <v>0</v>
      </c>
      <c r="O92" s="88">
        <f>+O94+O100</f>
        <v>3806679.27</v>
      </c>
      <c r="P92" s="88">
        <f>+P94+P100</f>
        <v>0</v>
      </c>
      <c r="Q92" s="88">
        <f>+Q94+Q100</f>
        <v>3806679.27</v>
      </c>
      <c r="R92" s="29"/>
    </row>
    <row r="93" spans="1:18" ht="9.75" customHeight="1">
      <c r="A93" s="83"/>
      <c r="B93" s="84"/>
      <c r="C93" s="85"/>
      <c r="D93" s="84"/>
      <c r="E93" s="84"/>
      <c r="F93" s="84"/>
      <c r="G93" s="84"/>
      <c r="H93" s="86"/>
      <c r="I93" s="84"/>
      <c r="J93" s="84"/>
      <c r="K93" s="84"/>
      <c r="L93" s="87"/>
      <c r="M93" s="88"/>
      <c r="N93" s="88"/>
      <c r="O93" s="88"/>
      <c r="P93" s="88"/>
      <c r="Q93" s="88"/>
      <c r="R93" s="29"/>
    </row>
    <row r="94" spans="1:18" ht="15.75" customHeight="1">
      <c r="A94" s="30" t="s">
        <v>286</v>
      </c>
      <c r="B94" s="15"/>
      <c r="C94" s="15"/>
      <c r="D94" s="15"/>
      <c r="E94" s="15"/>
      <c r="F94" s="15"/>
      <c r="G94" s="15"/>
      <c r="H94" s="21"/>
      <c r="I94" s="15"/>
      <c r="J94" s="15"/>
      <c r="K94" s="15"/>
      <c r="L94" s="22"/>
      <c r="M94" s="31">
        <f>+M95</f>
        <v>0</v>
      </c>
      <c r="N94" s="31">
        <f>+N95</f>
        <v>0</v>
      </c>
      <c r="O94" s="31">
        <f>+O95</f>
        <v>3472780.5</v>
      </c>
      <c r="P94" s="31">
        <f>+P95</f>
        <v>0</v>
      </c>
      <c r="Q94" s="31">
        <f>+Q95</f>
        <v>3472780.5</v>
      </c>
      <c r="R94" s="29"/>
    </row>
    <row r="95" spans="1:18" ht="15" customHeight="1">
      <c r="A95" s="32" t="s">
        <v>287</v>
      </c>
      <c r="B95" s="15"/>
      <c r="C95" s="15"/>
      <c r="D95" s="15"/>
      <c r="E95" s="15"/>
      <c r="F95" s="15"/>
      <c r="G95" s="15"/>
      <c r="H95" s="62"/>
      <c r="I95" s="63"/>
      <c r="J95" s="63"/>
      <c r="K95" s="63"/>
      <c r="L95" s="64"/>
      <c r="M95" s="36">
        <f>SUM(M96:M98)</f>
        <v>0</v>
      </c>
      <c r="N95" s="36">
        <f>SUM(N96:N98)</f>
        <v>0</v>
      </c>
      <c r="O95" s="36">
        <f>SUM(O96:O98)</f>
        <v>3472780.5</v>
      </c>
      <c r="P95" s="36">
        <f>SUM(P96:P98)</f>
        <v>0</v>
      </c>
      <c r="Q95" s="36">
        <f>SUM(Q96:Q98)</f>
        <v>3472780.5</v>
      </c>
      <c r="R95" s="29"/>
    </row>
    <row r="96" spans="1:18" ht="14.25" customHeight="1">
      <c r="A96" s="66" t="s">
        <v>90</v>
      </c>
      <c r="B96" s="66" t="s">
        <v>91</v>
      </c>
      <c r="C96" s="67">
        <v>1</v>
      </c>
      <c r="D96" s="39" t="s">
        <v>99</v>
      </c>
      <c r="E96" s="68">
        <v>40906</v>
      </c>
      <c r="F96" s="68">
        <v>40931</v>
      </c>
      <c r="G96" s="68" t="s">
        <v>66</v>
      </c>
      <c r="H96" s="69">
        <v>0</v>
      </c>
      <c r="I96" s="70">
        <v>0</v>
      </c>
      <c r="J96" s="70">
        <v>36.18</v>
      </c>
      <c r="K96" s="70">
        <v>0</v>
      </c>
      <c r="L96" s="43">
        <f>SUM(H96:K96)</f>
        <v>36.18</v>
      </c>
      <c r="M96" s="70">
        <v>0</v>
      </c>
      <c r="N96" s="70">
        <v>0</v>
      </c>
      <c r="O96" s="70">
        <v>13.44</v>
      </c>
      <c r="P96" s="70">
        <v>0</v>
      </c>
      <c r="Q96" s="44">
        <f>SUM(M96:P96)</f>
        <v>13.44</v>
      </c>
      <c r="R96" s="29"/>
    </row>
    <row r="97" spans="1:18" ht="14.25" customHeight="1">
      <c r="A97" s="66" t="s">
        <v>264</v>
      </c>
      <c r="B97" s="66" t="s">
        <v>265</v>
      </c>
      <c r="C97" s="67">
        <v>1</v>
      </c>
      <c r="D97" s="39" t="s">
        <v>266</v>
      </c>
      <c r="E97" s="68">
        <v>40923</v>
      </c>
      <c r="F97" s="68">
        <v>40919</v>
      </c>
      <c r="G97" s="68" t="s">
        <v>66</v>
      </c>
      <c r="H97" s="69">
        <v>0</v>
      </c>
      <c r="I97" s="70">
        <v>0</v>
      </c>
      <c r="J97" s="70">
        <v>8937660</v>
      </c>
      <c r="K97" s="70">
        <v>0</v>
      </c>
      <c r="L97" s="43">
        <f>SUM(H97:K97)</f>
        <v>8937660</v>
      </c>
      <c r="M97" s="70">
        <v>0</v>
      </c>
      <c r="N97" s="70">
        <v>0</v>
      </c>
      <c r="O97" s="70">
        <v>3318848.87</v>
      </c>
      <c r="P97" s="70">
        <v>0</v>
      </c>
      <c r="Q97" s="44">
        <f>SUM(M97:P97)</f>
        <v>3318848.87</v>
      </c>
      <c r="R97" s="29"/>
    </row>
    <row r="98" spans="1:18" ht="14.25" customHeight="1">
      <c r="A98" s="66" t="s">
        <v>1</v>
      </c>
      <c r="B98" s="66" t="s">
        <v>239</v>
      </c>
      <c r="C98" s="67">
        <v>1</v>
      </c>
      <c r="D98" s="39" t="s">
        <v>11</v>
      </c>
      <c r="E98" s="68">
        <v>40923</v>
      </c>
      <c r="F98" s="68">
        <v>40925</v>
      </c>
      <c r="G98" s="68" t="s">
        <v>55</v>
      </c>
      <c r="H98" s="69">
        <v>0</v>
      </c>
      <c r="I98" s="70">
        <v>0</v>
      </c>
      <c r="J98" s="70">
        <v>153918.19</v>
      </c>
      <c r="K98" s="70">
        <v>0</v>
      </c>
      <c r="L98" s="43">
        <f>SUM(H98:K98)</f>
        <v>153918.19</v>
      </c>
      <c r="M98" s="70">
        <v>0</v>
      </c>
      <c r="N98" s="70">
        <v>0</v>
      </c>
      <c r="O98" s="70">
        <v>153918.19</v>
      </c>
      <c r="P98" s="70">
        <v>0</v>
      </c>
      <c r="Q98" s="44">
        <f>SUM(M98:P98)</f>
        <v>153918.19</v>
      </c>
      <c r="R98" s="29"/>
    </row>
    <row r="99" spans="1:18" ht="9.75" customHeight="1">
      <c r="A99" s="156"/>
      <c r="B99" s="156"/>
      <c r="C99" s="157"/>
      <c r="D99" s="158"/>
      <c r="E99" s="159"/>
      <c r="F99" s="159"/>
      <c r="G99" s="159"/>
      <c r="H99" s="211"/>
      <c r="I99" s="161"/>
      <c r="J99" s="161"/>
      <c r="K99" s="161"/>
      <c r="L99" s="201"/>
      <c r="M99" s="161"/>
      <c r="N99" s="161"/>
      <c r="O99" s="161"/>
      <c r="P99" s="161"/>
      <c r="Q99" s="163"/>
      <c r="R99" s="29"/>
    </row>
    <row r="100" spans="1:18" ht="15.75" customHeight="1">
      <c r="A100" s="30" t="s">
        <v>294</v>
      </c>
      <c r="B100" s="15"/>
      <c r="C100" s="15"/>
      <c r="D100" s="15"/>
      <c r="E100" s="15"/>
      <c r="F100" s="15"/>
      <c r="G100" s="159"/>
      <c r="H100" s="211"/>
      <c r="I100" s="161"/>
      <c r="J100" s="161"/>
      <c r="K100" s="161"/>
      <c r="L100" s="201"/>
      <c r="M100" s="31">
        <f aca="true" t="shared" si="7" ref="M100:Q101">+M101</f>
        <v>0</v>
      </c>
      <c r="N100" s="31">
        <f t="shared" si="7"/>
        <v>0</v>
      </c>
      <c r="O100" s="31">
        <f t="shared" si="7"/>
        <v>333898.77</v>
      </c>
      <c r="P100" s="31">
        <f t="shared" si="7"/>
        <v>0</v>
      </c>
      <c r="Q100" s="31">
        <f t="shared" si="7"/>
        <v>333898.77</v>
      </c>
      <c r="R100" s="29"/>
    </row>
    <row r="101" spans="1:18" ht="15" customHeight="1">
      <c r="A101" s="32" t="s">
        <v>295</v>
      </c>
      <c r="B101" s="33"/>
      <c r="C101" s="33"/>
      <c r="D101" s="33"/>
      <c r="E101" s="33"/>
      <c r="F101" s="33"/>
      <c r="G101" s="159"/>
      <c r="H101" s="211"/>
      <c r="I101" s="161"/>
      <c r="J101" s="161"/>
      <c r="K101" s="161"/>
      <c r="L101" s="201"/>
      <c r="M101" s="36">
        <f t="shared" si="7"/>
        <v>0</v>
      </c>
      <c r="N101" s="36">
        <f t="shared" si="7"/>
        <v>0</v>
      </c>
      <c r="O101" s="36">
        <f t="shared" si="7"/>
        <v>333898.77</v>
      </c>
      <c r="P101" s="36">
        <f t="shared" si="7"/>
        <v>0</v>
      </c>
      <c r="Q101" s="36">
        <f t="shared" si="7"/>
        <v>333898.77</v>
      </c>
      <c r="R101" s="29"/>
    </row>
    <row r="102" spans="1:18" ht="15" customHeight="1">
      <c r="A102" s="32" t="s">
        <v>310</v>
      </c>
      <c r="B102" s="33"/>
      <c r="C102" s="33"/>
      <c r="D102" s="33"/>
      <c r="E102" s="33"/>
      <c r="F102" s="33"/>
      <c r="G102" s="159"/>
      <c r="H102" s="211"/>
      <c r="I102" s="161"/>
      <c r="J102" s="161"/>
      <c r="K102" s="161"/>
      <c r="L102" s="201"/>
      <c r="M102" s="36">
        <f>SUM(M103:M103)</f>
        <v>0</v>
      </c>
      <c r="N102" s="36">
        <f>SUM(N103:N103)</f>
        <v>0</v>
      </c>
      <c r="O102" s="36">
        <f>SUM(O103:O103)</f>
        <v>333898.77</v>
      </c>
      <c r="P102" s="36">
        <f>SUM(P103:P103)</f>
        <v>0</v>
      </c>
      <c r="Q102" s="36">
        <f>SUM(Q103:Q103)</f>
        <v>333898.77</v>
      </c>
      <c r="R102" s="29"/>
    </row>
    <row r="103" spans="1:18" ht="14.25" customHeight="1">
      <c r="A103" s="66" t="s">
        <v>264</v>
      </c>
      <c r="B103" s="66" t="s">
        <v>317</v>
      </c>
      <c r="C103" s="67">
        <v>1</v>
      </c>
      <c r="D103" s="39" t="s">
        <v>266</v>
      </c>
      <c r="E103" s="68">
        <v>40940</v>
      </c>
      <c r="F103" s="68">
        <v>40935</v>
      </c>
      <c r="G103" s="68" t="s">
        <v>66</v>
      </c>
      <c r="H103" s="69">
        <v>0</v>
      </c>
      <c r="I103" s="70">
        <v>0</v>
      </c>
      <c r="J103" s="70">
        <v>898521.6</v>
      </c>
      <c r="K103" s="70">
        <v>0</v>
      </c>
      <c r="L103" s="43">
        <f>SUM(H103:K103)</f>
        <v>898521.6</v>
      </c>
      <c r="M103" s="70">
        <v>0</v>
      </c>
      <c r="N103" s="70">
        <v>0</v>
      </c>
      <c r="O103" s="70">
        <v>333898.77</v>
      </c>
      <c r="P103" s="70">
        <v>0</v>
      </c>
      <c r="Q103" s="44">
        <f>SUM(M103:P103)</f>
        <v>333898.77</v>
      </c>
      <c r="R103" s="29"/>
    </row>
    <row r="104" spans="1:18" ht="15" customHeight="1">
      <c r="A104" s="89"/>
      <c r="B104" s="89"/>
      <c r="C104" s="90"/>
      <c r="D104" s="79"/>
      <c r="E104" s="91"/>
      <c r="F104" s="91"/>
      <c r="G104" s="91"/>
      <c r="H104" s="92"/>
      <c r="I104" s="93"/>
      <c r="J104" s="93"/>
      <c r="K104" s="93"/>
      <c r="L104" s="82"/>
      <c r="M104" s="93"/>
      <c r="N104" s="93"/>
      <c r="O104" s="93"/>
      <c r="P104" s="93"/>
      <c r="Q104" s="45"/>
      <c r="R104" s="29"/>
    </row>
    <row r="105" spans="1:18" ht="15" customHeight="1">
      <c r="A105" s="89"/>
      <c r="B105" s="89"/>
      <c r="C105" s="90"/>
      <c r="D105" s="79"/>
      <c r="E105" s="91"/>
      <c r="F105" s="91"/>
      <c r="G105" s="91"/>
      <c r="H105" s="92"/>
      <c r="I105" s="93"/>
      <c r="J105" s="93"/>
      <c r="K105" s="93"/>
      <c r="L105" s="82"/>
      <c r="M105" s="93"/>
      <c r="N105" s="93"/>
      <c r="O105" s="93"/>
      <c r="P105" s="93"/>
      <c r="Q105" s="45"/>
      <c r="R105" s="29"/>
    </row>
    <row r="106" spans="1:18" ht="16.5" customHeight="1">
      <c r="A106" s="24" t="s">
        <v>290</v>
      </c>
      <c r="B106" s="89"/>
      <c r="C106" s="90"/>
      <c r="D106" s="79"/>
      <c r="E106" s="91"/>
      <c r="F106" s="91"/>
      <c r="G106" s="91"/>
      <c r="H106" s="92"/>
      <c r="I106" s="93"/>
      <c r="J106" s="93"/>
      <c r="K106" s="93"/>
      <c r="L106" s="82"/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9"/>
    </row>
    <row r="107" spans="1:18" ht="15" customHeight="1">
      <c r="A107" s="15"/>
      <c r="B107" s="15"/>
      <c r="C107" s="15"/>
      <c r="D107" s="15"/>
      <c r="E107" s="15"/>
      <c r="F107" s="15"/>
      <c r="G107" s="15"/>
      <c r="H107" s="94"/>
      <c r="I107" s="95"/>
      <c r="J107" s="95"/>
      <c r="K107" s="95"/>
      <c r="L107" s="96"/>
      <c r="M107" s="95"/>
      <c r="N107" s="95"/>
      <c r="O107" s="95"/>
      <c r="P107" s="95"/>
      <c r="Q107" s="95"/>
      <c r="R107" s="95"/>
    </row>
    <row r="108" spans="1:18" ht="12" customHeight="1">
      <c r="A108" s="97"/>
      <c r="B108" s="98"/>
      <c r="C108" s="97"/>
      <c r="D108" s="97"/>
      <c r="E108" s="97"/>
      <c r="F108" s="97"/>
      <c r="G108" s="97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100"/>
    </row>
    <row r="109" spans="1:18" ht="18">
      <c r="A109" s="101"/>
      <c r="B109" s="102"/>
      <c r="C109" s="103"/>
      <c r="D109" s="103"/>
      <c r="E109" s="103"/>
      <c r="F109" s="103"/>
      <c r="G109" s="103"/>
      <c r="H109" s="104"/>
      <c r="I109" s="104"/>
      <c r="J109" s="105" t="s">
        <v>40</v>
      </c>
      <c r="K109" s="106"/>
      <c r="L109" s="107"/>
      <c r="M109" s="106">
        <f>+M11+M106</f>
        <v>30754864.25</v>
      </c>
      <c r="N109" s="106">
        <f>+N11+N106</f>
        <v>107170186.15</v>
      </c>
      <c r="O109" s="106">
        <f>+O11+O106</f>
        <v>3874335.05</v>
      </c>
      <c r="P109" s="106">
        <f>+P11+P106</f>
        <v>0</v>
      </c>
      <c r="Q109" s="106">
        <f>+Q11+Q106</f>
        <v>141799385.45000002</v>
      </c>
      <c r="R109" s="106"/>
    </row>
    <row r="110" spans="1:18" ht="12" customHeight="1">
      <c r="A110" s="108"/>
      <c r="B110" s="109"/>
      <c r="C110" s="108"/>
      <c r="D110" s="108"/>
      <c r="E110" s="108"/>
      <c r="F110" s="108"/>
      <c r="G110" s="108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1"/>
    </row>
    <row r="111" spans="1:18" ht="9.75" customHeight="1">
      <c r="A111" s="112"/>
      <c r="B111" s="112"/>
      <c r="C111" s="112"/>
      <c r="D111" s="112"/>
      <c r="E111" s="112"/>
      <c r="F111" s="112"/>
      <c r="G111" s="112"/>
      <c r="H111" s="113"/>
      <c r="I111" s="113"/>
      <c r="J111" s="113"/>
      <c r="K111" s="113"/>
      <c r="L111" s="113"/>
      <c r="M111" s="113"/>
      <c r="N111" s="113"/>
      <c r="O111" s="113"/>
      <c r="P111" s="113"/>
      <c r="Q111" s="95"/>
      <c r="R111" s="95"/>
    </row>
    <row r="112" spans="1:18" ht="15.75" customHeight="1">
      <c r="A112" s="206" t="s">
        <v>345</v>
      </c>
      <c r="B112" s="112"/>
      <c r="C112" s="112"/>
      <c r="D112" s="112"/>
      <c r="E112" s="112"/>
      <c r="F112" s="112"/>
      <c r="G112" s="112"/>
      <c r="H112" s="113"/>
      <c r="I112" s="113"/>
      <c r="J112" s="113"/>
      <c r="K112" s="113"/>
      <c r="L112" s="113"/>
      <c r="M112" s="113"/>
      <c r="N112" s="113"/>
      <c r="O112" s="113"/>
      <c r="P112" s="113"/>
      <c r="Q112" s="95"/>
      <c r="R112" s="95"/>
    </row>
    <row r="113" spans="1:18" ht="15.75" customHeight="1">
      <c r="A113" s="212" t="s">
        <v>306</v>
      </c>
      <c r="B113" s="112"/>
      <c r="C113" s="112"/>
      <c r="D113" s="112"/>
      <c r="E113" s="112"/>
      <c r="F113" s="112"/>
      <c r="G113" s="112"/>
      <c r="H113" s="113"/>
      <c r="I113" s="113"/>
      <c r="J113" s="113"/>
      <c r="K113" s="113"/>
      <c r="L113" s="113"/>
      <c r="M113" s="113"/>
      <c r="N113" s="113"/>
      <c r="O113" s="113"/>
      <c r="P113" s="113"/>
      <c r="Q113" s="95"/>
      <c r="R113" s="95"/>
    </row>
    <row r="114" spans="1:18" ht="15.75" customHeight="1">
      <c r="A114" s="213" t="s">
        <v>307</v>
      </c>
      <c r="B114" s="112"/>
      <c r="C114" s="112"/>
      <c r="D114" s="112"/>
      <c r="E114" s="112"/>
      <c r="F114" s="112"/>
      <c r="G114" s="112"/>
      <c r="H114" s="113"/>
      <c r="I114" s="113"/>
      <c r="J114" s="113"/>
      <c r="K114" s="113"/>
      <c r="L114" s="113"/>
      <c r="M114" s="113"/>
      <c r="N114" s="113"/>
      <c r="O114" s="113"/>
      <c r="P114" s="113"/>
      <c r="Q114" s="95"/>
      <c r="R114" s="95"/>
    </row>
    <row r="115" spans="1:18" ht="15.75" customHeight="1">
      <c r="A115" s="114" t="s">
        <v>308</v>
      </c>
      <c r="B115" s="112"/>
      <c r="C115" s="112"/>
      <c r="D115" s="112"/>
      <c r="E115" s="112"/>
      <c r="F115" s="112"/>
      <c r="G115" s="112"/>
      <c r="H115" s="113"/>
      <c r="I115" s="113"/>
      <c r="J115" s="113"/>
      <c r="K115" s="113"/>
      <c r="L115" s="113"/>
      <c r="M115" s="113"/>
      <c r="N115" s="113"/>
      <c r="O115" s="113"/>
      <c r="P115" s="113"/>
      <c r="Q115" s="95"/>
      <c r="R115" s="95"/>
    </row>
    <row r="116" spans="1:18" ht="15.75" customHeight="1">
      <c r="A116" s="114" t="s">
        <v>319</v>
      </c>
      <c r="B116" s="115"/>
      <c r="C116" s="115"/>
      <c r="D116" s="115"/>
      <c r="E116" s="116"/>
      <c r="F116" s="116"/>
      <c r="G116" s="116"/>
      <c r="H116" s="46"/>
      <c r="I116" s="117"/>
      <c r="J116" s="117"/>
      <c r="K116" s="117"/>
      <c r="L116" s="118"/>
      <c r="M116" s="118"/>
      <c r="N116" s="118"/>
      <c r="O116" s="118"/>
      <c r="P116" s="118"/>
      <c r="Q116" s="119"/>
      <c r="R116" s="120"/>
    </row>
    <row r="117" spans="1:18" ht="12" customHeight="1">
      <c r="A117" s="121"/>
      <c r="B117" s="115"/>
      <c r="C117" s="115"/>
      <c r="D117" s="115"/>
      <c r="E117" s="116"/>
      <c r="F117" s="116"/>
      <c r="G117" s="116"/>
      <c r="H117" s="46"/>
      <c r="I117" s="117"/>
      <c r="J117" s="117"/>
      <c r="K117" s="117"/>
      <c r="L117" s="118"/>
      <c r="M117" s="118"/>
      <c r="N117" s="118"/>
      <c r="O117" s="118"/>
      <c r="P117" s="118"/>
      <c r="Q117" s="119"/>
      <c r="R117" s="120"/>
    </row>
    <row r="118" spans="1:18" ht="15.75" customHeight="1">
      <c r="A118" s="122" t="s">
        <v>291</v>
      </c>
      <c r="B118" s="115"/>
      <c r="C118" s="115"/>
      <c r="D118" s="115"/>
      <c r="E118" s="116"/>
      <c r="F118" s="116"/>
      <c r="G118" s="116"/>
      <c r="H118" s="46"/>
      <c r="I118" s="117"/>
      <c r="J118" s="117"/>
      <c r="K118" s="117"/>
      <c r="L118" s="118"/>
      <c r="M118" s="118"/>
      <c r="N118" s="118"/>
      <c r="O118" s="118"/>
      <c r="P118" s="118"/>
      <c r="Q118" s="118"/>
      <c r="R118" s="120"/>
    </row>
    <row r="119" spans="1:18" ht="15.75" customHeight="1">
      <c r="A119" s="122" t="s">
        <v>292</v>
      </c>
      <c r="B119" s="115"/>
      <c r="C119" s="115"/>
      <c r="D119" s="115"/>
      <c r="E119" s="116"/>
      <c r="F119" s="116"/>
      <c r="G119" s="116"/>
      <c r="H119" s="46"/>
      <c r="I119" s="117"/>
      <c r="J119" s="117"/>
      <c r="K119" s="117"/>
      <c r="L119" s="118"/>
      <c r="M119" s="118"/>
      <c r="N119" s="118"/>
      <c r="O119" s="118"/>
      <c r="P119" s="118"/>
      <c r="Q119" s="118"/>
      <c r="R119" s="120"/>
    </row>
    <row r="120" spans="2:18" ht="15">
      <c r="B120" s="115"/>
      <c r="C120" s="115"/>
      <c r="D120" s="115"/>
      <c r="E120" s="116"/>
      <c r="F120" s="116"/>
      <c r="G120" s="116"/>
      <c r="H120" s="46"/>
      <c r="I120" s="117"/>
      <c r="J120" s="117"/>
      <c r="K120" s="117"/>
      <c r="L120" s="118"/>
      <c r="M120" s="118"/>
      <c r="N120" s="118"/>
      <c r="O120" s="118"/>
      <c r="P120" s="118"/>
      <c r="Q120" s="118"/>
      <c r="R120" s="120"/>
    </row>
    <row r="121" spans="2:18" ht="15">
      <c r="B121" s="115"/>
      <c r="C121" s="115"/>
      <c r="D121" s="115"/>
      <c r="E121" s="116"/>
      <c r="F121" s="116"/>
      <c r="G121" s="116"/>
      <c r="H121" s="46"/>
      <c r="I121" s="117"/>
      <c r="J121" s="117"/>
      <c r="K121" s="117"/>
      <c r="L121" s="118"/>
      <c r="M121" s="118"/>
      <c r="N121" s="118"/>
      <c r="O121" s="118"/>
      <c r="P121" s="118"/>
      <c r="Q121" s="118"/>
      <c r="R121" s="120"/>
    </row>
    <row r="122" spans="1:18" ht="15">
      <c r="A122" s="114"/>
      <c r="B122" s="115"/>
      <c r="C122" s="115"/>
      <c r="D122" s="115"/>
      <c r="E122" s="116"/>
      <c r="F122" s="116"/>
      <c r="G122" s="116"/>
      <c r="H122" s="46"/>
      <c r="I122" s="117"/>
      <c r="J122" s="117"/>
      <c r="K122" s="117"/>
      <c r="L122" s="118"/>
      <c r="M122" s="118"/>
      <c r="N122" s="118"/>
      <c r="O122" s="118"/>
      <c r="P122" s="118"/>
      <c r="Q122" s="118"/>
      <c r="R122" s="120"/>
    </row>
    <row r="123" spans="1:18" ht="15">
      <c r="A123" s="114"/>
      <c r="B123" s="115"/>
      <c r="C123" s="115"/>
      <c r="D123" s="115"/>
      <c r="E123" s="116"/>
      <c r="F123" s="116"/>
      <c r="G123" s="116"/>
      <c r="H123" s="46"/>
      <c r="I123" s="117"/>
      <c r="J123" s="117"/>
      <c r="K123" s="117"/>
      <c r="L123" s="118"/>
      <c r="M123" s="118"/>
      <c r="N123" s="118"/>
      <c r="O123" s="118"/>
      <c r="P123" s="118"/>
      <c r="Q123" s="119"/>
      <c r="R123" s="120"/>
    </row>
    <row r="124" spans="1:18" ht="15">
      <c r="A124" s="123"/>
      <c r="B124" s="115"/>
      <c r="C124" s="115"/>
      <c r="D124" s="115"/>
      <c r="E124" s="116"/>
      <c r="F124" s="116"/>
      <c r="G124" s="116"/>
      <c r="H124" s="46"/>
      <c r="I124" s="117"/>
      <c r="J124" s="117"/>
      <c r="K124" s="117"/>
      <c r="L124" s="118"/>
      <c r="M124" s="118"/>
      <c r="N124" s="118"/>
      <c r="O124" s="118"/>
      <c r="P124" s="118"/>
      <c r="Q124" s="119"/>
      <c r="R124" s="120"/>
    </row>
    <row r="125" spans="1:18" ht="15">
      <c r="A125" s="123"/>
      <c r="B125" s="115"/>
      <c r="C125" s="115"/>
      <c r="D125" s="115"/>
      <c r="E125" s="116"/>
      <c r="F125" s="116"/>
      <c r="G125" s="116"/>
      <c r="H125" s="46"/>
      <c r="I125" s="117"/>
      <c r="J125" s="117"/>
      <c r="K125" s="117"/>
      <c r="L125" s="118"/>
      <c r="M125" s="118"/>
      <c r="N125" s="118"/>
      <c r="O125" s="118"/>
      <c r="P125" s="118"/>
      <c r="Q125" s="119"/>
      <c r="R125" s="120"/>
    </row>
    <row r="126" spans="1:18" ht="15">
      <c r="A126" s="123"/>
      <c r="B126" s="115"/>
      <c r="C126" s="115"/>
      <c r="D126" s="115"/>
      <c r="E126" s="116"/>
      <c r="F126" s="116"/>
      <c r="G126" s="116"/>
      <c r="H126" s="46"/>
      <c r="I126" s="117"/>
      <c r="J126" s="117"/>
      <c r="K126" s="117"/>
      <c r="L126" s="118"/>
      <c r="M126" s="118"/>
      <c r="N126" s="118"/>
      <c r="O126" s="118"/>
      <c r="P126" s="118"/>
      <c r="Q126" s="119"/>
      <c r="R126" s="120"/>
    </row>
    <row r="127" spans="1:18" ht="15">
      <c r="A127" s="124"/>
      <c r="B127" s="115"/>
      <c r="C127" s="115"/>
      <c r="D127" s="115"/>
      <c r="E127" s="116"/>
      <c r="F127" s="116"/>
      <c r="G127" s="116"/>
      <c r="H127" s="46"/>
      <c r="I127" s="117"/>
      <c r="J127" s="117"/>
      <c r="K127" s="117"/>
      <c r="L127" s="118"/>
      <c r="M127" s="118"/>
      <c r="N127" s="118"/>
      <c r="O127" s="118"/>
      <c r="P127" s="118"/>
      <c r="Q127" s="119"/>
      <c r="R127" s="120"/>
    </row>
    <row r="128" spans="1:18" ht="15">
      <c r="A128" s="123"/>
      <c r="B128" s="115"/>
      <c r="C128" s="115"/>
      <c r="D128" s="115"/>
      <c r="E128" s="116"/>
      <c r="F128" s="116"/>
      <c r="G128" s="116"/>
      <c r="H128" s="46"/>
      <c r="I128" s="117"/>
      <c r="J128" s="117"/>
      <c r="K128" s="117"/>
      <c r="L128" s="118"/>
      <c r="M128" s="118"/>
      <c r="N128" s="118"/>
      <c r="O128" s="118"/>
      <c r="P128" s="118"/>
      <c r="Q128" s="119"/>
      <c r="R128" s="120"/>
    </row>
    <row r="129" spans="2:18" ht="15">
      <c r="B129" s="115"/>
      <c r="C129" s="115"/>
      <c r="D129" s="115"/>
      <c r="E129" s="116"/>
      <c r="F129" s="116"/>
      <c r="G129" s="116"/>
      <c r="H129" s="46"/>
      <c r="I129" s="117"/>
      <c r="J129" s="117"/>
      <c r="K129" s="117"/>
      <c r="L129" s="118"/>
      <c r="M129" s="118"/>
      <c r="N129" s="118"/>
      <c r="O129" s="118"/>
      <c r="P129" s="118"/>
      <c r="Q129" s="119"/>
      <c r="R129" s="120"/>
    </row>
    <row r="130" spans="1:18" ht="15">
      <c r="A130" s="123"/>
      <c r="B130" s="115"/>
      <c r="C130" s="115"/>
      <c r="D130" s="125"/>
      <c r="E130" s="126"/>
      <c r="F130" s="116"/>
      <c r="G130" s="116"/>
      <c r="H130" s="46"/>
      <c r="I130" s="117"/>
      <c r="J130" s="117"/>
      <c r="K130" s="117"/>
      <c r="L130" s="118"/>
      <c r="M130" s="118"/>
      <c r="N130" s="118"/>
      <c r="O130" s="118"/>
      <c r="P130" s="118"/>
      <c r="Q130" s="119"/>
      <c r="R130" s="120"/>
    </row>
    <row r="131" spans="2:18" ht="15">
      <c r="B131" s="115"/>
      <c r="C131" s="115"/>
      <c r="D131" s="125"/>
      <c r="E131" s="126"/>
      <c r="F131" s="116"/>
      <c r="G131" s="116"/>
      <c r="H131" s="46"/>
      <c r="I131" s="117"/>
      <c r="J131" s="117"/>
      <c r="K131" s="117"/>
      <c r="L131" s="118"/>
      <c r="M131" s="118"/>
      <c r="N131" s="118"/>
      <c r="O131" s="118"/>
      <c r="P131" s="118"/>
      <c r="Q131" s="119"/>
      <c r="R131" s="120"/>
    </row>
    <row r="132" spans="2:18" ht="15">
      <c r="B132" s="115"/>
      <c r="C132" s="115"/>
      <c r="D132" s="125"/>
      <c r="E132" s="126"/>
      <c r="F132" s="116"/>
      <c r="G132" s="116"/>
      <c r="H132" s="46"/>
      <c r="I132" s="117"/>
      <c r="J132" s="117"/>
      <c r="K132" s="117"/>
      <c r="L132" s="118"/>
      <c r="M132" s="118"/>
      <c r="N132" s="118"/>
      <c r="O132" s="118"/>
      <c r="P132" s="118"/>
      <c r="Q132" s="119"/>
      <c r="R132" s="120"/>
    </row>
    <row r="133" spans="2:18" ht="15">
      <c r="B133" s="115"/>
      <c r="C133" s="115"/>
      <c r="D133" s="125"/>
      <c r="E133" s="126"/>
      <c r="F133" s="116"/>
      <c r="G133" s="116"/>
      <c r="H133" s="46"/>
      <c r="I133" s="117"/>
      <c r="J133" s="117"/>
      <c r="K133" s="117"/>
      <c r="L133" s="118"/>
      <c r="M133" s="118"/>
      <c r="N133" s="118"/>
      <c r="O133" s="118"/>
      <c r="P133" s="118"/>
      <c r="Q133" s="119"/>
      <c r="R133" s="120"/>
    </row>
    <row r="134" spans="2:18" ht="15">
      <c r="B134" s="115"/>
      <c r="C134" s="115"/>
      <c r="D134" s="125"/>
      <c r="E134" s="126"/>
      <c r="F134" s="116"/>
      <c r="G134" s="116"/>
      <c r="H134" s="46"/>
      <c r="I134" s="117"/>
      <c r="J134" s="117"/>
      <c r="K134" s="117"/>
      <c r="L134" s="118"/>
      <c r="M134" s="118"/>
      <c r="N134" s="118"/>
      <c r="O134" s="118"/>
      <c r="P134" s="118"/>
      <c r="Q134" s="119"/>
      <c r="R134" s="120"/>
    </row>
    <row r="135" spans="2:18" ht="15">
      <c r="B135" s="115"/>
      <c r="C135" s="115"/>
      <c r="D135" s="125"/>
      <c r="E135" s="126"/>
      <c r="F135" s="116"/>
      <c r="G135" s="116"/>
      <c r="H135" s="46"/>
      <c r="I135" s="117"/>
      <c r="J135" s="117"/>
      <c r="K135" s="117"/>
      <c r="L135" s="118"/>
      <c r="M135" s="118"/>
      <c r="N135" s="118"/>
      <c r="O135" s="118"/>
      <c r="P135" s="118"/>
      <c r="Q135" s="119"/>
      <c r="R135" s="120"/>
    </row>
    <row r="136" spans="1:18" ht="15">
      <c r="A136" s="33"/>
      <c r="B136" s="33"/>
      <c r="C136" s="33"/>
      <c r="D136" s="79"/>
      <c r="E136" s="80"/>
      <c r="F136" s="80"/>
      <c r="G136" s="80"/>
      <c r="H136" s="127"/>
      <c r="I136" s="46"/>
      <c r="J136" s="46"/>
      <c r="K136" s="46"/>
      <c r="L136" s="45"/>
      <c r="M136" s="46"/>
      <c r="N136" s="46"/>
      <c r="O136" s="46"/>
      <c r="P136" s="46"/>
      <c r="Q136" s="65"/>
      <c r="R136" s="45"/>
    </row>
    <row r="137" spans="1:18" ht="14.25">
      <c r="A137" s="33"/>
      <c r="B137" s="33"/>
      <c r="C137" s="33"/>
      <c r="D137" s="79"/>
      <c r="E137" s="80"/>
      <c r="F137" s="80"/>
      <c r="G137" s="80"/>
      <c r="H137" s="46"/>
      <c r="I137" s="46"/>
      <c r="J137" s="46"/>
      <c r="K137" s="46"/>
      <c r="L137" s="45"/>
      <c r="M137" s="46"/>
      <c r="N137" s="46"/>
      <c r="O137" s="46"/>
      <c r="P137" s="46"/>
      <c r="Q137" s="45"/>
      <c r="R137" s="45"/>
    </row>
    <row r="138" spans="1:18" ht="15">
      <c r="A138" s="128"/>
      <c r="B138" s="33"/>
      <c r="C138" s="33"/>
      <c r="D138" s="79"/>
      <c r="E138" s="80"/>
      <c r="F138" s="80"/>
      <c r="G138" s="80"/>
      <c r="H138" s="46"/>
      <c r="I138" s="46"/>
      <c r="J138" s="46"/>
      <c r="K138" s="46"/>
      <c r="L138" s="45"/>
      <c r="M138" s="129"/>
      <c r="N138" s="129"/>
      <c r="O138" s="129"/>
      <c r="P138" s="129"/>
      <c r="Q138" s="119"/>
      <c r="R138" s="129"/>
    </row>
    <row r="139" spans="1:18" ht="14.25">
      <c r="A139" s="33"/>
      <c r="B139" s="33"/>
      <c r="C139" s="33"/>
      <c r="D139" s="33"/>
      <c r="E139" s="80"/>
      <c r="F139" s="80"/>
      <c r="G139" s="80"/>
      <c r="H139" s="46"/>
      <c r="I139" s="46"/>
      <c r="J139" s="46"/>
      <c r="K139" s="46"/>
      <c r="L139" s="45"/>
      <c r="M139" s="46"/>
      <c r="N139" s="46"/>
      <c r="O139" s="46"/>
      <c r="P139" s="46"/>
      <c r="Q139" s="119"/>
      <c r="R139" s="45"/>
    </row>
    <row r="140" spans="1:18" ht="14.25">
      <c r="A140" s="33"/>
      <c r="B140" s="33"/>
      <c r="C140" s="33"/>
      <c r="D140" s="33"/>
      <c r="E140" s="80"/>
      <c r="F140" s="80"/>
      <c r="G140" s="80"/>
      <c r="H140" s="46"/>
      <c r="I140" s="46"/>
      <c r="J140" s="46"/>
      <c r="K140" s="46"/>
      <c r="L140" s="45"/>
      <c r="M140" s="46"/>
      <c r="N140" s="46"/>
      <c r="O140" s="46"/>
      <c r="P140" s="46"/>
      <c r="Q140" s="119"/>
      <c r="R140" s="45"/>
    </row>
    <row r="141" spans="1:18" ht="15">
      <c r="A141" s="15"/>
      <c r="B141" s="15"/>
      <c r="C141" s="15"/>
      <c r="D141" s="15"/>
      <c r="E141" s="15"/>
      <c r="F141" s="15"/>
      <c r="G141" s="15"/>
      <c r="H141" s="95"/>
      <c r="I141" s="95"/>
      <c r="J141" s="95"/>
      <c r="K141" s="95"/>
      <c r="L141" s="95"/>
      <c r="M141" s="95"/>
      <c r="N141" s="95"/>
      <c r="O141" s="95"/>
      <c r="P141" s="95"/>
      <c r="Q141" s="119"/>
      <c r="R141" s="95"/>
    </row>
    <row r="142" spans="1:18" ht="15.75">
      <c r="A142" s="15"/>
      <c r="B142" s="15"/>
      <c r="C142" s="15"/>
      <c r="D142" s="130"/>
      <c r="E142" s="131"/>
      <c r="F142" s="131"/>
      <c r="G142" s="131"/>
      <c r="H142" s="95"/>
      <c r="I142" s="95"/>
      <c r="J142" s="95"/>
      <c r="K142" s="95"/>
      <c r="L142" s="95"/>
      <c r="M142" s="23"/>
      <c r="N142" s="23"/>
      <c r="O142" s="23"/>
      <c r="P142" s="23"/>
      <c r="Q142" s="119"/>
      <c r="R142" s="23"/>
    </row>
    <row r="143" spans="1:18" ht="15.75">
      <c r="A143" s="15"/>
      <c r="B143" s="15"/>
      <c r="C143" s="15"/>
      <c r="D143" s="132"/>
      <c r="E143" s="131"/>
      <c r="F143" s="131"/>
      <c r="G143" s="131"/>
      <c r="H143" s="95"/>
      <c r="I143" s="95"/>
      <c r="J143" s="95"/>
      <c r="K143" s="95"/>
      <c r="L143" s="95"/>
      <c r="M143" s="95"/>
      <c r="N143" s="95"/>
      <c r="O143" s="95"/>
      <c r="P143" s="95"/>
      <c r="Q143" s="46"/>
      <c r="R143" s="95"/>
    </row>
    <row r="144" spans="1:18" ht="15.75">
      <c r="A144" s="15"/>
      <c r="B144" s="15"/>
      <c r="C144" s="15"/>
      <c r="D144" s="132"/>
      <c r="E144" s="131"/>
      <c r="F144" s="131"/>
      <c r="G144" s="131"/>
      <c r="H144" s="95"/>
      <c r="I144" s="95"/>
      <c r="J144" s="95"/>
      <c r="K144" s="95"/>
      <c r="L144" s="95"/>
      <c r="M144" s="95"/>
      <c r="N144" s="95"/>
      <c r="O144" s="95"/>
      <c r="P144" s="95"/>
      <c r="Q144" s="46"/>
      <c r="R144" s="95"/>
    </row>
    <row r="145" spans="1:18" ht="15">
      <c r="A145" s="15"/>
      <c r="B145" s="15"/>
      <c r="C145" s="15"/>
      <c r="D145" s="15"/>
      <c r="E145" s="15"/>
      <c r="F145" s="15"/>
      <c r="G145" s="15"/>
      <c r="H145" s="95"/>
      <c r="I145" s="95"/>
      <c r="J145" s="95"/>
      <c r="K145" s="95"/>
      <c r="L145" s="95"/>
      <c r="M145" s="95"/>
      <c r="N145" s="95"/>
      <c r="O145" s="95"/>
      <c r="P145" s="95"/>
      <c r="Q145" s="46"/>
      <c r="R145" s="95"/>
    </row>
    <row r="146" spans="8:18" ht="14.25">
      <c r="H146" s="48"/>
      <c r="I146" s="48"/>
      <c r="J146" s="48"/>
      <c r="K146" s="48"/>
      <c r="L146" s="48"/>
      <c r="M146" s="48"/>
      <c r="N146" s="48"/>
      <c r="O146" s="48"/>
      <c r="P146" s="48"/>
      <c r="Q146" s="46"/>
      <c r="R146" s="48"/>
    </row>
    <row r="147" spans="8:18" ht="14.25">
      <c r="H147" s="48"/>
      <c r="I147" s="48"/>
      <c r="J147" s="48"/>
      <c r="K147" s="48"/>
      <c r="L147" s="48"/>
      <c r="M147" s="48"/>
      <c r="N147" s="48"/>
      <c r="O147" s="48"/>
      <c r="P147" s="48"/>
      <c r="Q147" s="46"/>
      <c r="R147" s="48"/>
    </row>
    <row r="148" spans="8:18" ht="14.25">
      <c r="H148" s="48"/>
      <c r="I148" s="48"/>
      <c r="J148" s="48"/>
      <c r="K148" s="48"/>
      <c r="L148" s="48"/>
      <c r="M148" s="48"/>
      <c r="N148" s="48"/>
      <c r="O148" s="48"/>
      <c r="P148" s="48"/>
      <c r="Q148" s="46"/>
      <c r="R148" s="48"/>
    </row>
    <row r="149" spans="8:18" ht="14.25">
      <c r="H149" s="48"/>
      <c r="I149" s="48"/>
      <c r="J149" s="48"/>
      <c r="K149" s="48"/>
      <c r="L149" s="48"/>
      <c r="M149" s="48"/>
      <c r="N149" s="48"/>
      <c r="O149" s="48"/>
      <c r="P149" s="48"/>
      <c r="Q149" s="45"/>
      <c r="R149" s="48"/>
    </row>
    <row r="150" spans="8:18" ht="14.25">
      <c r="H150" s="48"/>
      <c r="I150" s="48"/>
      <c r="J150" s="48"/>
      <c r="K150" s="48"/>
      <c r="L150" s="48"/>
      <c r="M150" s="48"/>
      <c r="N150" s="48"/>
      <c r="O150" s="48"/>
      <c r="P150" s="48"/>
      <c r="Q150" s="45"/>
      <c r="R150" s="48"/>
    </row>
    <row r="151" spans="8:18" ht="14.25">
      <c r="H151" s="48"/>
      <c r="I151" s="48"/>
      <c r="J151" s="48"/>
      <c r="K151" s="48"/>
      <c r="L151" s="48"/>
      <c r="M151" s="48"/>
      <c r="N151" s="48"/>
      <c r="O151" s="48"/>
      <c r="P151" s="48"/>
      <c r="Q151" s="45"/>
      <c r="R151" s="48"/>
    </row>
    <row r="152" spans="8:18" ht="14.25">
      <c r="H152" s="48"/>
      <c r="I152" s="48"/>
      <c r="J152" s="48"/>
      <c r="K152" s="48"/>
      <c r="L152" s="48"/>
      <c r="M152" s="48"/>
      <c r="N152" s="48"/>
      <c r="O152" s="48"/>
      <c r="P152" s="48"/>
      <c r="Q152" s="45"/>
      <c r="R152" s="48"/>
    </row>
    <row r="153" spans="8:18" ht="14.25">
      <c r="H153" s="48"/>
      <c r="I153" s="48"/>
      <c r="J153" s="48"/>
      <c r="K153" s="48"/>
      <c r="L153" s="48"/>
      <c r="M153" s="48"/>
      <c r="N153" s="48"/>
      <c r="O153" s="48"/>
      <c r="P153" s="48"/>
      <c r="Q153" s="45"/>
      <c r="R153" s="48"/>
    </row>
    <row r="154" spans="8:18" ht="14.25">
      <c r="H154" s="48"/>
      <c r="I154" s="48"/>
      <c r="J154" s="48"/>
      <c r="K154" s="48"/>
      <c r="L154" s="48"/>
      <c r="M154" s="48"/>
      <c r="N154" s="48"/>
      <c r="O154" s="48"/>
      <c r="P154" s="48"/>
      <c r="Q154" s="45"/>
      <c r="R154" s="48"/>
    </row>
    <row r="155" spans="8:18" ht="14.25">
      <c r="H155" s="48"/>
      <c r="I155" s="48"/>
      <c r="J155" s="48"/>
      <c r="K155" s="48"/>
      <c r="L155" s="48"/>
      <c r="M155" s="48"/>
      <c r="N155" s="48"/>
      <c r="O155" s="48"/>
      <c r="P155" s="48"/>
      <c r="Q155" s="45"/>
      <c r="R155" s="48"/>
    </row>
    <row r="156" spans="8:18" ht="14.25">
      <c r="H156" s="48"/>
      <c r="I156" s="48"/>
      <c r="J156" s="48"/>
      <c r="K156" s="48"/>
      <c r="L156" s="48"/>
      <c r="M156" s="48"/>
      <c r="N156" s="48"/>
      <c r="O156" s="48"/>
      <c r="P156" s="48"/>
      <c r="Q156" s="45"/>
      <c r="R156" s="48"/>
    </row>
    <row r="157" spans="8:18" ht="14.25">
      <c r="H157" s="48"/>
      <c r="I157" s="48"/>
      <c r="J157" s="48"/>
      <c r="K157" s="48"/>
      <c r="L157" s="48"/>
      <c r="M157" s="48"/>
      <c r="N157" s="48"/>
      <c r="O157" s="48"/>
      <c r="P157" s="48"/>
      <c r="Q157" s="45"/>
      <c r="R157" s="48"/>
    </row>
    <row r="158" spans="8:18" ht="15">
      <c r="H158" s="48"/>
      <c r="I158" s="48"/>
      <c r="J158" s="48"/>
      <c r="K158" s="48"/>
      <c r="L158" s="48"/>
      <c r="M158" s="48"/>
      <c r="N158" s="48"/>
      <c r="O158" s="48"/>
      <c r="P158" s="48"/>
      <c r="Q158" s="65"/>
      <c r="R158" s="48"/>
    </row>
    <row r="159" spans="8:18" ht="14.25">
      <c r="H159" s="48"/>
      <c r="I159" s="48"/>
      <c r="J159" s="48"/>
      <c r="K159" s="48"/>
      <c r="L159" s="48"/>
      <c r="M159" s="48"/>
      <c r="N159" s="48"/>
      <c r="O159" s="48"/>
      <c r="P159" s="48"/>
      <c r="Q159" s="45"/>
      <c r="R159" s="48"/>
    </row>
    <row r="160" spans="8:18" ht="15">
      <c r="H160" s="48"/>
      <c r="I160" s="48"/>
      <c r="J160" s="48"/>
      <c r="K160" s="48"/>
      <c r="L160" s="48"/>
      <c r="M160" s="48"/>
      <c r="N160" s="48"/>
      <c r="O160" s="48"/>
      <c r="P160" s="48"/>
      <c r="Q160" s="65"/>
      <c r="R160" s="48"/>
    </row>
    <row r="161" spans="8:18" ht="14.25">
      <c r="H161" s="48"/>
      <c r="I161" s="48"/>
      <c r="J161" s="48"/>
      <c r="K161" s="48"/>
      <c r="L161" s="48"/>
      <c r="M161" s="48"/>
      <c r="N161" s="48"/>
      <c r="O161" s="48"/>
      <c r="P161" s="48"/>
      <c r="Q161" s="45"/>
      <c r="R161" s="48"/>
    </row>
    <row r="162" ht="14.25">
      <c r="Q162" s="45"/>
    </row>
    <row r="163" ht="14.25">
      <c r="Q163" s="46"/>
    </row>
    <row r="167" ht="14.25">
      <c r="Q167" s="46"/>
    </row>
    <row r="168" ht="14.25">
      <c r="Q168" s="46"/>
    </row>
    <row r="169" ht="14.25">
      <c r="Q169" s="46"/>
    </row>
    <row r="170" ht="14.25">
      <c r="Q170" s="46"/>
    </row>
    <row r="171" ht="14.25">
      <c r="Q171" s="46"/>
    </row>
    <row r="172" ht="14.25">
      <c r="Q172" s="46"/>
    </row>
    <row r="173" ht="14.25">
      <c r="Q173" s="46"/>
    </row>
    <row r="174" ht="14.25">
      <c r="Q174" s="46"/>
    </row>
    <row r="175" ht="14.25">
      <c r="Q175" s="46"/>
    </row>
    <row r="176" ht="14.25">
      <c r="Q176" s="46"/>
    </row>
    <row r="177" ht="14.25">
      <c r="Q177" s="46"/>
    </row>
    <row r="178" ht="14.25">
      <c r="Q178" s="46"/>
    </row>
    <row r="179" ht="14.25">
      <c r="Q179" s="46"/>
    </row>
    <row r="180" ht="14.25">
      <c r="Q180" s="46"/>
    </row>
    <row r="181" ht="14.25">
      <c r="Q181" s="46"/>
    </row>
    <row r="182" ht="14.25">
      <c r="Q182" s="46"/>
    </row>
    <row r="183" ht="14.25">
      <c r="Q183" s="46"/>
    </row>
    <row r="184" spans="1:17" ht="15.75">
      <c r="A184" s="132"/>
      <c r="Q184" s="46"/>
    </row>
    <row r="185" spans="1:17" ht="15.75">
      <c r="A185" s="132"/>
      <c r="Q185" s="46"/>
    </row>
    <row r="186" spans="1:17" ht="15.75">
      <c r="A186" s="132"/>
      <c r="Q186" s="46"/>
    </row>
    <row r="187" ht="14.25">
      <c r="Q187" s="46"/>
    </row>
    <row r="188" ht="14.25">
      <c r="Q188" s="46"/>
    </row>
    <row r="189" ht="14.25">
      <c r="Q189" s="46"/>
    </row>
    <row r="190" ht="14.25">
      <c r="Q190" s="46"/>
    </row>
  </sheetData>
  <sheetProtection/>
  <mergeCells count="2">
    <mergeCell ref="H8:L8"/>
    <mergeCell ref="M8:R8"/>
  </mergeCells>
  <printOptions horizontalCentered="1"/>
  <pageMargins left="0.1968503937007874" right="0.1968503937007874" top="0.3937007874015748" bottom="0.3937007874015748" header="0" footer="0.1968503937007874"/>
  <pageSetup fitToHeight="4" fitToWidth="1" horizontalDpi="600" verticalDpi="600" orientation="landscape" paperSize="9" scale="47" r:id="rId1"/>
  <headerFooter alignWithMargins="0">
    <oddFooter>&amp;L&amp;"Arial,Cursiva"&amp;11&amp;F / &amp;A&amp;C&amp;"Arial,Cursiva"&amp;11FECHA - &amp;D -&amp;R&amp;"Arial,Cursiva"&amp;11Página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45.77734375" style="133" customWidth="1"/>
    <col min="2" max="2" width="7.5546875" style="133" customWidth="1"/>
    <col min="3" max="3" width="4.6640625" style="134" customWidth="1"/>
    <col min="4" max="4" width="40.77734375" style="133" customWidth="1"/>
    <col min="5" max="5" width="10.4453125" style="133" customWidth="1"/>
    <col min="6" max="6" width="10.21484375" style="133" customWidth="1"/>
    <col min="7" max="7" width="8.5546875" style="133" customWidth="1"/>
    <col min="8" max="8" width="13.4453125" style="133" customWidth="1"/>
    <col min="9" max="9" width="12.10546875" style="133" customWidth="1"/>
    <col min="10" max="10" width="10.3359375" style="133" customWidth="1"/>
    <col min="11" max="11" width="7.21484375" style="133" customWidth="1"/>
    <col min="12" max="12" width="12.10546875" style="133" customWidth="1"/>
    <col min="13" max="14" width="16.3359375" style="133" customWidth="1"/>
    <col min="15" max="15" width="13.77734375" style="133" customWidth="1"/>
    <col min="16" max="16" width="9.4453125" style="133" customWidth="1"/>
    <col min="17" max="17" width="16.3359375" style="133" bestFit="1" customWidth="1"/>
    <col min="18" max="18" width="2.4453125" style="133" bestFit="1" customWidth="1"/>
    <col min="19" max="16384" width="8.88671875" style="133" customWidth="1"/>
  </cols>
  <sheetData>
    <row r="1" ht="18" customHeight="1"/>
    <row r="2" spans="1:18" ht="20.2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9.5" customHeight="1">
      <c r="A3" s="4" t="s">
        <v>282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19.5" customHeight="1">
      <c r="A4" s="6" t="s">
        <v>320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35"/>
    </row>
    <row r="5" spans="1:18" ht="18.75" customHeight="1">
      <c r="A5" s="8" t="s">
        <v>283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16.5" customHeight="1">
      <c r="A7" s="10" t="s">
        <v>61</v>
      </c>
      <c r="B7" s="11"/>
      <c r="C7" s="136"/>
      <c r="D7" s="11"/>
      <c r="E7" s="10"/>
      <c r="F7" s="10"/>
      <c r="G7" s="11"/>
      <c r="H7" s="137"/>
      <c r="I7" s="13"/>
      <c r="J7" s="13"/>
      <c r="K7" s="13"/>
      <c r="L7" s="138"/>
      <c r="M7" s="13"/>
      <c r="N7" s="13"/>
      <c r="O7" s="13"/>
      <c r="P7" s="13"/>
      <c r="Q7" s="13"/>
      <c r="R7" s="13"/>
    </row>
    <row r="8" spans="1:18" ht="16.5" customHeight="1">
      <c r="A8" s="16" t="s">
        <v>60</v>
      </c>
      <c r="B8" s="17"/>
      <c r="C8" s="9" t="s">
        <v>5</v>
      </c>
      <c r="D8" s="17"/>
      <c r="E8" s="16" t="s">
        <v>50</v>
      </c>
      <c r="F8" s="16" t="s">
        <v>42</v>
      </c>
      <c r="G8" s="17"/>
      <c r="H8" s="223" t="s">
        <v>43</v>
      </c>
      <c r="I8" s="224"/>
      <c r="J8" s="224"/>
      <c r="K8" s="224"/>
      <c r="L8" s="225"/>
      <c r="M8" s="226" t="s">
        <v>303</v>
      </c>
      <c r="N8" s="222"/>
      <c r="O8" s="222"/>
      <c r="P8" s="222"/>
      <c r="Q8" s="222"/>
      <c r="R8" s="222"/>
    </row>
    <row r="9" spans="1:18" ht="16.5">
      <c r="A9" s="18" t="s">
        <v>284</v>
      </c>
      <c r="B9" s="18" t="s">
        <v>41</v>
      </c>
      <c r="C9" s="139" t="s">
        <v>6</v>
      </c>
      <c r="D9" s="18" t="s">
        <v>53</v>
      </c>
      <c r="E9" s="18" t="s">
        <v>51</v>
      </c>
      <c r="F9" s="18" t="s">
        <v>344</v>
      </c>
      <c r="G9" s="18" t="s">
        <v>52</v>
      </c>
      <c r="H9" s="140" t="s">
        <v>46</v>
      </c>
      <c r="I9" s="18" t="s">
        <v>47</v>
      </c>
      <c r="J9" s="18" t="s">
        <v>48</v>
      </c>
      <c r="K9" s="18" t="s">
        <v>49</v>
      </c>
      <c r="L9" s="141" t="s">
        <v>44</v>
      </c>
      <c r="M9" s="18" t="s">
        <v>46</v>
      </c>
      <c r="N9" s="18" t="s">
        <v>47</v>
      </c>
      <c r="O9" s="18" t="s">
        <v>48</v>
      </c>
      <c r="P9" s="18" t="s">
        <v>49</v>
      </c>
      <c r="Q9" s="18" t="s">
        <v>44</v>
      </c>
      <c r="R9" s="18"/>
    </row>
    <row r="10" spans="1:18" ht="15" customHeight="1">
      <c r="A10" s="15"/>
      <c r="B10" s="15"/>
      <c r="C10" s="142"/>
      <c r="D10" s="15"/>
      <c r="E10" s="15"/>
      <c r="F10" s="15"/>
      <c r="G10" s="15"/>
      <c r="H10" s="143"/>
      <c r="I10" s="15"/>
      <c r="J10" s="15"/>
      <c r="K10" s="15"/>
      <c r="L10" s="144"/>
      <c r="M10" s="23"/>
      <c r="N10" s="23"/>
      <c r="O10" s="23"/>
      <c r="P10" s="23"/>
      <c r="Q10" s="23"/>
      <c r="R10" s="23"/>
    </row>
    <row r="11" spans="1:18" ht="16.5" customHeight="1">
      <c r="A11" s="24" t="s">
        <v>285</v>
      </c>
      <c r="B11" s="15"/>
      <c r="C11" s="142"/>
      <c r="D11" s="15"/>
      <c r="E11" s="15"/>
      <c r="F11" s="15"/>
      <c r="G11" s="15"/>
      <c r="H11" s="143"/>
      <c r="I11" s="15"/>
      <c r="J11" s="15"/>
      <c r="K11" s="15"/>
      <c r="L11" s="144"/>
      <c r="M11" s="25">
        <f>+M13+M66+M99+M108</f>
        <v>374206034.40999997</v>
      </c>
      <c r="N11" s="25">
        <f>+N13+N66+N99+N108</f>
        <v>34208503.34</v>
      </c>
      <c r="O11" s="25">
        <f>+O13+O66+O99+O108</f>
        <v>6241049.270000001</v>
      </c>
      <c r="P11" s="25">
        <f>+P13+P66+P99+P108</f>
        <v>0</v>
      </c>
      <c r="Q11" s="25">
        <f>+Q13+Q66+Q99+Q108</f>
        <v>414655587.02</v>
      </c>
      <c r="R11" s="23"/>
    </row>
    <row r="12" spans="1:18" ht="12" customHeight="1">
      <c r="A12" s="15"/>
      <c r="B12" s="15"/>
      <c r="C12" s="142"/>
      <c r="D12" s="15"/>
      <c r="E12" s="15"/>
      <c r="F12" s="15"/>
      <c r="G12" s="15"/>
      <c r="H12" s="143"/>
      <c r="I12" s="15"/>
      <c r="J12" s="15"/>
      <c r="K12" s="15"/>
      <c r="L12" s="144"/>
      <c r="M12" s="23"/>
      <c r="N12" s="23"/>
      <c r="O12" s="23"/>
      <c r="P12" s="23"/>
      <c r="Q12" s="23"/>
      <c r="R12" s="23"/>
    </row>
    <row r="13" spans="1:17" ht="15.75" customHeight="1">
      <c r="A13" s="27" t="s">
        <v>38</v>
      </c>
      <c r="B13" s="1"/>
      <c r="C13" s="1"/>
      <c r="D13" s="1"/>
      <c r="E13" s="1"/>
      <c r="F13" s="1"/>
      <c r="G13" s="1"/>
      <c r="H13" s="21"/>
      <c r="I13" s="15"/>
      <c r="J13" s="15"/>
      <c r="K13" s="15"/>
      <c r="L13" s="22"/>
      <c r="M13" s="28">
        <f>+M15+M50+M54</f>
        <v>44489799.97</v>
      </c>
      <c r="N13" s="28">
        <f>+N15+N50+N54</f>
        <v>3880473.6400000006</v>
      </c>
      <c r="O13" s="28">
        <f>+O15+O50+O54</f>
        <v>33795.69</v>
      </c>
      <c r="P13" s="28">
        <f>+P15+P50+P54</f>
        <v>0</v>
      </c>
      <c r="Q13" s="28">
        <f>+Q15+Q50+Q54</f>
        <v>48404069.3</v>
      </c>
    </row>
    <row r="14" spans="1:17" ht="9.75" customHeight="1">
      <c r="A14" s="27"/>
      <c r="B14" s="1"/>
      <c r="C14" s="1"/>
      <c r="D14" s="1"/>
      <c r="E14" s="1"/>
      <c r="F14" s="1"/>
      <c r="G14" s="1"/>
      <c r="H14" s="21"/>
      <c r="I14" s="15"/>
      <c r="J14" s="15"/>
      <c r="K14" s="15"/>
      <c r="L14" s="22"/>
      <c r="M14" s="28"/>
      <c r="N14" s="28"/>
      <c r="O14" s="28"/>
      <c r="P14" s="28"/>
      <c r="Q14" s="28"/>
    </row>
    <row r="15" spans="1:18" ht="15.75" customHeight="1">
      <c r="A15" s="30" t="s">
        <v>286</v>
      </c>
      <c r="B15" s="15"/>
      <c r="C15" s="15"/>
      <c r="D15" s="15"/>
      <c r="E15" s="15"/>
      <c r="F15" s="15"/>
      <c r="G15" s="15"/>
      <c r="H15" s="21"/>
      <c r="I15" s="15"/>
      <c r="J15" s="15"/>
      <c r="K15" s="15"/>
      <c r="L15" s="22"/>
      <c r="M15" s="31">
        <f>+M16</f>
        <v>35984756.49999999</v>
      </c>
      <c r="N15" s="31">
        <f>+N16</f>
        <v>2354010.0900000003</v>
      </c>
      <c r="O15" s="31">
        <f>+O16</f>
        <v>23775.32</v>
      </c>
      <c r="P15" s="31">
        <f>+P16</f>
        <v>0</v>
      </c>
      <c r="Q15" s="31">
        <f>+Q16</f>
        <v>38362541.91</v>
      </c>
      <c r="R15" s="29"/>
    </row>
    <row r="16" spans="1:18" ht="15" customHeight="1">
      <c r="A16" s="32" t="s">
        <v>287</v>
      </c>
      <c r="B16" s="33"/>
      <c r="C16" s="33"/>
      <c r="D16" s="33"/>
      <c r="E16" s="33"/>
      <c r="F16" s="33"/>
      <c r="G16" s="33"/>
      <c r="H16" s="34"/>
      <c r="I16" s="33"/>
      <c r="J16" s="33"/>
      <c r="K16" s="33"/>
      <c r="L16" s="35"/>
      <c r="M16" s="36">
        <f>SUM(M17:M48)</f>
        <v>35984756.49999999</v>
      </c>
      <c r="N16" s="36">
        <f>SUM(N17:N48)</f>
        <v>2354010.0900000003</v>
      </c>
      <c r="O16" s="36">
        <f>SUM(O17:O48)</f>
        <v>23775.32</v>
      </c>
      <c r="P16" s="36">
        <f>SUM(P17:P48)</f>
        <v>0</v>
      </c>
      <c r="Q16" s="36">
        <f>SUM(Q17:Q48)</f>
        <v>38362541.91</v>
      </c>
      <c r="R16" s="29"/>
    </row>
    <row r="17" spans="1:18" ht="14.25" customHeight="1">
      <c r="A17" s="66" t="s">
        <v>57</v>
      </c>
      <c r="B17" s="66" t="s">
        <v>100</v>
      </c>
      <c r="C17" s="67">
        <v>1</v>
      </c>
      <c r="D17" s="39" t="s">
        <v>101</v>
      </c>
      <c r="E17" s="68">
        <v>40947</v>
      </c>
      <c r="F17" s="68">
        <v>40947</v>
      </c>
      <c r="G17" s="39" t="s">
        <v>102</v>
      </c>
      <c r="H17" s="145">
        <v>0</v>
      </c>
      <c r="I17" s="70">
        <v>0</v>
      </c>
      <c r="J17" s="70">
        <v>90.88</v>
      </c>
      <c r="K17" s="70">
        <v>0</v>
      </c>
      <c r="L17" s="146">
        <f aca="true" t="shared" si="0" ref="L17:L48">SUM(H17:K17)</f>
        <v>90.88</v>
      </c>
      <c r="M17" s="70">
        <v>0</v>
      </c>
      <c r="N17" s="70">
        <v>0</v>
      </c>
      <c r="O17" s="70">
        <v>91.61</v>
      </c>
      <c r="P17" s="70">
        <v>0</v>
      </c>
      <c r="Q17" s="44">
        <f aca="true" t="shared" si="1" ref="Q17:Q48">SUM(M17:P17)</f>
        <v>91.61</v>
      </c>
      <c r="R17" s="45"/>
    </row>
    <row r="18" spans="1:18" ht="14.25" customHeight="1">
      <c r="A18" s="66" t="s">
        <v>57</v>
      </c>
      <c r="B18" s="66" t="s">
        <v>100</v>
      </c>
      <c r="C18" s="67">
        <v>1</v>
      </c>
      <c r="D18" s="39" t="s">
        <v>101</v>
      </c>
      <c r="E18" s="68">
        <v>40947</v>
      </c>
      <c r="F18" s="68">
        <v>40947</v>
      </c>
      <c r="G18" s="39" t="s">
        <v>102</v>
      </c>
      <c r="H18" s="145">
        <v>1864.3</v>
      </c>
      <c r="I18" s="70">
        <v>0</v>
      </c>
      <c r="J18" s="70">
        <v>60.59</v>
      </c>
      <c r="K18" s="70">
        <v>0</v>
      </c>
      <c r="L18" s="146">
        <f>SUM(H18:K18)</f>
        <v>1924.8899999999999</v>
      </c>
      <c r="M18" s="70">
        <v>1879.34</v>
      </c>
      <c r="N18" s="70">
        <v>0</v>
      </c>
      <c r="O18" s="70">
        <v>61.08</v>
      </c>
      <c r="P18" s="70">
        <v>0</v>
      </c>
      <c r="Q18" s="44">
        <f>SUM(M18:P18)</f>
        <v>1940.4199999999998</v>
      </c>
      <c r="R18" s="45"/>
    </row>
    <row r="19" spans="1:18" ht="14.25" customHeight="1">
      <c r="A19" s="66" t="s">
        <v>57</v>
      </c>
      <c r="B19" s="66" t="s">
        <v>267</v>
      </c>
      <c r="C19" s="67">
        <v>1</v>
      </c>
      <c r="D19" s="39" t="s">
        <v>268</v>
      </c>
      <c r="E19" s="68">
        <v>40962</v>
      </c>
      <c r="F19" s="68">
        <v>40962</v>
      </c>
      <c r="G19" s="39" t="s">
        <v>55</v>
      </c>
      <c r="H19" s="145">
        <v>0</v>
      </c>
      <c r="I19" s="70">
        <v>301771.68</v>
      </c>
      <c r="J19" s="70">
        <v>0</v>
      </c>
      <c r="K19" s="70">
        <v>0</v>
      </c>
      <c r="L19" s="146">
        <f t="shared" si="0"/>
        <v>301771.68</v>
      </c>
      <c r="M19" s="70">
        <v>0</v>
      </c>
      <c r="N19" s="70">
        <v>301771.68</v>
      </c>
      <c r="O19" s="70">
        <v>0</v>
      </c>
      <c r="P19" s="70">
        <v>0</v>
      </c>
      <c r="Q19" s="44">
        <f t="shared" si="1"/>
        <v>301771.68</v>
      </c>
      <c r="R19" s="45"/>
    </row>
    <row r="20" spans="1:18" ht="14.25" customHeight="1">
      <c r="A20" s="66" t="s">
        <v>14</v>
      </c>
      <c r="B20" s="66" t="s">
        <v>107</v>
      </c>
      <c r="C20" s="67">
        <v>1</v>
      </c>
      <c r="D20" s="39" t="s">
        <v>108</v>
      </c>
      <c r="E20" s="68">
        <v>40952</v>
      </c>
      <c r="F20" s="68">
        <v>40952</v>
      </c>
      <c r="G20" s="39" t="s">
        <v>55</v>
      </c>
      <c r="H20" s="145">
        <v>0</v>
      </c>
      <c r="I20" s="70">
        <v>494062.5</v>
      </c>
      <c r="J20" s="70">
        <v>0</v>
      </c>
      <c r="K20" s="70">
        <v>0</v>
      </c>
      <c r="L20" s="146">
        <f t="shared" si="0"/>
        <v>494062.5</v>
      </c>
      <c r="M20" s="70">
        <v>0</v>
      </c>
      <c r="N20" s="70">
        <v>494062.5</v>
      </c>
      <c r="O20" s="70">
        <v>0</v>
      </c>
      <c r="P20" s="70">
        <v>0</v>
      </c>
      <c r="Q20" s="44">
        <f t="shared" si="1"/>
        <v>494062.5</v>
      </c>
      <c r="R20" s="45"/>
    </row>
    <row r="21" spans="1:18" ht="14.25" customHeight="1">
      <c r="A21" s="66" t="s">
        <v>1</v>
      </c>
      <c r="B21" s="66" t="s">
        <v>109</v>
      </c>
      <c r="C21" s="67">
        <v>4</v>
      </c>
      <c r="D21" s="39" t="s">
        <v>110</v>
      </c>
      <c r="E21" s="68">
        <v>40954</v>
      </c>
      <c r="F21" s="68">
        <v>40954</v>
      </c>
      <c r="G21" s="39" t="s">
        <v>55</v>
      </c>
      <c r="H21" s="145">
        <v>963110.69</v>
      </c>
      <c r="I21" s="70">
        <v>37519.51</v>
      </c>
      <c r="J21" s="70">
        <v>0</v>
      </c>
      <c r="K21" s="70">
        <v>0</v>
      </c>
      <c r="L21" s="146">
        <f t="shared" si="0"/>
        <v>1000630.2</v>
      </c>
      <c r="M21" s="145">
        <v>963110.69</v>
      </c>
      <c r="N21" s="70">
        <v>37519.51</v>
      </c>
      <c r="O21" s="70">
        <v>0</v>
      </c>
      <c r="P21" s="70">
        <v>0</v>
      </c>
      <c r="Q21" s="44">
        <f t="shared" si="1"/>
        <v>1000630.2</v>
      </c>
      <c r="R21" s="45"/>
    </row>
    <row r="22" spans="1:18" ht="14.25" customHeight="1">
      <c r="A22" s="66" t="s">
        <v>1</v>
      </c>
      <c r="B22" s="66" t="s">
        <v>111</v>
      </c>
      <c r="C22" s="67">
        <v>3</v>
      </c>
      <c r="D22" s="39" t="s">
        <v>7</v>
      </c>
      <c r="E22" s="68">
        <v>40954</v>
      </c>
      <c r="F22" s="68">
        <v>40954</v>
      </c>
      <c r="G22" s="39" t="s">
        <v>55</v>
      </c>
      <c r="H22" s="145">
        <v>14486525.1</v>
      </c>
      <c r="I22" s="70">
        <v>566038.74</v>
      </c>
      <c r="J22" s="70">
        <v>0</v>
      </c>
      <c r="K22" s="70">
        <v>0</v>
      </c>
      <c r="L22" s="146">
        <f t="shared" si="0"/>
        <v>15052563.84</v>
      </c>
      <c r="M22" s="145">
        <v>14486525.1</v>
      </c>
      <c r="N22" s="70">
        <v>566038.74</v>
      </c>
      <c r="O22" s="70">
        <v>0</v>
      </c>
      <c r="P22" s="70">
        <v>0</v>
      </c>
      <c r="Q22" s="44">
        <f t="shared" si="1"/>
        <v>15052563.84</v>
      </c>
      <c r="R22" s="45"/>
    </row>
    <row r="23" spans="1:18" ht="14.25" customHeight="1">
      <c r="A23" s="66" t="s">
        <v>1</v>
      </c>
      <c r="B23" s="66" t="s">
        <v>112</v>
      </c>
      <c r="C23" s="67">
        <v>4</v>
      </c>
      <c r="D23" s="39" t="s">
        <v>113</v>
      </c>
      <c r="E23" s="68">
        <v>40954</v>
      </c>
      <c r="F23" s="68">
        <v>40954</v>
      </c>
      <c r="G23" s="39" t="s">
        <v>55</v>
      </c>
      <c r="H23" s="145">
        <v>423428.78</v>
      </c>
      <c r="I23" s="70">
        <v>22457.25</v>
      </c>
      <c r="J23" s="70">
        <v>0</v>
      </c>
      <c r="K23" s="70">
        <v>0</v>
      </c>
      <c r="L23" s="146">
        <f t="shared" si="0"/>
        <v>445886.03</v>
      </c>
      <c r="M23" s="145">
        <v>423428.78</v>
      </c>
      <c r="N23" s="70">
        <v>22457.25</v>
      </c>
      <c r="O23" s="70">
        <v>0</v>
      </c>
      <c r="P23" s="70">
        <v>0</v>
      </c>
      <c r="Q23" s="44">
        <f t="shared" si="1"/>
        <v>445886.03</v>
      </c>
      <c r="R23" s="45"/>
    </row>
    <row r="24" spans="1:18" ht="14.25" customHeight="1">
      <c r="A24" s="66" t="s">
        <v>1</v>
      </c>
      <c r="B24" s="66" t="s">
        <v>114</v>
      </c>
      <c r="C24" s="67">
        <v>1</v>
      </c>
      <c r="D24" s="39" t="s">
        <v>115</v>
      </c>
      <c r="E24" s="68">
        <v>40954</v>
      </c>
      <c r="F24" s="68">
        <v>40954</v>
      </c>
      <c r="G24" s="39" t="s">
        <v>55</v>
      </c>
      <c r="H24" s="145">
        <v>1075773</v>
      </c>
      <c r="I24" s="70">
        <v>20165.54</v>
      </c>
      <c r="J24" s="70">
        <v>0</v>
      </c>
      <c r="K24" s="70">
        <v>0</v>
      </c>
      <c r="L24" s="146">
        <f t="shared" si="0"/>
        <v>1095938.54</v>
      </c>
      <c r="M24" s="145">
        <v>1075773</v>
      </c>
      <c r="N24" s="70">
        <v>20165.54</v>
      </c>
      <c r="O24" s="70">
        <v>0</v>
      </c>
      <c r="P24" s="70">
        <v>0</v>
      </c>
      <c r="Q24" s="44">
        <f t="shared" si="1"/>
        <v>1095938.54</v>
      </c>
      <c r="R24" s="45"/>
    </row>
    <row r="25" spans="1:18" ht="14.25" customHeight="1">
      <c r="A25" s="66" t="s">
        <v>1</v>
      </c>
      <c r="B25" s="66" t="s">
        <v>114</v>
      </c>
      <c r="C25" s="67">
        <v>4</v>
      </c>
      <c r="D25" s="39" t="s">
        <v>115</v>
      </c>
      <c r="E25" s="68">
        <v>40954</v>
      </c>
      <c r="F25" s="68">
        <v>40954</v>
      </c>
      <c r="G25" s="39" t="s">
        <v>55</v>
      </c>
      <c r="H25" s="145">
        <v>433671.13</v>
      </c>
      <c r="I25" s="70">
        <v>34401.64</v>
      </c>
      <c r="J25" s="70">
        <v>0</v>
      </c>
      <c r="K25" s="70">
        <v>0</v>
      </c>
      <c r="L25" s="146">
        <f t="shared" si="0"/>
        <v>468072.77</v>
      </c>
      <c r="M25" s="145">
        <v>433671.13</v>
      </c>
      <c r="N25" s="70">
        <v>34401.64</v>
      </c>
      <c r="O25" s="70">
        <v>0</v>
      </c>
      <c r="P25" s="70">
        <v>0</v>
      </c>
      <c r="Q25" s="44">
        <f t="shared" si="1"/>
        <v>468072.77</v>
      </c>
      <c r="R25" s="45"/>
    </row>
    <row r="26" spans="1:18" ht="14.25" customHeight="1">
      <c r="A26" s="66" t="s">
        <v>1</v>
      </c>
      <c r="B26" s="66" t="s">
        <v>116</v>
      </c>
      <c r="C26" s="67">
        <v>3</v>
      </c>
      <c r="D26" s="39" t="s">
        <v>117</v>
      </c>
      <c r="E26" s="68">
        <v>40954</v>
      </c>
      <c r="F26" s="68">
        <v>40954</v>
      </c>
      <c r="G26" s="39" t="s">
        <v>55</v>
      </c>
      <c r="H26" s="145">
        <v>4680163.58</v>
      </c>
      <c r="I26" s="70">
        <v>16266.18</v>
      </c>
      <c r="J26" s="70">
        <v>0</v>
      </c>
      <c r="K26" s="70">
        <v>0</v>
      </c>
      <c r="L26" s="146">
        <f t="shared" si="0"/>
        <v>4696429.76</v>
      </c>
      <c r="M26" s="145">
        <v>4680163.58</v>
      </c>
      <c r="N26" s="70">
        <v>16266.18</v>
      </c>
      <c r="O26" s="70">
        <v>0</v>
      </c>
      <c r="P26" s="70">
        <v>0</v>
      </c>
      <c r="Q26" s="44">
        <f t="shared" si="1"/>
        <v>4696429.76</v>
      </c>
      <c r="R26" s="45"/>
    </row>
    <row r="27" spans="1:18" ht="14.25" customHeight="1">
      <c r="A27" s="66" t="s">
        <v>1</v>
      </c>
      <c r="B27" s="66" t="s">
        <v>116</v>
      </c>
      <c r="C27" s="67">
        <v>4</v>
      </c>
      <c r="D27" s="39" t="s">
        <v>117</v>
      </c>
      <c r="E27" s="68">
        <v>40954</v>
      </c>
      <c r="F27" s="68">
        <v>40954</v>
      </c>
      <c r="G27" s="39" t="s">
        <v>55</v>
      </c>
      <c r="H27" s="145">
        <v>327310.22</v>
      </c>
      <c r="I27" s="70">
        <v>4105.76</v>
      </c>
      <c r="J27" s="70">
        <v>0</v>
      </c>
      <c r="K27" s="70">
        <v>0</v>
      </c>
      <c r="L27" s="146">
        <f t="shared" si="0"/>
        <v>331415.98</v>
      </c>
      <c r="M27" s="145">
        <v>327310.22</v>
      </c>
      <c r="N27" s="70">
        <v>4105.76</v>
      </c>
      <c r="O27" s="70">
        <v>0</v>
      </c>
      <c r="P27" s="70">
        <v>0</v>
      </c>
      <c r="Q27" s="44">
        <f t="shared" si="1"/>
        <v>331415.98</v>
      </c>
      <c r="R27" s="45"/>
    </row>
    <row r="28" spans="1:18" ht="14.25" customHeight="1">
      <c r="A28" s="66" t="s">
        <v>1</v>
      </c>
      <c r="B28" s="66" t="s">
        <v>118</v>
      </c>
      <c r="C28" s="67">
        <v>1</v>
      </c>
      <c r="D28" s="39" t="s">
        <v>119</v>
      </c>
      <c r="E28" s="68">
        <v>40954</v>
      </c>
      <c r="F28" s="68">
        <v>40954</v>
      </c>
      <c r="G28" s="39" t="s">
        <v>55</v>
      </c>
      <c r="H28" s="145">
        <v>2766700</v>
      </c>
      <c r="I28" s="70">
        <v>67332.72</v>
      </c>
      <c r="J28" s="70">
        <v>0</v>
      </c>
      <c r="K28" s="70">
        <v>0</v>
      </c>
      <c r="L28" s="146">
        <f t="shared" si="0"/>
        <v>2834032.72</v>
      </c>
      <c r="M28" s="145">
        <v>2766700</v>
      </c>
      <c r="N28" s="70">
        <v>67332.72</v>
      </c>
      <c r="O28" s="70">
        <v>0</v>
      </c>
      <c r="P28" s="70">
        <v>0</v>
      </c>
      <c r="Q28" s="44">
        <f>SUM(M28:P28)</f>
        <v>2834032.72</v>
      </c>
      <c r="R28" s="45"/>
    </row>
    <row r="29" spans="1:18" ht="14.25" customHeight="1">
      <c r="A29" s="66" t="s">
        <v>1</v>
      </c>
      <c r="B29" s="66" t="s">
        <v>120</v>
      </c>
      <c r="C29" s="67">
        <v>1</v>
      </c>
      <c r="D29" s="39" t="s">
        <v>121</v>
      </c>
      <c r="E29" s="68">
        <v>40954</v>
      </c>
      <c r="F29" s="68">
        <v>40954</v>
      </c>
      <c r="G29" s="39" t="s">
        <v>55</v>
      </c>
      <c r="H29" s="145">
        <v>1504790</v>
      </c>
      <c r="I29" s="70">
        <v>41710.38</v>
      </c>
      <c r="J29" s="70">
        <v>0</v>
      </c>
      <c r="K29" s="70">
        <v>0</v>
      </c>
      <c r="L29" s="146">
        <f t="shared" si="0"/>
        <v>1546500.38</v>
      </c>
      <c r="M29" s="145">
        <v>1504790</v>
      </c>
      <c r="N29" s="70">
        <v>41710.38</v>
      </c>
      <c r="O29" s="70">
        <v>0</v>
      </c>
      <c r="P29" s="70">
        <v>0</v>
      </c>
      <c r="Q29" s="44">
        <f t="shared" si="1"/>
        <v>1546500.38</v>
      </c>
      <c r="R29" s="45"/>
    </row>
    <row r="30" spans="1:18" ht="14.25" customHeight="1">
      <c r="A30" s="66" t="s">
        <v>1</v>
      </c>
      <c r="B30" s="66" t="s">
        <v>122</v>
      </c>
      <c r="C30" s="67">
        <v>1</v>
      </c>
      <c r="D30" s="39" t="s">
        <v>123</v>
      </c>
      <c r="E30" s="68">
        <v>40954</v>
      </c>
      <c r="F30" s="68">
        <v>40954</v>
      </c>
      <c r="G30" s="39" t="s">
        <v>55</v>
      </c>
      <c r="H30" s="145">
        <v>335500</v>
      </c>
      <c r="I30" s="70">
        <v>13776.24</v>
      </c>
      <c r="J30" s="70">
        <v>0</v>
      </c>
      <c r="K30" s="70">
        <v>0</v>
      </c>
      <c r="L30" s="146">
        <f t="shared" si="0"/>
        <v>349276.24</v>
      </c>
      <c r="M30" s="145">
        <v>335500</v>
      </c>
      <c r="N30" s="70">
        <v>13776.24</v>
      </c>
      <c r="O30" s="70">
        <v>0</v>
      </c>
      <c r="P30" s="70">
        <v>0</v>
      </c>
      <c r="Q30" s="44">
        <f t="shared" si="1"/>
        <v>349276.24</v>
      </c>
      <c r="R30" s="45"/>
    </row>
    <row r="31" spans="1:18" ht="14.25" customHeight="1">
      <c r="A31" s="66" t="s">
        <v>1</v>
      </c>
      <c r="B31" s="66" t="s">
        <v>124</v>
      </c>
      <c r="C31" s="67">
        <v>1</v>
      </c>
      <c r="D31" s="39" t="s">
        <v>125</v>
      </c>
      <c r="E31" s="68">
        <v>40954</v>
      </c>
      <c r="F31" s="68">
        <v>40954</v>
      </c>
      <c r="G31" s="39" t="s">
        <v>55</v>
      </c>
      <c r="H31" s="145">
        <v>4165000</v>
      </c>
      <c r="I31" s="70">
        <v>217710.32</v>
      </c>
      <c r="J31" s="70">
        <v>0</v>
      </c>
      <c r="K31" s="70">
        <v>0</v>
      </c>
      <c r="L31" s="146">
        <f t="shared" si="0"/>
        <v>4382710.32</v>
      </c>
      <c r="M31" s="145">
        <v>4165000</v>
      </c>
      <c r="N31" s="70">
        <v>217710.32</v>
      </c>
      <c r="O31" s="70">
        <v>0</v>
      </c>
      <c r="P31" s="70">
        <v>0</v>
      </c>
      <c r="Q31" s="44">
        <f>SUM(M31:P31)</f>
        <v>4382710.32</v>
      </c>
      <c r="R31" s="45"/>
    </row>
    <row r="32" spans="1:18" ht="14.25" customHeight="1">
      <c r="A32" s="66" t="s">
        <v>1</v>
      </c>
      <c r="B32" s="66" t="s">
        <v>126</v>
      </c>
      <c r="C32" s="67">
        <v>1</v>
      </c>
      <c r="D32" s="39" t="s">
        <v>127</v>
      </c>
      <c r="E32" s="68">
        <v>40954</v>
      </c>
      <c r="F32" s="68">
        <v>40954</v>
      </c>
      <c r="G32" s="39" t="s">
        <v>55</v>
      </c>
      <c r="H32" s="145">
        <v>2000600</v>
      </c>
      <c r="I32" s="70">
        <v>104360.86</v>
      </c>
      <c r="J32" s="70">
        <v>0</v>
      </c>
      <c r="K32" s="70">
        <v>0</v>
      </c>
      <c r="L32" s="146">
        <f t="shared" si="0"/>
        <v>2104960.86</v>
      </c>
      <c r="M32" s="145">
        <v>2000600</v>
      </c>
      <c r="N32" s="70">
        <v>104360.86</v>
      </c>
      <c r="O32" s="70">
        <v>0</v>
      </c>
      <c r="P32" s="70">
        <v>0</v>
      </c>
      <c r="Q32" s="44">
        <f>SUM(M32:P32)</f>
        <v>2104960.86</v>
      </c>
      <c r="R32" s="45"/>
    </row>
    <row r="33" spans="1:18" ht="14.25" customHeight="1">
      <c r="A33" s="66" t="s">
        <v>1</v>
      </c>
      <c r="B33" s="66" t="s">
        <v>128</v>
      </c>
      <c r="C33" s="67">
        <v>1</v>
      </c>
      <c r="D33" s="39" t="s">
        <v>129</v>
      </c>
      <c r="E33" s="68">
        <v>40954</v>
      </c>
      <c r="F33" s="68">
        <v>40954</v>
      </c>
      <c r="G33" s="39" t="s">
        <v>55</v>
      </c>
      <c r="H33" s="145">
        <v>0</v>
      </c>
      <c r="I33" s="70">
        <v>68737.12</v>
      </c>
      <c r="J33" s="70">
        <v>7289.73</v>
      </c>
      <c r="K33" s="70">
        <v>0</v>
      </c>
      <c r="L33" s="146">
        <f t="shared" si="0"/>
        <v>76026.84999999999</v>
      </c>
      <c r="M33" s="70">
        <v>0</v>
      </c>
      <c r="N33" s="70">
        <v>68737.12</v>
      </c>
      <c r="O33" s="70">
        <v>7289.73</v>
      </c>
      <c r="P33" s="70">
        <v>0</v>
      </c>
      <c r="Q33" s="44">
        <f>SUM(M33:P33)</f>
        <v>76026.84999999999</v>
      </c>
      <c r="R33" s="45"/>
    </row>
    <row r="34" spans="1:18" ht="14.25" customHeight="1">
      <c r="A34" s="66" t="s">
        <v>1</v>
      </c>
      <c r="B34" s="66" t="s">
        <v>130</v>
      </c>
      <c r="C34" s="67">
        <v>1</v>
      </c>
      <c r="D34" s="39" t="s">
        <v>131</v>
      </c>
      <c r="E34" s="68">
        <v>40954</v>
      </c>
      <c r="F34" s="68">
        <v>40954</v>
      </c>
      <c r="G34" s="39" t="s">
        <v>55</v>
      </c>
      <c r="H34" s="145">
        <v>0</v>
      </c>
      <c r="I34" s="70">
        <v>147225.41</v>
      </c>
      <c r="J34" s="70">
        <v>11147.41</v>
      </c>
      <c r="K34" s="70">
        <v>0</v>
      </c>
      <c r="L34" s="146">
        <f t="shared" si="0"/>
        <v>158372.82</v>
      </c>
      <c r="M34" s="70">
        <v>0</v>
      </c>
      <c r="N34" s="70">
        <v>147225.41</v>
      </c>
      <c r="O34" s="70">
        <v>11147.41</v>
      </c>
      <c r="P34" s="70">
        <v>0</v>
      </c>
      <c r="Q34" s="44">
        <f>SUM(M34:P34)</f>
        <v>158372.82</v>
      </c>
      <c r="R34" s="45"/>
    </row>
    <row r="35" spans="1:18" ht="14.25" customHeight="1">
      <c r="A35" s="66" t="s">
        <v>1</v>
      </c>
      <c r="B35" s="66" t="s">
        <v>240</v>
      </c>
      <c r="C35" s="67">
        <v>1</v>
      </c>
      <c r="D35" s="39" t="s">
        <v>241</v>
      </c>
      <c r="E35" s="68">
        <v>40954</v>
      </c>
      <c r="F35" s="68">
        <v>40954</v>
      </c>
      <c r="G35" s="39" t="s">
        <v>55</v>
      </c>
      <c r="H35" s="145">
        <v>0</v>
      </c>
      <c r="I35" s="70">
        <v>5909.78</v>
      </c>
      <c r="J35" s="70">
        <v>0</v>
      </c>
      <c r="K35" s="70">
        <v>0</v>
      </c>
      <c r="L35" s="146">
        <f t="shared" si="0"/>
        <v>5909.78</v>
      </c>
      <c r="M35" s="70">
        <v>0</v>
      </c>
      <c r="N35" s="70">
        <v>5909.78</v>
      </c>
      <c r="O35" s="70">
        <v>0</v>
      </c>
      <c r="P35" s="70">
        <v>0</v>
      </c>
      <c r="Q35" s="44">
        <f t="shared" si="1"/>
        <v>5909.78</v>
      </c>
      <c r="R35" s="45"/>
    </row>
    <row r="36" spans="1:18" ht="14.25" customHeight="1">
      <c r="A36" s="66" t="s">
        <v>80</v>
      </c>
      <c r="B36" s="66" t="s">
        <v>81</v>
      </c>
      <c r="C36" s="67">
        <v>1</v>
      </c>
      <c r="D36" s="39" t="s">
        <v>82</v>
      </c>
      <c r="E36" s="68">
        <v>40756</v>
      </c>
      <c r="F36" s="68">
        <v>40940</v>
      </c>
      <c r="G36" s="39" t="s">
        <v>55</v>
      </c>
      <c r="H36" s="145">
        <v>3848.39</v>
      </c>
      <c r="I36" s="70">
        <v>153.93</v>
      </c>
      <c r="J36" s="70">
        <v>0</v>
      </c>
      <c r="K36" s="70">
        <v>0</v>
      </c>
      <c r="L36" s="146">
        <f t="shared" si="0"/>
        <v>4002.3199999999997</v>
      </c>
      <c r="M36" s="145">
        <v>3848.39</v>
      </c>
      <c r="N36" s="70">
        <v>153.93</v>
      </c>
      <c r="O36" s="70">
        <v>0</v>
      </c>
      <c r="P36" s="70">
        <v>0</v>
      </c>
      <c r="Q36" s="44">
        <f t="shared" si="1"/>
        <v>4002.3199999999997</v>
      </c>
      <c r="R36" s="45"/>
    </row>
    <row r="37" spans="1:18" ht="14.25" customHeight="1">
      <c r="A37" s="66" t="s">
        <v>80</v>
      </c>
      <c r="B37" s="66" t="s">
        <v>81</v>
      </c>
      <c r="C37" s="67">
        <v>1</v>
      </c>
      <c r="D37" s="39" t="s">
        <v>82</v>
      </c>
      <c r="E37" s="68">
        <v>40940</v>
      </c>
      <c r="F37" s="68">
        <v>40940</v>
      </c>
      <c r="G37" s="39" t="s">
        <v>55</v>
      </c>
      <c r="H37" s="145">
        <v>605957.47</v>
      </c>
      <c r="I37" s="70">
        <v>12119.14</v>
      </c>
      <c r="J37" s="70">
        <v>0</v>
      </c>
      <c r="K37" s="70">
        <v>0</v>
      </c>
      <c r="L37" s="146">
        <f t="shared" si="0"/>
        <v>618076.61</v>
      </c>
      <c r="M37" s="145">
        <v>605957.47</v>
      </c>
      <c r="N37" s="70">
        <v>12119.14</v>
      </c>
      <c r="O37" s="70">
        <v>0</v>
      </c>
      <c r="P37" s="70">
        <v>0</v>
      </c>
      <c r="Q37" s="44">
        <f>SUM(M37:P37)</f>
        <v>618076.61</v>
      </c>
      <c r="R37" s="45"/>
    </row>
    <row r="38" spans="1:18" ht="14.25" customHeight="1">
      <c r="A38" s="66" t="s">
        <v>80</v>
      </c>
      <c r="B38" s="66" t="s">
        <v>83</v>
      </c>
      <c r="C38" s="67">
        <v>1</v>
      </c>
      <c r="D38" s="39" t="s">
        <v>84</v>
      </c>
      <c r="E38" s="68">
        <v>40756</v>
      </c>
      <c r="F38" s="68">
        <v>40940</v>
      </c>
      <c r="G38" s="39" t="s">
        <v>55</v>
      </c>
      <c r="H38" s="145">
        <v>0</v>
      </c>
      <c r="I38" s="70">
        <v>398.37</v>
      </c>
      <c r="J38" s="70">
        <v>0</v>
      </c>
      <c r="K38" s="70">
        <v>0</v>
      </c>
      <c r="L38" s="146">
        <f t="shared" si="0"/>
        <v>398.37</v>
      </c>
      <c r="M38" s="145">
        <v>0</v>
      </c>
      <c r="N38" s="70">
        <v>398.37</v>
      </c>
      <c r="O38" s="70">
        <v>0</v>
      </c>
      <c r="P38" s="70">
        <v>0</v>
      </c>
      <c r="Q38" s="44">
        <f t="shared" si="1"/>
        <v>398.37</v>
      </c>
      <c r="R38" s="45"/>
    </row>
    <row r="39" spans="1:18" ht="14.25" customHeight="1">
      <c r="A39" s="66" t="s">
        <v>80</v>
      </c>
      <c r="B39" s="66" t="s">
        <v>83</v>
      </c>
      <c r="C39" s="67">
        <v>1</v>
      </c>
      <c r="D39" s="39" t="s">
        <v>84</v>
      </c>
      <c r="E39" s="68">
        <v>40756</v>
      </c>
      <c r="F39" s="68">
        <v>40940</v>
      </c>
      <c r="G39" s="39" t="s">
        <v>55</v>
      </c>
      <c r="H39" s="145">
        <v>2725.25</v>
      </c>
      <c r="I39" s="70">
        <v>64.98</v>
      </c>
      <c r="J39" s="70">
        <v>0</v>
      </c>
      <c r="K39" s="70">
        <v>0</v>
      </c>
      <c r="L39" s="146">
        <f t="shared" si="0"/>
        <v>2790.23</v>
      </c>
      <c r="M39" s="145">
        <v>2725.25</v>
      </c>
      <c r="N39" s="70">
        <v>64.98</v>
      </c>
      <c r="O39" s="70">
        <v>0</v>
      </c>
      <c r="P39" s="70">
        <v>0</v>
      </c>
      <c r="Q39" s="44">
        <f>SUM(M39:P39)</f>
        <v>2790.23</v>
      </c>
      <c r="R39" s="45"/>
    </row>
    <row r="40" spans="1:18" ht="14.25" customHeight="1">
      <c r="A40" s="66" t="s">
        <v>80</v>
      </c>
      <c r="B40" s="66" t="s">
        <v>83</v>
      </c>
      <c r="C40" s="67">
        <v>1</v>
      </c>
      <c r="D40" s="39" t="s">
        <v>84</v>
      </c>
      <c r="E40" s="68">
        <v>40940</v>
      </c>
      <c r="F40" s="68">
        <v>40940</v>
      </c>
      <c r="G40" s="39" t="s">
        <v>55</v>
      </c>
      <c r="H40" s="145">
        <v>429110</v>
      </c>
      <c r="I40" s="70">
        <v>11155.85</v>
      </c>
      <c r="J40" s="70">
        <v>0</v>
      </c>
      <c r="K40" s="70">
        <v>0</v>
      </c>
      <c r="L40" s="146">
        <f>SUM(H40:K40)</f>
        <v>440265.85</v>
      </c>
      <c r="M40" s="145">
        <v>429110</v>
      </c>
      <c r="N40" s="70">
        <v>11155.85</v>
      </c>
      <c r="O40" s="70">
        <v>0</v>
      </c>
      <c r="P40" s="70">
        <v>0</v>
      </c>
      <c r="Q40" s="44">
        <f>SUM(M40:P40)</f>
        <v>440265.85</v>
      </c>
      <c r="R40" s="45"/>
    </row>
    <row r="41" spans="1:18" ht="14.25" customHeight="1">
      <c r="A41" s="66" t="s">
        <v>80</v>
      </c>
      <c r="B41" s="66" t="s">
        <v>85</v>
      </c>
      <c r="C41" s="67">
        <v>1</v>
      </c>
      <c r="D41" s="39" t="s">
        <v>86</v>
      </c>
      <c r="E41" s="68">
        <v>40756</v>
      </c>
      <c r="F41" s="68">
        <v>40940</v>
      </c>
      <c r="G41" s="39" t="s">
        <v>55</v>
      </c>
      <c r="H41" s="145">
        <v>0</v>
      </c>
      <c r="I41" s="70">
        <v>1721.13</v>
      </c>
      <c r="J41" s="70">
        <v>0</v>
      </c>
      <c r="K41" s="70">
        <v>0</v>
      </c>
      <c r="L41" s="146">
        <f t="shared" si="0"/>
        <v>1721.13</v>
      </c>
      <c r="M41" s="145">
        <v>0</v>
      </c>
      <c r="N41" s="70">
        <v>1721.13</v>
      </c>
      <c r="O41" s="70">
        <v>0</v>
      </c>
      <c r="P41" s="70">
        <v>0</v>
      </c>
      <c r="Q41" s="44">
        <f t="shared" si="1"/>
        <v>1721.13</v>
      </c>
      <c r="R41" s="45"/>
    </row>
    <row r="42" spans="1:18" ht="14.25" customHeight="1">
      <c r="A42" s="66" t="s">
        <v>80</v>
      </c>
      <c r="B42" s="66" t="s">
        <v>85</v>
      </c>
      <c r="C42" s="67">
        <v>1</v>
      </c>
      <c r="D42" s="39" t="s">
        <v>86</v>
      </c>
      <c r="E42" s="68">
        <v>40756</v>
      </c>
      <c r="F42" s="68">
        <v>40940</v>
      </c>
      <c r="G42" s="39" t="s">
        <v>55</v>
      </c>
      <c r="H42" s="145">
        <v>5298.03</v>
      </c>
      <c r="I42" s="70">
        <v>280.79</v>
      </c>
      <c r="J42" s="70">
        <v>0</v>
      </c>
      <c r="K42" s="70">
        <v>0</v>
      </c>
      <c r="L42" s="146">
        <f t="shared" si="0"/>
        <v>5578.82</v>
      </c>
      <c r="M42" s="145">
        <v>5298.03</v>
      </c>
      <c r="N42" s="70">
        <v>280.79</v>
      </c>
      <c r="O42" s="70">
        <v>0</v>
      </c>
      <c r="P42" s="70">
        <v>0</v>
      </c>
      <c r="Q42" s="44">
        <f>SUM(M42:P42)</f>
        <v>5578.82</v>
      </c>
      <c r="R42" s="45"/>
    </row>
    <row r="43" spans="1:18" ht="14.25" customHeight="1">
      <c r="A43" s="66" t="s">
        <v>80</v>
      </c>
      <c r="B43" s="66" t="s">
        <v>85</v>
      </c>
      <c r="C43" s="67">
        <v>1</v>
      </c>
      <c r="D43" s="39" t="s">
        <v>86</v>
      </c>
      <c r="E43" s="68">
        <v>40940</v>
      </c>
      <c r="F43" s="68">
        <v>40940</v>
      </c>
      <c r="G43" s="39" t="s">
        <v>55</v>
      </c>
      <c r="H43" s="145">
        <v>834213.25</v>
      </c>
      <c r="I43" s="70">
        <v>48801.57</v>
      </c>
      <c r="J43" s="70">
        <v>0</v>
      </c>
      <c r="K43" s="70">
        <v>0</v>
      </c>
      <c r="L43" s="146">
        <f>SUM(H43:K43)</f>
        <v>883014.82</v>
      </c>
      <c r="M43" s="145">
        <v>834213.25</v>
      </c>
      <c r="N43" s="70">
        <v>48801.57</v>
      </c>
      <c r="O43" s="70">
        <v>0</v>
      </c>
      <c r="P43" s="70">
        <v>0</v>
      </c>
      <c r="Q43" s="44">
        <f>SUM(M43:P43)</f>
        <v>883014.82</v>
      </c>
      <c r="R43" s="45"/>
    </row>
    <row r="44" spans="1:18" ht="14.25" customHeight="1">
      <c r="A44" s="66" t="s">
        <v>80</v>
      </c>
      <c r="B44" s="66" t="s">
        <v>87</v>
      </c>
      <c r="C44" s="67">
        <v>1</v>
      </c>
      <c r="D44" s="39" t="s">
        <v>88</v>
      </c>
      <c r="E44" s="68">
        <v>40756</v>
      </c>
      <c r="F44" s="68">
        <v>40940</v>
      </c>
      <c r="G44" s="39" t="s">
        <v>55</v>
      </c>
      <c r="H44" s="145">
        <v>0</v>
      </c>
      <c r="I44" s="70">
        <v>2789.21</v>
      </c>
      <c r="J44" s="70">
        <v>0</v>
      </c>
      <c r="K44" s="70">
        <v>0</v>
      </c>
      <c r="L44" s="146">
        <f t="shared" si="0"/>
        <v>2789.21</v>
      </c>
      <c r="M44" s="145">
        <v>0</v>
      </c>
      <c r="N44" s="70">
        <v>2789.21</v>
      </c>
      <c r="O44" s="70">
        <v>0</v>
      </c>
      <c r="P44" s="70">
        <v>0</v>
      </c>
      <c r="Q44" s="44">
        <f>SUM(M44:P44)</f>
        <v>2789.21</v>
      </c>
      <c r="R44" s="45"/>
    </row>
    <row r="45" spans="1:18" ht="14.25" customHeight="1">
      <c r="A45" s="66" t="s">
        <v>80</v>
      </c>
      <c r="B45" s="66" t="s">
        <v>87</v>
      </c>
      <c r="C45" s="67">
        <v>1</v>
      </c>
      <c r="D45" s="39" t="s">
        <v>88</v>
      </c>
      <c r="E45" s="68">
        <v>40756</v>
      </c>
      <c r="F45" s="68">
        <v>40940</v>
      </c>
      <c r="G45" s="39" t="s">
        <v>55</v>
      </c>
      <c r="H45" s="145">
        <v>4612.11</v>
      </c>
      <c r="I45" s="70">
        <v>448.71</v>
      </c>
      <c r="J45" s="70">
        <v>0</v>
      </c>
      <c r="K45" s="70">
        <v>0</v>
      </c>
      <c r="L45" s="146">
        <f>SUM(H45:K45)</f>
        <v>5060.82</v>
      </c>
      <c r="M45" s="145">
        <v>4612.11</v>
      </c>
      <c r="N45" s="70">
        <v>448.71</v>
      </c>
      <c r="O45" s="70">
        <v>0</v>
      </c>
      <c r="P45" s="70">
        <v>0</v>
      </c>
      <c r="Q45" s="44">
        <f>SUM(M45:P45)</f>
        <v>5060.82</v>
      </c>
      <c r="R45" s="45"/>
    </row>
    <row r="46" spans="1:18" ht="14.25" customHeight="1">
      <c r="A46" s="66" t="s">
        <v>80</v>
      </c>
      <c r="B46" s="66" t="s">
        <v>87</v>
      </c>
      <c r="C46" s="67">
        <v>1</v>
      </c>
      <c r="D46" s="39" t="s">
        <v>88</v>
      </c>
      <c r="E46" s="68">
        <v>40940</v>
      </c>
      <c r="F46" s="68">
        <v>40940</v>
      </c>
      <c r="G46" s="39" t="s">
        <v>55</v>
      </c>
      <c r="H46" s="69">
        <v>726210.16</v>
      </c>
      <c r="I46" s="70">
        <v>86149.14</v>
      </c>
      <c r="J46" s="70">
        <v>0</v>
      </c>
      <c r="K46" s="70">
        <v>0</v>
      </c>
      <c r="L46" s="43">
        <f>SUM(H46:K46)</f>
        <v>812359.3</v>
      </c>
      <c r="M46" s="69">
        <v>726210.16</v>
      </c>
      <c r="N46" s="70">
        <v>86149.14</v>
      </c>
      <c r="O46" s="70">
        <v>0</v>
      </c>
      <c r="P46" s="70">
        <v>0</v>
      </c>
      <c r="Q46" s="44">
        <f>SUM(M46:P46)</f>
        <v>812359.3</v>
      </c>
      <c r="R46" s="45"/>
    </row>
    <row r="47" spans="1:18" ht="14.25" customHeight="1">
      <c r="A47" s="66" t="s">
        <v>80</v>
      </c>
      <c r="B47" s="66" t="s">
        <v>321</v>
      </c>
      <c r="C47" s="67">
        <v>1</v>
      </c>
      <c r="D47" s="39" t="s">
        <v>322</v>
      </c>
      <c r="E47" s="68">
        <v>40940</v>
      </c>
      <c r="F47" s="68">
        <v>40940</v>
      </c>
      <c r="G47" s="39" t="s">
        <v>55</v>
      </c>
      <c r="H47" s="69">
        <v>0</v>
      </c>
      <c r="I47" s="70">
        <v>5632.19</v>
      </c>
      <c r="J47" s="70">
        <v>0</v>
      </c>
      <c r="K47" s="70">
        <v>0</v>
      </c>
      <c r="L47" s="43">
        <f t="shared" si="0"/>
        <v>5632.19</v>
      </c>
      <c r="M47" s="69">
        <v>0</v>
      </c>
      <c r="N47" s="70">
        <v>5632.19</v>
      </c>
      <c r="O47" s="70">
        <v>0</v>
      </c>
      <c r="P47" s="70">
        <v>0</v>
      </c>
      <c r="Q47" s="44">
        <f t="shared" si="1"/>
        <v>5632.19</v>
      </c>
      <c r="R47" s="45"/>
    </row>
    <row r="48" spans="1:18" ht="14.25" customHeight="1">
      <c r="A48" s="66" t="s">
        <v>58</v>
      </c>
      <c r="B48" s="66" t="s">
        <v>132</v>
      </c>
      <c r="C48" s="67">
        <v>1</v>
      </c>
      <c r="D48" s="39" t="s">
        <v>18</v>
      </c>
      <c r="E48" s="68">
        <v>40961</v>
      </c>
      <c r="F48" s="68">
        <v>40960</v>
      </c>
      <c r="G48" s="39" t="s">
        <v>55</v>
      </c>
      <c r="H48" s="69">
        <v>208330</v>
      </c>
      <c r="I48" s="70">
        <v>20743.45</v>
      </c>
      <c r="J48" s="70">
        <v>5185.49</v>
      </c>
      <c r="K48" s="70">
        <v>0</v>
      </c>
      <c r="L48" s="43">
        <f t="shared" si="0"/>
        <v>234258.94</v>
      </c>
      <c r="M48" s="69">
        <v>208330</v>
      </c>
      <c r="N48" s="70">
        <v>20743.45</v>
      </c>
      <c r="O48" s="70">
        <v>5185.49</v>
      </c>
      <c r="P48" s="70">
        <v>0</v>
      </c>
      <c r="Q48" s="44">
        <f t="shared" si="1"/>
        <v>234258.94</v>
      </c>
      <c r="R48" s="45"/>
    </row>
    <row r="49" spans="1:18" ht="9.75" customHeight="1">
      <c r="A49" s="147"/>
      <c r="B49" s="15"/>
      <c r="C49" s="142"/>
      <c r="D49" s="15"/>
      <c r="E49" s="15"/>
      <c r="F49" s="15"/>
      <c r="G49" s="15"/>
      <c r="H49" s="21"/>
      <c r="I49" s="15"/>
      <c r="J49" s="15"/>
      <c r="K49" s="15"/>
      <c r="L49" s="22"/>
      <c r="M49" s="148"/>
      <c r="N49" s="148"/>
      <c r="O49" s="148"/>
      <c r="P49" s="148"/>
      <c r="Q49" s="148"/>
      <c r="R49" s="29"/>
    </row>
    <row r="50" spans="1:18" ht="15.75" customHeight="1">
      <c r="A50" s="30" t="s">
        <v>293</v>
      </c>
      <c r="B50" s="15"/>
      <c r="C50" s="15"/>
      <c r="D50" s="15"/>
      <c r="E50" s="15"/>
      <c r="F50" s="15"/>
      <c r="G50" s="15"/>
      <c r="H50" s="21"/>
      <c r="I50" s="15"/>
      <c r="J50" s="15"/>
      <c r="K50" s="15"/>
      <c r="L50" s="22"/>
      <c r="M50" s="31">
        <f aca="true" t="shared" si="2" ref="M50:Q51">+M51</f>
        <v>1127487.67</v>
      </c>
      <c r="N50" s="31">
        <f t="shared" si="2"/>
        <v>236652.97</v>
      </c>
      <c r="O50" s="31">
        <f t="shared" si="2"/>
        <v>0</v>
      </c>
      <c r="P50" s="31">
        <f t="shared" si="2"/>
        <v>0</v>
      </c>
      <c r="Q50" s="31">
        <f t="shared" si="2"/>
        <v>1364140.64</v>
      </c>
      <c r="R50" s="29"/>
    </row>
    <row r="51" spans="1:18" ht="15" customHeight="1">
      <c r="A51" s="32" t="s">
        <v>309</v>
      </c>
      <c r="B51" s="33"/>
      <c r="C51" s="33"/>
      <c r="D51" s="33"/>
      <c r="E51" s="33"/>
      <c r="F51" s="33"/>
      <c r="G51" s="33"/>
      <c r="H51" s="34"/>
      <c r="I51" s="33"/>
      <c r="J51" s="33"/>
      <c r="K51" s="33"/>
      <c r="L51" s="35"/>
      <c r="M51" s="36">
        <f t="shared" si="2"/>
        <v>1127487.67</v>
      </c>
      <c r="N51" s="36">
        <f t="shared" si="2"/>
        <v>236652.97</v>
      </c>
      <c r="O51" s="36">
        <f t="shared" si="2"/>
        <v>0</v>
      </c>
      <c r="P51" s="36">
        <f t="shared" si="2"/>
        <v>0</v>
      </c>
      <c r="Q51" s="36">
        <f t="shared" si="2"/>
        <v>1364140.64</v>
      </c>
      <c r="R51" s="29"/>
    </row>
    <row r="52" spans="1:18" ht="14.25" customHeight="1">
      <c r="A52" s="66" t="s">
        <v>57</v>
      </c>
      <c r="B52" s="66" t="s">
        <v>149</v>
      </c>
      <c r="C52" s="67">
        <v>1</v>
      </c>
      <c r="D52" s="39" t="s">
        <v>150</v>
      </c>
      <c r="E52" s="68">
        <v>40964</v>
      </c>
      <c r="F52" s="68">
        <v>40963</v>
      </c>
      <c r="G52" s="39" t="s">
        <v>55</v>
      </c>
      <c r="H52" s="69">
        <v>1127487.67</v>
      </c>
      <c r="I52" s="70">
        <v>236652.97</v>
      </c>
      <c r="J52" s="70">
        <v>0</v>
      </c>
      <c r="K52" s="70">
        <v>0</v>
      </c>
      <c r="L52" s="43">
        <f>SUM(H52:K52)</f>
        <v>1364140.64</v>
      </c>
      <c r="M52" s="69">
        <v>1127487.67</v>
      </c>
      <c r="N52" s="70">
        <v>236652.97</v>
      </c>
      <c r="O52" s="70">
        <v>0</v>
      </c>
      <c r="P52" s="70">
        <v>0</v>
      </c>
      <c r="Q52" s="44">
        <f>SUM(M52:P52)</f>
        <v>1364140.64</v>
      </c>
      <c r="R52" s="45"/>
    </row>
    <row r="53" spans="3:12" ht="9.75" customHeight="1">
      <c r="C53" s="133"/>
      <c r="H53" s="149"/>
      <c r="L53" s="150"/>
    </row>
    <row r="54" spans="1:18" ht="15.75" customHeight="1">
      <c r="A54" s="30" t="s">
        <v>294</v>
      </c>
      <c r="B54" s="15"/>
      <c r="C54" s="15"/>
      <c r="D54" s="15"/>
      <c r="E54" s="15"/>
      <c r="F54" s="15"/>
      <c r="G54" s="15"/>
      <c r="H54" s="21"/>
      <c r="I54" s="15"/>
      <c r="J54" s="15"/>
      <c r="K54" s="15"/>
      <c r="L54" s="22"/>
      <c r="M54" s="31">
        <f>+M55+M60</f>
        <v>7377555.800000001</v>
      </c>
      <c r="N54" s="31">
        <f>+N55+N60</f>
        <v>1289810.58</v>
      </c>
      <c r="O54" s="31">
        <f>+O55+O60</f>
        <v>10020.37</v>
      </c>
      <c r="P54" s="31">
        <f>+P55+P60</f>
        <v>0</v>
      </c>
      <c r="Q54" s="31">
        <f>+Q55+Q60</f>
        <v>8677386.75</v>
      </c>
      <c r="R54" s="29"/>
    </row>
    <row r="55" spans="1:18" ht="15" customHeight="1">
      <c r="A55" s="32" t="s">
        <v>295</v>
      </c>
      <c r="B55" s="33"/>
      <c r="C55" s="33"/>
      <c r="D55" s="33"/>
      <c r="E55" s="33"/>
      <c r="F55" s="33"/>
      <c r="G55" s="33"/>
      <c r="H55" s="34"/>
      <c r="I55" s="33"/>
      <c r="J55" s="33"/>
      <c r="K55" s="33"/>
      <c r="L55" s="35"/>
      <c r="M55" s="36">
        <f>+M56</f>
        <v>1000000</v>
      </c>
      <c r="N55" s="36">
        <f>+N56</f>
        <v>782163.09</v>
      </c>
      <c r="O55" s="36">
        <f>+O56</f>
        <v>10020.37</v>
      </c>
      <c r="P55" s="36">
        <f>+P56</f>
        <v>0</v>
      </c>
      <c r="Q55" s="36">
        <f>+Q56</f>
        <v>1792183.46</v>
      </c>
      <c r="R55" s="29"/>
    </row>
    <row r="56" spans="1:17" ht="15" customHeight="1">
      <c r="A56" s="32" t="s">
        <v>310</v>
      </c>
      <c r="B56" s="33"/>
      <c r="C56" s="33"/>
      <c r="D56" s="33"/>
      <c r="E56" s="33"/>
      <c r="F56" s="33"/>
      <c r="G56" s="33"/>
      <c r="H56" s="151"/>
      <c r="I56" s="152"/>
      <c r="J56" s="152"/>
      <c r="K56" s="152"/>
      <c r="L56" s="153"/>
      <c r="M56" s="36">
        <f>SUM(M57:M58)</f>
        <v>1000000</v>
      </c>
      <c r="N56" s="36">
        <f>SUM(N57:N58)</f>
        <v>782163.09</v>
      </c>
      <c r="O56" s="36">
        <f>SUM(O57:O58)</f>
        <v>10020.37</v>
      </c>
      <c r="P56" s="36">
        <f>SUM(P57:P58)</f>
        <v>0</v>
      </c>
      <c r="Q56" s="36">
        <f>SUM(Q57:Q58)</f>
        <v>1792183.46</v>
      </c>
    </row>
    <row r="57" spans="1:18" ht="14.25" customHeight="1">
      <c r="A57" s="66" t="s">
        <v>14</v>
      </c>
      <c r="B57" s="66" t="s">
        <v>259</v>
      </c>
      <c r="C57" s="67">
        <v>1</v>
      </c>
      <c r="D57" s="39" t="s">
        <v>203</v>
      </c>
      <c r="E57" s="68">
        <v>40945</v>
      </c>
      <c r="F57" s="68">
        <v>40945</v>
      </c>
      <c r="G57" s="39" t="s">
        <v>55</v>
      </c>
      <c r="H57" s="69">
        <v>0</v>
      </c>
      <c r="I57" s="70">
        <v>730029.77</v>
      </c>
      <c r="J57" s="70">
        <v>10020.37</v>
      </c>
      <c r="K57" s="70">
        <v>0</v>
      </c>
      <c r="L57" s="43">
        <f>SUM(H57:K57)</f>
        <v>740050.14</v>
      </c>
      <c r="M57" s="70">
        <v>0</v>
      </c>
      <c r="N57" s="70">
        <v>730029.77</v>
      </c>
      <c r="O57" s="70">
        <v>10020.37</v>
      </c>
      <c r="P57" s="70">
        <v>0</v>
      </c>
      <c r="Q57" s="44">
        <f>SUM(M57:P57)</f>
        <v>740050.14</v>
      </c>
      <c r="R57" s="45"/>
    </row>
    <row r="58" spans="1:18" ht="14.25" customHeight="1">
      <c r="A58" s="66" t="s">
        <v>1</v>
      </c>
      <c r="B58" s="66" t="s">
        <v>147</v>
      </c>
      <c r="C58" s="67">
        <v>1</v>
      </c>
      <c r="D58" s="39" t="s">
        <v>148</v>
      </c>
      <c r="E58" s="68">
        <v>40940</v>
      </c>
      <c r="F58" s="68">
        <v>40940</v>
      </c>
      <c r="G58" s="39" t="s">
        <v>55</v>
      </c>
      <c r="H58" s="69">
        <v>1000000</v>
      </c>
      <c r="I58" s="70">
        <v>52133.32</v>
      </c>
      <c r="J58" s="70">
        <v>0</v>
      </c>
      <c r="K58" s="70">
        <v>0</v>
      </c>
      <c r="L58" s="43">
        <f>SUM(H58:K58)</f>
        <v>1052133.32</v>
      </c>
      <c r="M58" s="69">
        <v>1000000</v>
      </c>
      <c r="N58" s="70">
        <v>52133.32</v>
      </c>
      <c r="O58" s="70">
        <v>0</v>
      </c>
      <c r="P58" s="70">
        <v>0</v>
      </c>
      <c r="Q58" s="44">
        <f>SUM(M58:P58)</f>
        <v>1052133.32</v>
      </c>
      <c r="R58" s="45"/>
    </row>
    <row r="59" spans="3:12" ht="9.75" customHeight="1">
      <c r="C59" s="133"/>
      <c r="H59" s="149"/>
      <c r="L59" s="150"/>
    </row>
    <row r="60" spans="1:17" ht="15" customHeight="1">
      <c r="A60" s="32" t="s">
        <v>296</v>
      </c>
      <c r="B60" s="33"/>
      <c r="C60" s="33"/>
      <c r="D60" s="33"/>
      <c r="E60" s="33"/>
      <c r="F60" s="33"/>
      <c r="G60" s="33"/>
      <c r="H60" s="34"/>
      <c r="I60" s="33"/>
      <c r="J60" s="33"/>
      <c r="K60" s="33"/>
      <c r="L60" s="35"/>
      <c r="M60" s="36">
        <f>+M61</f>
        <v>6377555.800000001</v>
      </c>
      <c r="N60" s="36">
        <f>+N61</f>
        <v>507647.49</v>
      </c>
      <c r="O60" s="36">
        <f>+O61</f>
        <v>0</v>
      </c>
      <c r="P60" s="36">
        <f>+P61</f>
        <v>0</v>
      </c>
      <c r="Q60" s="36">
        <f>+Q61</f>
        <v>6885203.290000001</v>
      </c>
    </row>
    <row r="61" spans="1:17" ht="15" customHeight="1">
      <c r="A61" s="32" t="s">
        <v>310</v>
      </c>
      <c r="B61" s="33"/>
      <c r="C61" s="33"/>
      <c r="D61" s="33"/>
      <c r="E61" s="33"/>
      <c r="F61" s="33"/>
      <c r="G61" s="33"/>
      <c r="H61" s="151"/>
      <c r="I61" s="152"/>
      <c r="J61" s="152"/>
      <c r="K61" s="152"/>
      <c r="L61" s="153"/>
      <c r="M61" s="36">
        <f>SUM(M62:M63)</f>
        <v>6377555.800000001</v>
      </c>
      <c r="N61" s="36">
        <f>SUM(N62:N63)</f>
        <v>507647.49</v>
      </c>
      <c r="O61" s="36">
        <f>SUM(O62:O63)</f>
        <v>0</v>
      </c>
      <c r="P61" s="36">
        <f>SUM(P62:P63)</f>
        <v>0</v>
      </c>
      <c r="Q61" s="36">
        <f>SUM(Q62:Q63)</f>
        <v>6885203.290000001</v>
      </c>
    </row>
    <row r="62" spans="1:18" ht="14.25" customHeight="1">
      <c r="A62" s="66" t="s">
        <v>57</v>
      </c>
      <c r="B62" s="66" t="s">
        <v>146</v>
      </c>
      <c r="C62" s="67">
        <v>1</v>
      </c>
      <c r="D62" s="39" t="s">
        <v>145</v>
      </c>
      <c r="E62" s="68">
        <v>40954</v>
      </c>
      <c r="F62" s="68">
        <v>40954</v>
      </c>
      <c r="G62" s="39" t="s">
        <v>55</v>
      </c>
      <c r="H62" s="69">
        <v>4512427.53</v>
      </c>
      <c r="I62" s="70">
        <v>351215.27</v>
      </c>
      <c r="J62" s="70">
        <v>0</v>
      </c>
      <c r="K62" s="70">
        <v>0</v>
      </c>
      <c r="L62" s="43">
        <f>SUM(H62:K62)</f>
        <v>4863642.800000001</v>
      </c>
      <c r="M62" s="69">
        <v>4512427.53</v>
      </c>
      <c r="N62" s="70">
        <v>351215.27</v>
      </c>
      <c r="O62" s="70">
        <v>0</v>
      </c>
      <c r="P62" s="70">
        <v>0</v>
      </c>
      <c r="Q62" s="44">
        <f>SUM(M62:P62)</f>
        <v>4863642.800000001</v>
      </c>
      <c r="R62" s="45"/>
    </row>
    <row r="63" spans="1:18" ht="14.25" customHeight="1">
      <c r="A63" s="66" t="s">
        <v>57</v>
      </c>
      <c r="B63" s="66" t="s">
        <v>146</v>
      </c>
      <c r="C63" s="67">
        <v>1</v>
      </c>
      <c r="D63" s="39" t="s">
        <v>145</v>
      </c>
      <c r="E63" s="68">
        <v>40954</v>
      </c>
      <c r="F63" s="68">
        <v>40954</v>
      </c>
      <c r="G63" s="39" t="s">
        <v>55</v>
      </c>
      <c r="H63" s="69">
        <v>1865128.27</v>
      </c>
      <c r="I63" s="70">
        <v>156432.22</v>
      </c>
      <c r="J63" s="70">
        <v>0</v>
      </c>
      <c r="K63" s="70">
        <v>0</v>
      </c>
      <c r="L63" s="43">
        <f>SUM(H63:K63)</f>
        <v>2021560.49</v>
      </c>
      <c r="M63" s="69">
        <v>1865128.27</v>
      </c>
      <c r="N63" s="70">
        <v>156432.22</v>
      </c>
      <c r="O63" s="70">
        <v>0</v>
      </c>
      <c r="P63" s="70">
        <v>0</v>
      </c>
      <c r="Q63" s="44">
        <f>SUM(M63:P63)</f>
        <v>2021560.49</v>
      </c>
      <c r="R63" s="45"/>
    </row>
    <row r="64" spans="3:12" ht="12" customHeight="1">
      <c r="C64" s="133"/>
      <c r="H64" s="149"/>
      <c r="L64" s="150"/>
    </row>
    <row r="65" spans="3:14" ht="12" customHeight="1">
      <c r="C65" s="133"/>
      <c r="H65" s="149"/>
      <c r="L65" s="150"/>
      <c r="N65" s="179"/>
    </row>
    <row r="66" spans="1:17" ht="15.75" customHeight="1">
      <c r="A66" s="27" t="s">
        <v>39</v>
      </c>
      <c r="B66" s="1"/>
      <c r="C66" s="1"/>
      <c r="D66" s="1"/>
      <c r="E66" s="1"/>
      <c r="F66" s="1"/>
      <c r="G66" s="1"/>
      <c r="H66" s="21"/>
      <c r="I66" s="15"/>
      <c r="J66" s="15"/>
      <c r="K66" s="15"/>
      <c r="L66" s="22"/>
      <c r="M66" s="28">
        <f>+M68+M81</f>
        <v>17544234.439999998</v>
      </c>
      <c r="N66" s="28">
        <f>+N68+N81</f>
        <v>2339577.2</v>
      </c>
      <c r="O66" s="28">
        <f>+O68+O81</f>
        <v>0</v>
      </c>
      <c r="P66" s="28">
        <f>+P68+P81</f>
        <v>0</v>
      </c>
      <c r="Q66" s="28">
        <f>+Q68+Q81</f>
        <v>19883811.64</v>
      </c>
    </row>
    <row r="67" spans="1:17" ht="9.75" customHeight="1">
      <c r="A67" s="27"/>
      <c r="B67" s="1"/>
      <c r="C67" s="1"/>
      <c r="D67" s="1"/>
      <c r="E67" s="1"/>
      <c r="F67" s="1"/>
      <c r="G67" s="1"/>
      <c r="H67" s="21"/>
      <c r="I67" s="15"/>
      <c r="J67" s="15"/>
      <c r="K67" s="15"/>
      <c r="L67" s="22"/>
      <c r="M67" s="28"/>
      <c r="N67" s="28"/>
      <c r="O67" s="28"/>
      <c r="P67" s="28"/>
      <c r="Q67" s="28"/>
    </row>
    <row r="68" spans="1:17" ht="15.75" customHeight="1">
      <c r="A68" s="30" t="s">
        <v>286</v>
      </c>
      <c r="B68" s="15"/>
      <c r="C68" s="15"/>
      <c r="D68" s="15"/>
      <c r="E68" s="15"/>
      <c r="F68" s="15"/>
      <c r="G68" s="15"/>
      <c r="H68" s="21"/>
      <c r="I68" s="15"/>
      <c r="J68" s="15"/>
      <c r="K68" s="15"/>
      <c r="L68" s="22"/>
      <c r="M68" s="31">
        <f>+M69+M78</f>
        <v>8722806.29</v>
      </c>
      <c r="N68" s="31">
        <f>+N69+N78</f>
        <v>1127187.8</v>
      </c>
      <c r="O68" s="31">
        <f>+O69+O78</f>
        <v>0</v>
      </c>
      <c r="P68" s="31">
        <f>+P69+P78</f>
        <v>0</v>
      </c>
      <c r="Q68" s="31">
        <f>+Q69+Q78</f>
        <v>9849994.09</v>
      </c>
    </row>
    <row r="69" spans="1:18" ht="15" customHeight="1">
      <c r="A69" s="32" t="s">
        <v>287</v>
      </c>
      <c r="B69" s="33"/>
      <c r="C69" s="33"/>
      <c r="D69" s="33"/>
      <c r="E69" s="33"/>
      <c r="F69" s="33"/>
      <c r="G69" s="33"/>
      <c r="H69" s="34"/>
      <c r="I69" s="46"/>
      <c r="J69" s="33"/>
      <c r="K69" s="33"/>
      <c r="L69" s="35"/>
      <c r="M69" s="36">
        <f>SUM(M70:M76)</f>
        <v>8093446.51</v>
      </c>
      <c r="N69" s="36">
        <f>SUM(N70:N76)</f>
        <v>1022492</v>
      </c>
      <c r="O69" s="36">
        <f>SUM(O70:O76)</f>
        <v>0</v>
      </c>
      <c r="P69" s="36">
        <f>SUM(P70:P76)</f>
        <v>0</v>
      </c>
      <c r="Q69" s="36">
        <f>SUM(Q70:Q76)</f>
        <v>9115938.51</v>
      </c>
      <c r="R69" s="65" t="s">
        <v>98</v>
      </c>
    </row>
    <row r="70" spans="1:18" ht="14.25" customHeight="1">
      <c r="A70" s="66" t="s">
        <v>89</v>
      </c>
      <c r="B70" s="66" t="s">
        <v>133</v>
      </c>
      <c r="C70" s="67">
        <v>6</v>
      </c>
      <c r="D70" s="39" t="s">
        <v>16</v>
      </c>
      <c r="E70" s="68">
        <v>40954</v>
      </c>
      <c r="F70" s="68">
        <v>40954</v>
      </c>
      <c r="G70" s="39" t="s">
        <v>54</v>
      </c>
      <c r="H70" s="69">
        <v>546247.68</v>
      </c>
      <c r="I70" s="70">
        <v>58560.74</v>
      </c>
      <c r="J70" s="70">
        <v>0</v>
      </c>
      <c r="K70" s="70">
        <v>0</v>
      </c>
      <c r="L70" s="43">
        <f aca="true" t="shared" si="3" ref="L70:L76">SUM(H70:K70)</f>
        <v>604808.42</v>
      </c>
      <c r="M70" s="70">
        <v>765885.62</v>
      </c>
      <c r="N70" s="70">
        <v>82107.13</v>
      </c>
      <c r="O70" s="70">
        <v>0</v>
      </c>
      <c r="P70" s="70">
        <v>0</v>
      </c>
      <c r="Q70" s="44">
        <f aca="true" t="shared" si="4" ref="Q70:Q76">SUM(M70:P70)</f>
        <v>847992.75</v>
      </c>
      <c r="R70" s="65"/>
    </row>
    <row r="71" spans="1:18" ht="14.25" customHeight="1">
      <c r="A71" s="66" t="s">
        <v>89</v>
      </c>
      <c r="B71" s="66" t="s">
        <v>133</v>
      </c>
      <c r="C71" s="67">
        <v>7</v>
      </c>
      <c r="D71" s="39" t="s">
        <v>16</v>
      </c>
      <c r="E71" s="68">
        <v>40954</v>
      </c>
      <c r="F71" s="68">
        <v>40954</v>
      </c>
      <c r="G71" s="39" t="s">
        <v>54</v>
      </c>
      <c r="H71" s="69">
        <v>97927.79</v>
      </c>
      <c r="I71" s="233">
        <v>9514.98</v>
      </c>
      <c r="J71" s="70">
        <v>0</v>
      </c>
      <c r="K71" s="70">
        <v>0</v>
      </c>
      <c r="L71" s="43">
        <f t="shared" si="3"/>
        <v>107442.76999999999</v>
      </c>
      <c r="M71" s="70">
        <v>137303.07</v>
      </c>
      <c r="N71" s="233">
        <v>13340.81</v>
      </c>
      <c r="O71" s="70">
        <v>0</v>
      </c>
      <c r="P71" s="70">
        <v>0</v>
      </c>
      <c r="Q71" s="44">
        <f t="shared" si="4"/>
        <v>150643.88</v>
      </c>
      <c r="R71" s="45"/>
    </row>
    <row r="72" spans="1:18" ht="14.25" customHeight="1">
      <c r="A72" s="66" t="s">
        <v>89</v>
      </c>
      <c r="B72" s="66" t="s">
        <v>133</v>
      </c>
      <c r="C72" s="67">
        <v>7</v>
      </c>
      <c r="D72" s="39" t="s">
        <v>16</v>
      </c>
      <c r="E72" s="68">
        <v>40954</v>
      </c>
      <c r="F72" s="68">
        <v>40954</v>
      </c>
      <c r="G72" s="39" t="s">
        <v>54</v>
      </c>
      <c r="H72" s="69">
        <v>60326.83</v>
      </c>
      <c r="I72" s="233">
        <v>7450.78</v>
      </c>
      <c r="J72" s="70">
        <v>0</v>
      </c>
      <c r="K72" s="70">
        <v>0</v>
      </c>
      <c r="L72" s="43">
        <f t="shared" si="3"/>
        <v>67777.61</v>
      </c>
      <c r="M72" s="70">
        <v>84583.34</v>
      </c>
      <c r="N72" s="233">
        <v>10446.62</v>
      </c>
      <c r="O72" s="70">
        <v>0</v>
      </c>
      <c r="P72" s="70">
        <v>0</v>
      </c>
      <c r="Q72" s="44">
        <f t="shared" si="4"/>
        <v>95029.95999999999</v>
      </c>
      <c r="R72" s="45"/>
    </row>
    <row r="73" spans="1:18" ht="14.25" customHeight="1">
      <c r="A73" s="66" t="s">
        <v>0</v>
      </c>
      <c r="B73" s="66" t="s">
        <v>135</v>
      </c>
      <c r="C73" s="67">
        <v>1</v>
      </c>
      <c r="D73" s="39" t="s">
        <v>16</v>
      </c>
      <c r="E73" s="68">
        <v>40954</v>
      </c>
      <c r="F73" s="68">
        <v>40954</v>
      </c>
      <c r="G73" s="39" t="s">
        <v>4</v>
      </c>
      <c r="H73" s="69">
        <v>139249000</v>
      </c>
      <c r="I73" s="70">
        <v>23585531</v>
      </c>
      <c r="J73" s="70">
        <v>0</v>
      </c>
      <c r="K73" s="70">
        <v>0</v>
      </c>
      <c r="L73" s="43">
        <f t="shared" si="3"/>
        <v>162834531</v>
      </c>
      <c r="M73" s="70">
        <v>1918173.12</v>
      </c>
      <c r="N73" s="70">
        <v>324893.76</v>
      </c>
      <c r="O73" s="70">
        <v>0</v>
      </c>
      <c r="P73" s="70">
        <v>0</v>
      </c>
      <c r="Q73" s="44">
        <f t="shared" si="4"/>
        <v>2243066.88</v>
      </c>
      <c r="R73" s="45"/>
    </row>
    <row r="74" spans="1:18" ht="14.25" customHeight="1">
      <c r="A74" s="66" t="s">
        <v>95</v>
      </c>
      <c r="B74" s="66" t="s">
        <v>134</v>
      </c>
      <c r="C74" s="67">
        <v>1</v>
      </c>
      <c r="D74" s="39" t="s">
        <v>16</v>
      </c>
      <c r="E74" s="68">
        <v>40954</v>
      </c>
      <c r="F74" s="68">
        <v>40954</v>
      </c>
      <c r="G74" s="39" t="s">
        <v>4</v>
      </c>
      <c r="H74" s="69">
        <v>184131000</v>
      </c>
      <c r="I74" s="70">
        <v>22834080</v>
      </c>
      <c r="J74" s="70">
        <v>0</v>
      </c>
      <c r="K74" s="70">
        <v>0</v>
      </c>
      <c r="L74" s="43">
        <f>SUM(H74:K74)</f>
        <v>206965080</v>
      </c>
      <c r="M74" s="70">
        <v>2536428.52</v>
      </c>
      <c r="N74" s="70">
        <v>314542.43</v>
      </c>
      <c r="O74" s="70">
        <v>0</v>
      </c>
      <c r="P74" s="70">
        <v>0</v>
      </c>
      <c r="Q74" s="44">
        <f>SUM(M74:P74)</f>
        <v>2850970.95</v>
      </c>
      <c r="R74" s="45"/>
    </row>
    <row r="75" spans="1:18" ht="14.25" customHeight="1">
      <c r="A75" s="66" t="s">
        <v>95</v>
      </c>
      <c r="B75" s="66" t="s">
        <v>134</v>
      </c>
      <c r="C75" s="67">
        <v>1</v>
      </c>
      <c r="D75" s="39" t="s">
        <v>16</v>
      </c>
      <c r="E75" s="68">
        <v>40954</v>
      </c>
      <c r="F75" s="68">
        <v>40954</v>
      </c>
      <c r="G75" s="39" t="s">
        <v>4</v>
      </c>
      <c r="H75" s="69">
        <v>82309000</v>
      </c>
      <c r="I75" s="70">
        <v>10207399</v>
      </c>
      <c r="J75" s="70">
        <v>0</v>
      </c>
      <c r="K75" s="70">
        <v>0</v>
      </c>
      <c r="L75" s="43">
        <f>SUM(H75:K75)</f>
        <v>92516399</v>
      </c>
      <c r="M75" s="70">
        <v>1133817.2</v>
      </c>
      <c r="N75" s="70">
        <v>140608.25</v>
      </c>
      <c r="O75" s="70">
        <v>0</v>
      </c>
      <c r="P75" s="70">
        <v>0</v>
      </c>
      <c r="Q75" s="44">
        <f>SUM(M75:P75)</f>
        <v>1274425.45</v>
      </c>
      <c r="R75" s="45"/>
    </row>
    <row r="76" spans="1:18" ht="14.25" customHeight="1">
      <c r="A76" s="66" t="s">
        <v>136</v>
      </c>
      <c r="B76" s="66" t="s">
        <v>137</v>
      </c>
      <c r="C76" s="67">
        <v>4</v>
      </c>
      <c r="D76" s="39" t="s">
        <v>16</v>
      </c>
      <c r="E76" s="68">
        <v>40954</v>
      </c>
      <c r="F76" s="68">
        <v>40954</v>
      </c>
      <c r="G76" s="39" t="s">
        <v>54</v>
      </c>
      <c r="H76" s="69">
        <v>1082142.5</v>
      </c>
      <c r="I76" s="70">
        <v>97392.82</v>
      </c>
      <c r="J76" s="70">
        <v>0</v>
      </c>
      <c r="K76" s="70">
        <v>0</v>
      </c>
      <c r="L76" s="43">
        <f t="shared" si="3"/>
        <v>1179535.32</v>
      </c>
      <c r="M76" s="70">
        <v>1517255.64</v>
      </c>
      <c r="N76" s="70">
        <v>136553</v>
      </c>
      <c r="O76" s="70">
        <v>0</v>
      </c>
      <c r="P76" s="70">
        <v>0</v>
      </c>
      <c r="Q76" s="44">
        <f t="shared" si="4"/>
        <v>1653808.64</v>
      </c>
      <c r="R76" s="45"/>
    </row>
    <row r="77" spans="3:12" ht="9.75" customHeight="1">
      <c r="C77" s="133"/>
      <c r="H77" s="149"/>
      <c r="L77" s="150"/>
    </row>
    <row r="78" spans="1:17" ht="15" customHeight="1">
      <c r="A78" s="32" t="s">
        <v>289</v>
      </c>
      <c r="B78" s="33"/>
      <c r="C78" s="33"/>
      <c r="D78" s="33"/>
      <c r="E78" s="33"/>
      <c r="F78" s="33"/>
      <c r="G78" s="33"/>
      <c r="H78" s="34"/>
      <c r="I78" s="33"/>
      <c r="J78" s="33"/>
      <c r="K78" s="33"/>
      <c r="L78" s="35"/>
      <c r="M78" s="36">
        <f>SUM(M79:M79)</f>
        <v>629359.78</v>
      </c>
      <c r="N78" s="36">
        <f>SUM(N79:N79)</f>
        <v>104695.8</v>
      </c>
      <c r="O78" s="36">
        <f>SUM(O79:O79)</f>
        <v>0</v>
      </c>
      <c r="P78" s="36">
        <f>SUM(P79:P79)</f>
        <v>0</v>
      </c>
      <c r="Q78" s="36">
        <f>SUM(Q79:Q79)</f>
        <v>734055.5800000001</v>
      </c>
    </row>
    <row r="79" spans="1:18" ht="14.25" customHeight="1">
      <c r="A79" s="66" t="s">
        <v>0</v>
      </c>
      <c r="B79" s="66" t="s">
        <v>144</v>
      </c>
      <c r="C79" s="67">
        <v>1</v>
      </c>
      <c r="D79" s="39" t="s">
        <v>145</v>
      </c>
      <c r="E79" s="68">
        <v>40954</v>
      </c>
      <c r="F79" s="68">
        <v>40954</v>
      </c>
      <c r="G79" s="39" t="s">
        <v>4</v>
      </c>
      <c r="H79" s="69">
        <v>43329000</v>
      </c>
      <c r="I79" s="70">
        <v>7207903</v>
      </c>
      <c r="J79" s="70">
        <v>0</v>
      </c>
      <c r="K79" s="70">
        <v>0</v>
      </c>
      <c r="L79" s="43">
        <f>SUM(H79:K79)</f>
        <v>50536903</v>
      </c>
      <c r="M79" s="70">
        <v>629359.78</v>
      </c>
      <c r="N79" s="70">
        <v>104695.8</v>
      </c>
      <c r="O79" s="70">
        <v>0</v>
      </c>
      <c r="P79" s="70">
        <v>0</v>
      </c>
      <c r="Q79" s="44">
        <f>SUM(M79:P79)</f>
        <v>734055.5800000001</v>
      </c>
      <c r="R79" s="45"/>
    </row>
    <row r="80" spans="3:12" ht="9.75" customHeight="1">
      <c r="C80" s="133"/>
      <c r="H80" s="149"/>
      <c r="L80" s="150"/>
    </row>
    <row r="81" spans="1:17" ht="15.75" customHeight="1">
      <c r="A81" s="30" t="s">
        <v>294</v>
      </c>
      <c r="C81" s="133"/>
      <c r="H81" s="149"/>
      <c r="L81" s="150"/>
      <c r="M81" s="31">
        <f aca="true" t="shared" si="5" ref="M81:Q82">+M82</f>
        <v>8821428.15</v>
      </c>
      <c r="N81" s="31">
        <f t="shared" si="5"/>
        <v>1212389.4000000001</v>
      </c>
      <c r="O81" s="31">
        <f t="shared" si="5"/>
        <v>0</v>
      </c>
      <c r="P81" s="31">
        <f t="shared" si="5"/>
        <v>0</v>
      </c>
      <c r="Q81" s="31">
        <f t="shared" si="5"/>
        <v>10033817.55</v>
      </c>
    </row>
    <row r="82" spans="1:17" ht="15" customHeight="1">
      <c r="A82" s="32" t="s">
        <v>296</v>
      </c>
      <c r="C82" s="133"/>
      <c r="H82" s="149"/>
      <c r="L82" s="150"/>
      <c r="M82" s="36">
        <f t="shared" si="5"/>
        <v>8821428.15</v>
      </c>
      <c r="N82" s="36">
        <f t="shared" si="5"/>
        <v>1212389.4000000001</v>
      </c>
      <c r="O82" s="36">
        <f t="shared" si="5"/>
        <v>0</v>
      </c>
      <c r="P82" s="36">
        <f t="shared" si="5"/>
        <v>0</v>
      </c>
      <c r="Q82" s="36">
        <f t="shared" si="5"/>
        <v>10033817.55</v>
      </c>
    </row>
    <row r="83" spans="1:17" ht="15" customHeight="1">
      <c r="A83" s="32" t="s">
        <v>310</v>
      </c>
      <c r="C83" s="133"/>
      <c r="H83" s="149"/>
      <c r="L83" s="150"/>
      <c r="M83" s="36">
        <f>SUM(M84:M96)</f>
        <v>8821428.15</v>
      </c>
      <c r="N83" s="36">
        <f>SUM(N84:N96)</f>
        <v>1212389.4000000001</v>
      </c>
      <c r="O83" s="36">
        <f>SUM(O84:O96)</f>
        <v>0</v>
      </c>
      <c r="P83" s="36">
        <f>SUM(P84:P96)</f>
        <v>0</v>
      </c>
      <c r="Q83" s="36">
        <f>SUM(Q84:Q96)</f>
        <v>10033817.55</v>
      </c>
    </row>
    <row r="84" spans="1:18" ht="14.25" customHeight="1">
      <c r="A84" s="66" t="s">
        <v>0</v>
      </c>
      <c r="B84" s="66" t="s">
        <v>144</v>
      </c>
      <c r="C84" s="67">
        <v>1</v>
      </c>
      <c r="D84" s="39" t="s">
        <v>145</v>
      </c>
      <c r="E84" s="68">
        <v>40954</v>
      </c>
      <c r="F84" s="68">
        <v>40954</v>
      </c>
      <c r="G84" s="39" t="s">
        <v>4</v>
      </c>
      <c r="H84" s="69">
        <v>141005000</v>
      </c>
      <c r="I84" s="70">
        <v>23456972</v>
      </c>
      <c r="J84" s="70">
        <v>0</v>
      </c>
      <c r="K84" s="70">
        <v>0</v>
      </c>
      <c r="L84" s="43">
        <f aca="true" t="shared" si="6" ref="L84:L96">SUM(H84:K84)</f>
        <v>164461972</v>
      </c>
      <c r="M84" s="70">
        <v>1942362.25</v>
      </c>
      <c r="N84" s="70">
        <v>323122.85</v>
      </c>
      <c r="O84" s="70">
        <v>0</v>
      </c>
      <c r="P84" s="70">
        <v>0</v>
      </c>
      <c r="Q84" s="44">
        <f aca="true" t="shared" si="7" ref="Q84:Q96">SUM(M84:P84)</f>
        <v>2265485.1</v>
      </c>
      <c r="R84" s="45"/>
    </row>
    <row r="85" spans="1:18" ht="14.25" customHeight="1">
      <c r="A85" s="66" t="s">
        <v>0</v>
      </c>
      <c r="B85" s="66" t="s">
        <v>144</v>
      </c>
      <c r="C85" s="67">
        <v>1</v>
      </c>
      <c r="D85" s="39" t="s">
        <v>145</v>
      </c>
      <c r="E85" s="68">
        <v>40954</v>
      </c>
      <c r="F85" s="68">
        <v>40954</v>
      </c>
      <c r="G85" s="39" t="s">
        <v>4</v>
      </c>
      <c r="H85" s="69">
        <v>46259000</v>
      </c>
      <c r="I85" s="70">
        <v>7520548</v>
      </c>
      <c r="J85" s="70">
        <v>0</v>
      </c>
      <c r="K85" s="70">
        <v>0</v>
      </c>
      <c r="L85" s="43">
        <f t="shared" si="6"/>
        <v>53779548</v>
      </c>
      <c r="M85" s="70">
        <v>637223.75</v>
      </c>
      <c r="N85" s="70">
        <v>103596.53</v>
      </c>
      <c r="O85" s="70">
        <v>0</v>
      </c>
      <c r="P85" s="70">
        <v>0</v>
      </c>
      <c r="Q85" s="44">
        <f t="shared" si="7"/>
        <v>740820.28</v>
      </c>
      <c r="R85" s="45"/>
    </row>
    <row r="86" spans="1:18" ht="14.25" customHeight="1">
      <c r="A86" s="66" t="s">
        <v>0</v>
      </c>
      <c r="B86" s="66" t="s">
        <v>144</v>
      </c>
      <c r="C86" s="67">
        <v>1</v>
      </c>
      <c r="D86" s="39" t="s">
        <v>145</v>
      </c>
      <c r="E86" s="68">
        <v>40954</v>
      </c>
      <c r="F86" s="68">
        <v>40954</v>
      </c>
      <c r="G86" s="39" t="s">
        <v>4</v>
      </c>
      <c r="H86" s="69">
        <v>48393000</v>
      </c>
      <c r="I86" s="70">
        <v>5854818</v>
      </c>
      <c r="J86" s="70">
        <v>0</v>
      </c>
      <c r="K86" s="70">
        <v>0</v>
      </c>
      <c r="L86" s="43">
        <f t="shared" si="6"/>
        <v>54247818</v>
      </c>
      <c r="M86" s="70">
        <v>666619.88</v>
      </c>
      <c r="N86" s="70">
        <v>80650.88</v>
      </c>
      <c r="O86" s="70">
        <v>0</v>
      </c>
      <c r="P86" s="70">
        <v>0</v>
      </c>
      <c r="Q86" s="44">
        <f t="shared" si="7"/>
        <v>747270.76</v>
      </c>
      <c r="R86" s="45"/>
    </row>
    <row r="87" spans="1:18" ht="14.25" customHeight="1">
      <c r="A87" s="66" t="s">
        <v>0</v>
      </c>
      <c r="B87" s="66" t="s">
        <v>144</v>
      </c>
      <c r="C87" s="67">
        <v>1</v>
      </c>
      <c r="D87" s="39" t="s">
        <v>145</v>
      </c>
      <c r="E87" s="68">
        <v>40954</v>
      </c>
      <c r="F87" s="68">
        <v>40954</v>
      </c>
      <c r="G87" s="39" t="s">
        <v>4</v>
      </c>
      <c r="H87" s="69">
        <v>23790000</v>
      </c>
      <c r="I87" s="70">
        <v>4137383</v>
      </c>
      <c r="J87" s="70">
        <v>0</v>
      </c>
      <c r="K87" s="70">
        <v>0</v>
      </c>
      <c r="L87" s="43">
        <f t="shared" si="6"/>
        <v>27927383</v>
      </c>
      <c r="M87" s="70">
        <v>327710.35</v>
      </c>
      <c r="N87" s="70">
        <v>56992.99</v>
      </c>
      <c r="O87" s="70">
        <v>0</v>
      </c>
      <c r="P87" s="70">
        <v>0</v>
      </c>
      <c r="Q87" s="44">
        <f t="shared" si="7"/>
        <v>384703.33999999997</v>
      </c>
      <c r="R87" s="95"/>
    </row>
    <row r="88" spans="1:18" ht="14.25" customHeight="1">
      <c r="A88" s="66" t="s">
        <v>0</v>
      </c>
      <c r="B88" s="66" t="s">
        <v>144</v>
      </c>
      <c r="C88" s="67">
        <v>1</v>
      </c>
      <c r="D88" s="39" t="s">
        <v>145</v>
      </c>
      <c r="E88" s="68">
        <v>40954</v>
      </c>
      <c r="F88" s="68">
        <v>40954</v>
      </c>
      <c r="G88" s="39" t="s">
        <v>4</v>
      </c>
      <c r="H88" s="69">
        <v>29380000</v>
      </c>
      <c r="I88" s="70">
        <v>4331964</v>
      </c>
      <c r="J88" s="70">
        <v>0</v>
      </c>
      <c r="K88" s="70">
        <v>0</v>
      </c>
      <c r="L88" s="43">
        <f t="shared" si="6"/>
        <v>33711964</v>
      </c>
      <c r="M88" s="70">
        <v>404713.33</v>
      </c>
      <c r="N88" s="70">
        <v>59673.37</v>
      </c>
      <c r="O88" s="70">
        <v>0</v>
      </c>
      <c r="P88" s="70">
        <v>0</v>
      </c>
      <c r="Q88" s="44">
        <f t="shared" si="7"/>
        <v>464386.7</v>
      </c>
      <c r="R88" s="95"/>
    </row>
    <row r="89" spans="1:18" ht="14.25" customHeight="1">
      <c r="A89" s="66" t="s">
        <v>0</v>
      </c>
      <c r="B89" s="66" t="s">
        <v>144</v>
      </c>
      <c r="C89" s="67">
        <v>1</v>
      </c>
      <c r="D89" s="39" t="s">
        <v>145</v>
      </c>
      <c r="E89" s="68">
        <v>40954</v>
      </c>
      <c r="F89" s="68">
        <v>40954</v>
      </c>
      <c r="G89" s="39" t="s">
        <v>4</v>
      </c>
      <c r="H89" s="69">
        <v>19631000</v>
      </c>
      <c r="I89" s="70">
        <v>2375049</v>
      </c>
      <c r="J89" s="70">
        <v>0</v>
      </c>
      <c r="K89" s="70">
        <v>0</v>
      </c>
      <c r="L89" s="43">
        <f t="shared" si="6"/>
        <v>22006049</v>
      </c>
      <c r="M89" s="70">
        <v>270419.58</v>
      </c>
      <c r="N89" s="70">
        <v>32716.61</v>
      </c>
      <c r="O89" s="70">
        <v>0</v>
      </c>
      <c r="P89" s="70">
        <v>0</v>
      </c>
      <c r="Q89" s="44">
        <f t="shared" si="7"/>
        <v>303136.19</v>
      </c>
      <c r="R89" s="95"/>
    </row>
    <row r="90" spans="1:18" ht="14.25" customHeight="1">
      <c r="A90" s="66" t="s">
        <v>0</v>
      </c>
      <c r="B90" s="66" t="s">
        <v>144</v>
      </c>
      <c r="C90" s="67">
        <v>1</v>
      </c>
      <c r="D90" s="39" t="s">
        <v>145</v>
      </c>
      <c r="E90" s="68">
        <v>40954</v>
      </c>
      <c r="F90" s="68">
        <v>40954</v>
      </c>
      <c r="G90" s="39" t="s">
        <v>4</v>
      </c>
      <c r="H90" s="69">
        <v>48866000</v>
      </c>
      <c r="I90" s="70">
        <v>5727286</v>
      </c>
      <c r="J90" s="70">
        <v>0</v>
      </c>
      <c r="K90" s="70">
        <v>0</v>
      </c>
      <c r="L90" s="43">
        <f t="shared" si="6"/>
        <v>54593286</v>
      </c>
      <c r="M90" s="70">
        <v>673135.52</v>
      </c>
      <c r="N90" s="70">
        <v>78894.11</v>
      </c>
      <c r="O90" s="70">
        <v>0</v>
      </c>
      <c r="P90" s="70">
        <v>0</v>
      </c>
      <c r="Q90" s="44">
        <f t="shared" si="7"/>
        <v>752029.63</v>
      </c>
      <c r="R90" s="95"/>
    </row>
    <row r="91" spans="1:18" ht="14.25" customHeight="1">
      <c r="A91" s="66" t="s">
        <v>0</v>
      </c>
      <c r="B91" s="66" t="s">
        <v>144</v>
      </c>
      <c r="C91" s="67">
        <v>1</v>
      </c>
      <c r="D91" s="39" t="s">
        <v>145</v>
      </c>
      <c r="E91" s="68">
        <v>40954</v>
      </c>
      <c r="F91" s="68">
        <v>40954</v>
      </c>
      <c r="G91" s="39" t="s">
        <v>4</v>
      </c>
      <c r="H91" s="145">
        <v>48610000</v>
      </c>
      <c r="I91" s="70">
        <v>5881055</v>
      </c>
      <c r="J91" s="70">
        <v>0</v>
      </c>
      <c r="K91" s="70">
        <v>0</v>
      </c>
      <c r="L91" s="146">
        <f t="shared" si="6"/>
        <v>54491055</v>
      </c>
      <c r="M91" s="70">
        <v>669609.08</v>
      </c>
      <c r="N91" s="70">
        <v>81012.3</v>
      </c>
      <c r="O91" s="70">
        <v>0</v>
      </c>
      <c r="P91" s="70">
        <v>0</v>
      </c>
      <c r="Q91" s="44">
        <f t="shared" si="7"/>
        <v>750621.38</v>
      </c>
      <c r="R91" s="95"/>
    </row>
    <row r="92" spans="1:18" ht="14.25" customHeight="1">
      <c r="A92" s="66" t="s">
        <v>0</v>
      </c>
      <c r="B92" s="66" t="s">
        <v>144</v>
      </c>
      <c r="C92" s="67">
        <v>1</v>
      </c>
      <c r="D92" s="39" t="s">
        <v>145</v>
      </c>
      <c r="E92" s="68">
        <v>40954</v>
      </c>
      <c r="F92" s="68">
        <v>40954</v>
      </c>
      <c r="G92" s="39" t="s">
        <v>4</v>
      </c>
      <c r="H92" s="145">
        <v>44925000</v>
      </c>
      <c r="I92" s="70">
        <v>5774958</v>
      </c>
      <c r="J92" s="70">
        <v>0</v>
      </c>
      <c r="K92" s="70">
        <v>0</v>
      </c>
      <c r="L92" s="146">
        <f t="shared" si="6"/>
        <v>50699958</v>
      </c>
      <c r="M92" s="70">
        <v>618847.73</v>
      </c>
      <c r="N92" s="70">
        <v>79550.8</v>
      </c>
      <c r="O92" s="70">
        <v>0</v>
      </c>
      <c r="P92" s="70">
        <v>0</v>
      </c>
      <c r="Q92" s="44">
        <f t="shared" si="7"/>
        <v>698398.53</v>
      </c>
      <c r="R92" s="95"/>
    </row>
    <row r="93" spans="1:18" ht="14.25" customHeight="1">
      <c r="A93" s="66" t="s">
        <v>0</v>
      </c>
      <c r="B93" s="66" t="s">
        <v>144</v>
      </c>
      <c r="C93" s="67">
        <v>1</v>
      </c>
      <c r="D93" s="39" t="s">
        <v>145</v>
      </c>
      <c r="E93" s="68">
        <v>40954</v>
      </c>
      <c r="F93" s="68">
        <v>40954</v>
      </c>
      <c r="G93" s="39" t="s">
        <v>4</v>
      </c>
      <c r="H93" s="145">
        <v>48273000</v>
      </c>
      <c r="I93" s="70">
        <v>6570181</v>
      </c>
      <c r="J93" s="70">
        <v>0</v>
      </c>
      <c r="K93" s="70">
        <v>0</v>
      </c>
      <c r="L93" s="146">
        <f t="shared" si="6"/>
        <v>54843181</v>
      </c>
      <c r="M93" s="70">
        <v>664966.88</v>
      </c>
      <c r="N93" s="70">
        <v>90505.1</v>
      </c>
      <c r="O93" s="70">
        <v>0</v>
      </c>
      <c r="P93" s="70">
        <v>0</v>
      </c>
      <c r="Q93" s="44">
        <f t="shared" si="7"/>
        <v>755471.98</v>
      </c>
      <c r="R93" s="95"/>
    </row>
    <row r="94" spans="1:18" ht="14.25" customHeight="1">
      <c r="A94" s="66" t="s">
        <v>0</v>
      </c>
      <c r="B94" s="66" t="s">
        <v>144</v>
      </c>
      <c r="C94" s="67">
        <v>1</v>
      </c>
      <c r="D94" s="39" t="s">
        <v>145</v>
      </c>
      <c r="E94" s="68">
        <v>40954</v>
      </c>
      <c r="F94" s="68">
        <v>40954</v>
      </c>
      <c r="G94" s="39" t="s">
        <v>4</v>
      </c>
      <c r="H94" s="145">
        <v>47765000</v>
      </c>
      <c r="I94" s="70">
        <v>5778699</v>
      </c>
      <c r="J94" s="70">
        <v>0</v>
      </c>
      <c r="K94" s="70">
        <v>0</v>
      </c>
      <c r="L94" s="146">
        <f t="shared" si="6"/>
        <v>53543699</v>
      </c>
      <c r="M94" s="70">
        <v>657969.1</v>
      </c>
      <c r="N94" s="70">
        <v>79602.33</v>
      </c>
      <c r="O94" s="70">
        <v>0</v>
      </c>
      <c r="P94" s="70">
        <v>0</v>
      </c>
      <c r="Q94" s="44">
        <f t="shared" si="7"/>
        <v>737571.4299999999</v>
      </c>
      <c r="R94" s="95"/>
    </row>
    <row r="95" spans="1:18" ht="14.25" customHeight="1">
      <c r="A95" s="66" t="s">
        <v>0</v>
      </c>
      <c r="B95" s="66" t="s">
        <v>144</v>
      </c>
      <c r="C95" s="67">
        <v>1</v>
      </c>
      <c r="D95" s="39" t="s">
        <v>145</v>
      </c>
      <c r="E95" s="68">
        <v>40954</v>
      </c>
      <c r="F95" s="68">
        <v>40954</v>
      </c>
      <c r="G95" s="39" t="s">
        <v>4</v>
      </c>
      <c r="H95" s="69">
        <v>35636000</v>
      </c>
      <c r="I95" s="70">
        <v>4041930</v>
      </c>
      <c r="J95" s="70">
        <v>0</v>
      </c>
      <c r="K95" s="70">
        <v>0</v>
      </c>
      <c r="L95" s="43">
        <f t="shared" si="6"/>
        <v>39677930</v>
      </c>
      <c r="M95" s="70">
        <v>490890.54</v>
      </c>
      <c r="N95" s="70">
        <v>55678.11</v>
      </c>
      <c r="O95" s="70">
        <v>0</v>
      </c>
      <c r="P95" s="70">
        <v>0</v>
      </c>
      <c r="Q95" s="44">
        <f t="shared" si="7"/>
        <v>546568.65</v>
      </c>
      <c r="R95" s="95"/>
    </row>
    <row r="96" spans="1:18" ht="14.25" customHeight="1">
      <c r="A96" s="66" t="s">
        <v>0</v>
      </c>
      <c r="B96" s="66" t="s">
        <v>144</v>
      </c>
      <c r="C96" s="67">
        <v>1</v>
      </c>
      <c r="D96" s="39" t="s">
        <v>145</v>
      </c>
      <c r="E96" s="68">
        <v>40954</v>
      </c>
      <c r="F96" s="68">
        <v>40954</v>
      </c>
      <c r="G96" s="39" t="s">
        <v>4</v>
      </c>
      <c r="H96" s="69">
        <v>57855000</v>
      </c>
      <c r="I96" s="70">
        <v>6562074</v>
      </c>
      <c r="J96" s="70">
        <v>0</v>
      </c>
      <c r="K96" s="70">
        <v>0</v>
      </c>
      <c r="L96" s="43">
        <f t="shared" si="6"/>
        <v>64417074</v>
      </c>
      <c r="M96" s="70">
        <v>796960.16</v>
      </c>
      <c r="N96" s="70">
        <v>90393.42</v>
      </c>
      <c r="O96" s="70">
        <v>0</v>
      </c>
      <c r="P96" s="70">
        <v>0</v>
      </c>
      <c r="Q96" s="44">
        <f t="shared" si="7"/>
        <v>887353.5800000001</v>
      </c>
      <c r="R96" s="95"/>
    </row>
    <row r="97" spans="3:12" ht="12" customHeight="1">
      <c r="C97" s="133"/>
      <c r="H97" s="149"/>
      <c r="L97" s="150"/>
    </row>
    <row r="98" spans="3:12" ht="12" customHeight="1">
      <c r="C98" s="133"/>
      <c r="H98" s="149"/>
      <c r="L98" s="150"/>
    </row>
    <row r="99" spans="1:17" ht="15.75" customHeight="1">
      <c r="A99" s="27" t="s">
        <v>35</v>
      </c>
      <c r="B99" s="1"/>
      <c r="C99" s="1"/>
      <c r="D99" s="1"/>
      <c r="E99" s="1"/>
      <c r="F99" s="1"/>
      <c r="G99" s="1"/>
      <c r="H99" s="21"/>
      <c r="I99" s="15"/>
      <c r="J99" s="15"/>
      <c r="K99" s="15"/>
      <c r="L99" s="22"/>
      <c r="M99" s="28">
        <f>+M101</f>
        <v>312172000</v>
      </c>
      <c r="N99" s="28">
        <f>+N101</f>
        <v>27988452.5</v>
      </c>
      <c r="O99" s="28">
        <f>+O101</f>
        <v>0</v>
      </c>
      <c r="P99" s="28">
        <f>+P101</f>
        <v>0</v>
      </c>
      <c r="Q99" s="28">
        <f>+Q101</f>
        <v>340160452.5</v>
      </c>
    </row>
    <row r="100" spans="1:17" ht="9.75" customHeight="1">
      <c r="A100" s="27"/>
      <c r="B100" s="1"/>
      <c r="C100" s="1"/>
      <c r="D100" s="1"/>
      <c r="E100" s="1"/>
      <c r="F100" s="1"/>
      <c r="G100" s="1"/>
      <c r="H100" s="21"/>
      <c r="I100" s="15"/>
      <c r="J100" s="15"/>
      <c r="K100" s="15"/>
      <c r="L100" s="22"/>
      <c r="M100" s="28"/>
      <c r="N100" s="28"/>
      <c r="O100" s="28"/>
      <c r="P100" s="28"/>
      <c r="Q100" s="28"/>
    </row>
    <row r="101" spans="1:17" ht="15.75" customHeight="1">
      <c r="A101" s="30" t="s">
        <v>286</v>
      </c>
      <c r="B101" s="15"/>
      <c r="C101" s="15"/>
      <c r="D101" s="15"/>
      <c r="E101" s="15"/>
      <c r="F101" s="15"/>
      <c r="G101" s="15"/>
      <c r="H101" s="21"/>
      <c r="I101" s="15"/>
      <c r="J101" s="15"/>
      <c r="K101" s="15"/>
      <c r="L101" s="22"/>
      <c r="M101" s="31">
        <f>+M102</f>
        <v>312172000</v>
      </c>
      <c r="N101" s="31">
        <f>+N102</f>
        <v>27988452.5</v>
      </c>
      <c r="O101" s="31">
        <f>+O102</f>
        <v>0</v>
      </c>
      <c r="P101" s="31">
        <f>+P102</f>
        <v>0</v>
      </c>
      <c r="Q101" s="31">
        <f>+Q102</f>
        <v>340160452.5</v>
      </c>
    </row>
    <row r="102" spans="1:17" ht="15" customHeight="1">
      <c r="A102" s="32" t="s">
        <v>287</v>
      </c>
      <c r="B102" s="33"/>
      <c r="C102" s="33"/>
      <c r="D102" s="33"/>
      <c r="E102" s="33"/>
      <c r="F102" s="33"/>
      <c r="G102" s="33"/>
      <c r="H102" s="34"/>
      <c r="I102" s="33"/>
      <c r="J102" s="33"/>
      <c r="K102" s="33"/>
      <c r="L102" s="35"/>
      <c r="M102" s="36">
        <f>SUM(M103:M105)</f>
        <v>312172000</v>
      </c>
      <c r="N102" s="36">
        <f>SUM(N103:N105)</f>
        <v>27988452.5</v>
      </c>
      <c r="O102" s="36">
        <f>SUM(O103:O105)</f>
        <v>0</v>
      </c>
      <c r="P102" s="36">
        <f>SUM(P103:P105)</f>
        <v>0</v>
      </c>
      <c r="Q102" s="36">
        <f>SUM(Q103:Q105)</f>
        <v>340160452.5</v>
      </c>
    </row>
    <row r="103" spans="1:18" ht="14.25" customHeight="1">
      <c r="A103" s="66" t="s">
        <v>138</v>
      </c>
      <c r="B103" s="66" t="s">
        <v>139</v>
      </c>
      <c r="C103" s="67">
        <v>1</v>
      </c>
      <c r="D103" s="39" t="s">
        <v>140</v>
      </c>
      <c r="E103" s="68">
        <v>40960</v>
      </c>
      <c r="F103" s="68">
        <v>40956</v>
      </c>
      <c r="G103" s="39" t="s">
        <v>55</v>
      </c>
      <c r="H103" s="69">
        <v>312172000</v>
      </c>
      <c r="I103" s="70">
        <v>14242847.5</v>
      </c>
      <c r="J103" s="70">
        <v>0</v>
      </c>
      <c r="K103" s="70">
        <v>0</v>
      </c>
      <c r="L103" s="43">
        <f>SUM(H103:K103)</f>
        <v>326414847.5</v>
      </c>
      <c r="M103" s="69">
        <v>312172000</v>
      </c>
      <c r="N103" s="70">
        <v>14242847.5</v>
      </c>
      <c r="O103" s="70">
        <v>0</v>
      </c>
      <c r="P103" s="70">
        <v>0</v>
      </c>
      <c r="Q103" s="44">
        <f>SUM(M103:P103)</f>
        <v>326414847.5</v>
      </c>
      <c r="R103" s="45"/>
    </row>
    <row r="104" spans="1:18" ht="14.25" customHeight="1">
      <c r="A104" s="66" t="s">
        <v>138</v>
      </c>
      <c r="B104" s="66" t="s">
        <v>141</v>
      </c>
      <c r="C104" s="67">
        <v>1</v>
      </c>
      <c r="D104" s="39" t="s">
        <v>142</v>
      </c>
      <c r="E104" s="68">
        <v>40945</v>
      </c>
      <c r="F104" s="68">
        <v>40942</v>
      </c>
      <c r="G104" s="39" t="s">
        <v>55</v>
      </c>
      <c r="H104" s="69">
        <v>0</v>
      </c>
      <c r="I104" s="70">
        <v>1401855</v>
      </c>
      <c r="J104" s="70">
        <v>0</v>
      </c>
      <c r="K104" s="70">
        <v>0</v>
      </c>
      <c r="L104" s="43">
        <f>SUM(H104:K104)</f>
        <v>1401855</v>
      </c>
      <c r="M104" s="69">
        <v>0</v>
      </c>
      <c r="N104" s="70">
        <v>1401855</v>
      </c>
      <c r="O104" s="70">
        <v>0</v>
      </c>
      <c r="P104" s="70">
        <v>0</v>
      </c>
      <c r="Q104" s="44">
        <f>SUM(M104:P104)</f>
        <v>1401855</v>
      </c>
      <c r="R104" s="45"/>
    </row>
    <row r="105" spans="1:18" ht="14.25" customHeight="1">
      <c r="A105" s="66" t="s">
        <v>138</v>
      </c>
      <c r="B105" s="66" t="s">
        <v>143</v>
      </c>
      <c r="C105" s="67">
        <v>1</v>
      </c>
      <c r="D105" s="39" t="s">
        <v>142</v>
      </c>
      <c r="E105" s="68">
        <v>40945</v>
      </c>
      <c r="F105" s="68">
        <v>40942</v>
      </c>
      <c r="G105" s="39" t="s">
        <v>55</v>
      </c>
      <c r="H105" s="69">
        <v>0</v>
      </c>
      <c r="I105" s="70">
        <v>12343750</v>
      </c>
      <c r="J105" s="70">
        <v>0</v>
      </c>
      <c r="K105" s="70">
        <v>0</v>
      </c>
      <c r="L105" s="43">
        <f>SUM(H105:K105)</f>
        <v>12343750</v>
      </c>
      <c r="M105" s="69">
        <v>0</v>
      </c>
      <c r="N105" s="70">
        <v>12343750</v>
      </c>
      <c r="O105" s="70">
        <v>0</v>
      </c>
      <c r="P105" s="70">
        <v>0</v>
      </c>
      <c r="Q105" s="44">
        <f>SUM(M105:P105)</f>
        <v>12343750</v>
      </c>
      <c r="R105" s="45"/>
    </row>
    <row r="106" spans="1:18" ht="12" customHeight="1">
      <c r="A106" s="15"/>
      <c r="B106" s="15"/>
      <c r="C106" s="154"/>
      <c r="D106" s="15"/>
      <c r="E106" s="131"/>
      <c r="F106" s="131"/>
      <c r="G106" s="15"/>
      <c r="H106" s="94"/>
      <c r="I106" s="95"/>
      <c r="J106" s="95"/>
      <c r="K106" s="95"/>
      <c r="L106" s="96"/>
      <c r="M106" s="95"/>
      <c r="N106" s="95"/>
      <c r="O106" s="95"/>
      <c r="P106" s="95"/>
      <c r="Q106" s="95"/>
      <c r="R106" s="95"/>
    </row>
    <row r="107" spans="3:12" ht="12" customHeight="1">
      <c r="C107" s="133"/>
      <c r="H107" s="149"/>
      <c r="L107" s="150"/>
    </row>
    <row r="108" spans="1:18" ht="15.75" customHeight="1">
      <c r="A108" s="83" t="s">
        <v>297</v>
      </c>
      <c r="B108" s="84"/>
      <c r="C108" s="85"/>
      <c r="D108" s="84"/>
      <c r="E108" s="84"/>
      <c r="F108" s="84"/>
      <c r="G108" s="84"/>
      <c r="H108" s="86"/>
      <c r="I108" s="84"/>
      <c r="J108" s="84"/>
      <c r="K108" s="84"/>
      <c r="L108" s="87"/>
      <c r="M108" s="88">
        <f>+M110</f>
        <v>0</v>
      </c>
      <c r="N108" s="88">
        <f>+N110</f>
        <v>0</v>
      </c>
      <c r="O108" s="88">
        <f>+O110</f>
        <v>6207253.580000001</v>
      </c>
      <c r="P108" s="88">
        <f>+P110</f>
        <v>0</v>
      </c>
      <c r="Q108" s="88">
        <f>+Q110</f>
        <v>6207253.580000001</v>
      </c>
      <c r="R108" s="95"/>
    </row>
    <row r="109" spans="1:18" ht="9.75" customHeight="1">
      <c r="A109" s="83"/>
      <c r="B109" s="84"/>
      <c r="C109" s="85"/>
      <c r="D109" s="84"/>
      <c r="E109" s="84"/>
      <c r="F109" s="84"/>
      <c r="G109" s="84"/>
      <c r="H109" s="86"/>
      <c r="I109" s="84"/>
      <c r="J109" s="84"/>
      <c r="K109" s="84"/>
      <c r="L109" s="87"/>
      <c r="M109" s="88"/>
      <c r="N109" s="88"/>
      <c r="O109" s="88"/>
      <c r="P109" s="88"/>
      <c r="Q109" s="88"/>
      <c r="R109" s="95"/>
    </row>
    <row r="110" spans="1:18" ht="15.75" customHeight="1">
      <c r="A110" s="30" t="s">
        <v>286</v>
      </c>
      <c r="B110" s="15"/>
      <c r="C110" s="15"/>
      <c r="D110" s="15"/>
      <c r="E110" s="15"/>
      <c r="F110" s="15"/>
      <c r="G110" s="15"/>
      <c r="H110" s="21"/>
      <c r="I110" s="15"/>
      <c r="J110" s="15"/>
      <c r="K110" s="15"/>
      <c r="L110" s="22"/>
      <c r="M110" s="31">
        <f>+M111</f>
        <v>0</v>
      </c>
      <c r="N110" s="31">
        <f>+N111</f>
        <v>0</v>
      </c>
      <c r="O110" s="31">
        <f>+O111</f>
        <v>6207253.580000001</v>
      </c>
      <c r="P110" s="31">
        <f>+P111</f>
        <v>0</v>
      </c>
      <c r="Q110" s="31">
        <f>+Q111</f>
        <v>6207253.580000001</v>
      </c>
      <c r="R110" s="95"/>
    </row>
    <row r="111" spans="1:18" ht="15" customHeight="1">
      <c r="A111" s="32" t="s">
        <v>287</v>
      </c>
      <c r="B111" s="15"/>
      <c r="C111" s="15"/>
      <c r="D111" s="15"/>
      <c r="E111" s="15"/>
      <c r="F111" s="15"/>
      <c r="G111" s="15"/>
      <c r="H111" s="62"/>
      <c r="I111" s="63"/>
      <c r="J111" s="63"/>
      <c r="K111" s="63"/>
      <c r="L111" s="64"/>
      <c r="M111" s="36">
        <f>SUM(M112:M123)</f>
        <v>0</v>
      </c>
      <c r="N111" s="36">
        <f>SUM(N112:N123)</f>
        <v>0</v>
      </c>
      <c r="O111" s="36">
        <f>SUM(O112:O123)</f>
        <v>6207253.580000001</v>
      </c>
      <c r="P111" s="36">
        <f>SUM(P112:P123)</f>
        <v>0</v>
      </c>
      <c r="Q111" s="36">
        <f>SUM(Q112:Q123)</f>
        <v>6207253.580000001</v>
      </c>
      <c r="R111" s="95"/>
    </row>
    <row r="112" spans="1:18" ht="14.25" customHeight="1">
      <c r="A112" s="66" t="s">
        <v>90</v>
      </c>
      <c r="B112" s="66" t="s">
        <v>91</v>
      </c>
      <c r="C112" s="67">
        <v>1</v>
      </c>
      <c r="D112" s="39" t="s">
        <v>99</v>
      </c>
      <c r="E112" s="68">
        <v>40939</v>
      </c>
      <c r="F112" s="68">
        <v>40968</v>
      </c>
      <c r="G112" s="39" t="s">
        <v>66</v>
      </c>
      <c r="H112" s="145">
        <v>0</v>
      </c>
      <c r="I112" s="70">
        <v>0</v>
      </c>
      <c r="J112" s="70">
        <v>1719.31</v>
      </c>
      <c r="K112" s="70">
        <v>0</v>
      </c>
      <c r="L112" s="146">
        <f aca="true" t="shared" si="8" ref="L112:L123">SUM(H112:K112)</f>
        <v>1719.31</v>
      </c>
      <c r="M112" s="70">
        <v>0</v>
      </c>
      <c r="N112" s="70">
        <v>0</v>
      </c>
      <c r="O112" s="70">
        <v>636.78</v>
      </c>
      <c r="P112" s="70">
        <v>0</v>
      </c>
      <c r="Q112" s="44">
        <f aca="true" t="shared" si="9" ref="Q112:Q123">SUM(M112:P112)</f>
        <v>636.78</v>
      </c>
      <c r="R112" s="45"/>
    </row>
    <row r="113" spans="1:18" ht="14.25" customHeight="1">
      <c r="A113" s="66" t="s">
        <v>90</v>
      </c>
      <c r="B113" s="66" t="s">
        <v>280</v>
      </c>
      <c r="C113" s="67">
        <v>1</v>
      </c>
      <c r="D113" s="39" t="s">
        <v>281</v>
      </c>
      <c r="E113" s="68">
        <v>40954</v>
      </c>
      <c r="F113" s="68">
        <v>40954</v>
      </c>
      <c r="G113" s="39" t="s">
        <v>66</v>
      </c>
      <c r="H113" s="145">
        <v>0</v>
      </c>
      <c r="I113" s="70">
        <v>0</v>
      </c>
      <c r="J113" s="70">
        <v>99491.15</v>
      </c>
      <c r="K113" s="70">
        <v>0</v>
      </c>
      <c r="L113" s="146">
        <f t="shared" si="8"/>
        <v>99491.15</v>
      </c>
      <c r="M113" s="70">
        <v>0</v>
      </c>
      <c r="N113" s="70">
        <v>0</v>
      </c>
      <c r="O113" s="70">
        <v>37040.64</v>
      </c>
      <c r="P113" s="70">
        <v>0</v>
      </c>
      <c r="Q113" s="44">
        <f t="shared" si="9"/>
        <v>37040.64</v>
      </c>
      <c r="R113" s="45"/>
    </row>
    <row r="114" spans="1:18" ht="14.25" customHeight="1">
      <c r="A114" s="66" t="s">
        <v>323</v>
      </c>
      <c r="B114" s="66" t="s">
        <v>324</v>
      </c>
      <c r="C114" s="67">
        <v>1</v>
      </c>
      <c r="D114" s="39" t="s">
        <v>325</v>
      </c>
      <c r="E114" s="68">
        <v>40940</v>
      </c>
      <c r="F114" s="68">
        <v>40940</v>
      </c>
      <c r="G114" s="39" t="s">
        <v>55</v>
      </c>
      <c r="H114" s="145">
        <v>0</v>
      </c>
      <c r="I114" s="70">
        <v>0</v>
      </c>
      <c r="J114" s="70">
        <v>750000</v>
      </c>
      <c r="K114" s="70">
        <v>0</v>
      </c>
      <c r="L114" s="146">
        <f t="shared" si="8"/>
        <v>750000</v>
      </c>
      <c r="M114" s="70">
        <v>0</v>
      </c>
      <c r="N114" s="70">
        <v>0</v>
      </c>
      <c r="O114" s="70">
        <v>750000</v>
      </c>
      <c r="P114" s="70">
        <v>0</v>
      </c>
      <c r="Q114" s="44">
        <f t="shared" si="9"/>
        <v>750000</v>
      </c>
      <c r="R114" s="45"/>
    </row>
    <row r="115" spans="1:18" ht="14.25" customHeight="1">
      <c r="A115" s="66" t="s">
        <v>269</v>
      </c>
      <c r="B115" s="66" t="s">
        <v>270</v>
      </c>
      <c r="C115" s="67">
        <v>1</v>
      </c>
      <c r="D115" s="39" t="s">
        <v>271</v>
      </c>
      <c r="E115" s="68">
        <v>40954</v>
      </c>
      <c r="F115" s="68">
        <v>40948</v>
      </c>
      <c r="G115" s="39" t="s">
        <v>66</v>
      </c>
      <c r="H115" s="145">
        <v>0</v>
      </c>
      <c r="I115" s="70">
        <v>0</v>
      </c>
      <c r="J115" s="70">
        <v>3812808.26</v>
      </c>
      <c r="K115" s="70">
        <v>0</v>
      </c>
      <c r="L115" s="146">
        <f t="shared" si="8"/>
        <v>3812808.26</v>
      </c>
      <c r="M115" s="70">
        <v>0</v>
      </c>
      <c r="N115" s="70">
        <v>0</v>
      </c>
      <c r="O115" s="70">
        <v>1418455.45</v>
      </c>
      <c r="P115" s="70">
        <v>0</v>
      </c>
      <c r="Q115" s="44">
        <f t="shared" si="9"/>
        <v>1418455.45</v>
      </c>
      <c r="R115" s="45"/>
    </row>
    <row r="116" spans="1:18" ht="14.25" customHeight="1">
      <c r="A116" s="66" t="s">
        <v>269</v>
      </c>
      <c r="B116" s="66" t="s">
        <v>272</v>
      </c>
      <c r="C116" s="67">
        <v>1</v>
      </c>
      <c r="D116" s="39" t="s">
        <v>271</v>
      </c>
      <c r="E116" s="68">
        <v>40954</v>
      </c>
      <c r="F116" s="68">
        <v>40948</v>
      </c>
      <c r="G116" s="39" t="s">
        <v>66</v>
      </c>
      <c r="H116" s="145">
        <v>0</v>
      </c>
      <c r="I116" s="70">
        <v>0</v>
      </c>
      <c r="J116" s="70">
        <v>9019221.11</v>
      </c>
      <c r="K116" s="70">
        <v>0</v>
      </c>
      <c r="L116" s="146">
        <f t="shared" si="8"/>
        <v>9019221.11</v>
      </c>
      <c r="M116" s="70">
        <v>0</v>
      </c>
      <c r="N116" s="70">
        <v>0</v>
      </c>
      <c r="O116" s="70">
        <v>3355365</v>
      </c>
      <c r="P116" s="70">
        <v>0</v>
      </c>
      <c r="Q116" s="44">
        <f t="shared" si="9"/>
        <v>3355365</v>
      </c>
      <c r="R116" s="45"/>
    </row>
    <row r="117" spans="1:18" ht="14.25" customHeight="1">
      <c r="A117" s="66" t="s">
        <v>275</v>
      </c>
      <c r="B117" s="66" t="s">
        <v>326</v>
      </c>
      <c r="C117" s="67">
        <v>1</v>
      </c>
      <c r="D117" s="39" t="s">
        <v>325</v>
      </c>
      <c r="E117" s="68">
        <v>40942</v>
      </c>
      <c r="F117" s="68">
        <v>40942</v>
      </c>
      <c r="G117" s="39" t="s">
        <v>55</v>
      </c>
      <c r="H117" s="145">
        <v>0</v>
      </c>
      <c r="I117" s="70">
        <v>0</v>
      </c>
      <c r="J117" s="70">
        <v>400</v>
      </c>
      <c r="K117" s="70">
        <v>0</v>
      </c>
      <c r="L117" s="146">
        <f t="shared" si="8"/>
        <v>400</v>
      </c>
      <c r="M117" s="70">
        <v>0</v>
      </c>
      <c r="N117" s="70">
        <v>0</v>
      </c>
      <c r="O117" s="70">
        <v>400</v>
      </c>
      <c r="P117" s="70">
        <v>0</v>
      </c>
      <c r="Q117" s="44">
        <f t="shared" si="9"/>
        <v>400</v>
      </c>
      <c r="R117" s="45"/>
    </row>
    <row r="118" spans="1:18" ht="14.25" customHeight="1">
      <c r="A118" s="66" t="s">
        <v>275</v>
      </c>
      <c r="B118" s="66" t="s">
        <v>327</v>
      </c>
      <c r="C118" s="67">
        <v>1</v>
      </c>
      <c r="D118" s="39" t="s">
        <v>325</v>
      </c>
      <c r="E118" s="68">
        <v>40942</v>
      </c>
      <c r="F118" s="68">
        <v>40942</v>
      </c>
      <c r="G118" s="39" t="s">
        <v>55</v>
      </c>
      <c r="H118" s="145">
        <v>0</v>
      </c>
      <c r="I118" s="70">
        <v>0</v>
      </c>
      <c r="J118" s="70">
        <v>400</v>
      </c>
      <c r="K118" s="70">
        <v>0</v>
      </c>
      <c r="L118" s="146">
        <f t="shared" si="8"/>
        <v>400</v>
      </c>
      <c r="M118" s="70">
        <v>0</v>
      </c>
      <c r="N118" s="70">
        <v>0</v>
      </c>
      <c r="O118" s="70">
        <v>400</v>
      </c>
      <c r="P118" s="70">
        <v>0</v>
      </c>
      <c r="Q118" s="44">
        <f t="shared" si="9"/>
        <v>400</v>
      </c>
      <c r="R118" s="45"/>
    </row>
    <row r="119" spans="1:18" ht="14.25" customHeight="1">
      <c r="A119" s="66" t="s">
        <v>1</v>
      </c>
      <c r="B119" s="66" t="s">
        <v>242</v>
      </c>
      <c r="C119" s="67">
        <v>1</v>
      </c>
      <c r="D119" s="39" t="s">
        <v>243</v>
      </c>
      <c r="E119" s="68">
        <v>40954</v>
      </c>
      <c r="F119" s="68">
        <v>40954</v>
      </c>
      <c r="G119" s="39" t="s">
        <v>55</v>
      </c>
      <c r="H119" s="145">
        <v>0</v>
      </c>
      <c r="I119" s="70">
        <v>0</v>
      </c>
      <c r="J119" s="70">
        <v>54253.45</v>
      </c>
      <c r="K119" s="70">
        <v>0</v>
      </c>
      <c r="L119" s="146">
        <f t="shared" si="8"/>
        <v>54253.45</v>
      </c>
      <c r="M119" s="70">
        <v>0</v>
      </c>
      <c r="N119" s="70">
        <v>0</v>
      </c>
      <c r="O119" s="70">
        <v>54253.45</v>
      </c>
      <c r="P119" s="70">
        <v>0</v>
      </c>
      <c r="Q119" s="44">
        <f t="shared" si="9"/>
        <v>54253.45</v>
      </c>
      <c r="R119" s="45"/>
    </row>
    <row r="120" spans="1:18" ht="14.25" customHeight="1">
      <c r="A120" s="66" t="s">
        <v>1</v>
      </c>
      <c r="B120" s="66" t="s">
        <v>244</v>
      </c>
      <c r="C120" s="67">
        <v>1</v>
      </c>
      <c r="D120" s="39" t="s">
        <v>245</v>
      </c>
      <c r="E120" s="68">
        <v>40954</v>
      </c>
      <c r="F120" s="68">
        <v>40954</v>
      </c>
      <c r="G120" s="39" t="s">
        <v>55</v>
      </c>
      <c r="H120" s="145">
        <v>0</v>
      </c>
      <c r="I120" s="70">
        <v>0</v>
      </c>
      <c r="J120" s="70">
        <v>29265.75</v>
      </c>
      <c r="K120" s="70">
        <v>0</v>
      </c>
      <c r="L120" s="146">
        <f t="shared" si="8"/>
        <v>29265.75</v>
      </c>
      <c r="M120" s="70">
        <v>0</v>
      </c>
      <c r="N120" s="70">
        <v>0</v>
      </c>
      <c r="O120" s="70">
        <v>29265.75</v>
      </c>
      <c r="P120" s="70">
        <v>0</v>
      </c>
      <c r="Q120" s="44">
        <f t="shared" si="9"/>
        <v>29265.75</v>
      </c>
      <c r="R120" s="45"/>
    </row>
    <row r="121" spans="1:18" ht="14.25" customHeight="1">
      <c r="A121" s="66" t="s">
        <v>1</v>
      </c>
      <c r="B121" s="66" t="s">
        <v>246</v>
      </c>
      <c r="C121" s="67">
        <v>1</v>
      </c>
      <c r="D121" s="39" t="s">
        <v>121</v>
      </c>
      <c r="E121" s="68">
        <v>40954</v>
      </c>
      <c r="F121" s="68">
        <v>40954</v>
      </c>
      <c r="G121" s="39" t="s">
        <v>55</v>
      </c>
      <c r="H121" s="145">
        <v>0</v>
      </c>
      <c r="I121" s="70">
        <v>0</v>
      </c>
      <c r="J121" s="70">
        <v>132679.57</v>
      </c>
      <c r="K121" s="70">
        <v>0</v>
      </c>
      <c r="L121" s="146">
        <f t="shared" si="8"/>
        <v>132679.57</v>
      </c>
      <c r="M121" s="70">
        <v>0</v>
      </c>
      <c r="N121" s="70">
        <v>0</v>
      </c>
      <c r="O121" s="70">
        <v>132679.57</v>
      </c>
      <c r="P121" s="70">
        <v>0</v>
      </c>
      <c r="Q121" s="44">
        <f t="shared" si="9"/>
        <v>132679.57</v>
      </c>
      <c r="R121" s="45"/>
    </row>
    <row r="122" spans="1:18" ht="14.25" customHeight="1">
      <c r="A122" s="66" t="s">
        <v>1</v>
      </c>
      <c r="B122" s="66" t="s">
        <v>247</v>
      </c>
      <c r="C122" s="67">
        <v>1</v>
      </c>
      <c r="D122" s="39" t="s">
        <v>248</v>
      </c>
      <c r="E122" s="68">
        <v>40954</v>
      </c>
      <c r="F122" s="68">
        <v>40954</v>
      </c>
      <c r="G122" s="39" t="s">
        <v>55</v>
      </c>
      <c r="H122" s="145">
        <v>0</v>
      </c>
      <c r="I122" s="70">
        <v>0</v>
      </c>
      <c r="J122" s="70">
        <v>45823.32</v>
      </c>
      <c r="K122" s="70">
        <v>0</v>
      </c>
      <c r="L122" s="146">
        <f t="shared" si="8"/>
        <v>45823.32</v>
      </c>
      <c r="M122" s="70">
        <v>0</v>
      </c>
      <c r="N122" s="70">
        <v>0</v>
      </c>
      <c r="O122" s="70">
        <v>45823.32</v>
      </c>
      <c r="P122" s="70">
        <v>0</v>
      </c>
      <c r="Q122" s="44">
        <f t="shared" si="9"/>
        <v>45823.32</v>
      </c>
      <c r="R122" s="45"/>
    </row>
    <row r="123" spans="1:18" ht="14.25" customHeight="1">
      <c r="A123" s="66" t="s">
        <v>1</v>
      </c>
      <c r="B123" s="66" t="s">
        <v>249</v>
      </c>
      <c r="C123" s="67">
        <v>1</v>
      </c>
      <c r="D123" s="39" t="s">
        <v>127</v>
      </c>
      <c r="E123" s="68">
        <v>40954</v>
      </c>
      <c r="F123" s="68">
        <v>40954</v>
      </c>
      <c r="G123" s="39" t="s">
        <v>55</v>
      </c>
      <c r="H123" s="145">
        <v>0</v>
      </c>
      <c r="I123" s="70">
        <v>0</v>
      </c>
      <c r="J123" s="70">
        <v>382933.62</v>
      </c>
      <c r="K123" s="70">
        <v>0</v>
      </c>
      <c r="L123" s="146">
        <f t="shared" si="8"/>
        <v>382933.62</v>
      </c>
      <c r="M123" s="70">
        <v>0</v>
      </c>
      <c r="N123" s="70">
        <v>0</v>
      </c>
      <c r="O123" s="70">
        <v>382933.62</v>
      </c>
      <c r="P123" s="70">
        <v>0</v>
      </c>
      <c r="Q123" s="44">
        <f t="shared" si="9"/>
        <v>382933.62</v>
      </c>
      <c r="R123" s="45"/>
    </row>
    <row r="124" spans="1:18" ht="15" customHeight="1">
      <c r="A124" s="156"/>
      <c r="B124" s="156"/>
      <c r="C124" s="157"/>
      <c r="D124" s="158"/>
      <c r="E124" s="159"/>
      <c r="F124" s="159"/>
      <c r="G124" s="158"/>
      <c r="H124" s="160"/>
      <c r="I124" s="161"/>
      <c r="J124" s="161"/>
      <c r="K124" s="161"/>
      <c r="L124" s="162"/>
      <c r="M124" s="161"/>
      <c r="N124" s="161"/>
      <c r="O124" s="161"/>
      <c r="P124" s="161"/>
      <c r="Q124" s="163"/>
      <c r="R124" s="45"/>
    </row>
    <row r="125" spans="1:18" ht="15" customHeight="1">
      <c r="A125" s="156"/>
      <c r="B125" s="156"/>
      <c r="C125" s="157"/>
      <c r="D125" s="158"/>
      <c r="E125" s="159"/>
      <c r="F125" s="159"/>
      <c r="G125" s="158"/>
      <c r="H125" s="160"/>
      <c r="I125" s="161"/>
      <c r="J125" s="161"/>
      <c r="K125" s="161"/>
      <c r="L125" s="162"/>
      <c r="M125" s="161"/>
      <c r="N125" s="161"/>
      <c r="O125" s="161"/>
      <c r="P125" s="161"/>
      <c r="Q125" s="163"/>
      <c r="R125" s="45"/>
    </row>
    <row r="126" spans="1:18" ht="16.5" customHeight="1">
      <c r="A126" s="24" t="s">
        <v>290</v>
      </c>
      <c r="B126" s="89"/>
      <c r="C126" s="90"/>
      <c r="D126" s="79"/>
      <c r="E126" s="91"/>
      <c r="F126" s="91"/>
      <c r="G126" s="91"/>
      <c r="H126" s="92"/>
      <c r="I126" s="93"/>
      <c r="J126" s="93"/>
      <c r="K126" s="93"/>
      <c r="L126" s="82"/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45"/>
    </row>
    <row r="127" spans="1:18" ht="15" customHeight="1">
      <c r="A127" s="15"/>
      <c r="B127" s="15"/>
      <c r="C127" s="142"/>
      <c r="D127" s="15"/>
      <c r="E127" s="15"/>
      <c r="F127" s="15"/>
      <c r="G127" s="15"/>
      <c r="H127" s="164"/>
      <c r="I127" s="95"/>
      <c r="J127" s="95"/>
      <c r="K127" s="95"/>
      <c r="L127" s="165"/>
      <c r="M127" s="95"/>
      <c r="N127" s="95"/>
      <c r="O127" s="95"/>
      <c r="P127" s="95"/>
      <c r="Q127" s="95"/>
      <c r="R127" s="107"/>
    </row>
    <row r="128" spans="1:18" ht="12" customHeight="1">
      <c r="A128" s="166"/>
      <c r="B128" s="166"/>
      <c r="C128" s="167"/>
      <c r="D128" s="166"/>
      <c r="E128" s="166"/>
      <c r="F128" s="166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</row>
    <row r="129" spans="1:18" ht="18">
      <c r="A129" s="17"/>
      <c r="B129" s="16"/>
      <c r="C129" s="9"/>
      <c r="D129" s="16"/>
      <c r="E129" s="16"/>
      <c r="F129" s="16"/>
      <c r="G129" s="107"/>
      <c r="H129" s="107"/>
      <c r="I129" s="107"/>
      <c r="J129" s="105" t="s">
        <v>40</v>
      </c>
      <c r="K129" s="106"/>
      <c r="L129" s="107"/>
      <c r="M129" s="106">
        <f>+M11+M126</f>
        <v>374206034.40999997</v>
      </c>
      <c r="N129" s="106">
        <f>+N11+N126</f>
        <v>34208503.34</v>
      </c>
      <c r="O129" s="106">
        <f>+O11+O126</f>
        <v>6241049.270000001</v>
      </c>
      <c r="P129" s="106">
        <f>+P11+P126</f>
        <v>0</v>
      </c>
      <c r="Q129" s="106">
        <f>+Q11+Q126</f>
        <v>414655587.02</v>
      </c>
      <c r="R129" s="106"/>
    </row>
    <row r="130" spans="1:18" ht="12" customHeight="1">
      <c r="A130" s="169"/>
      <c r="B130" s="169"/>
      <c r="C130" s="170"/>
      <c r="D130" s="169"/>
      <c r="E130" s="169"/>
      <c r="F130" s="169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</row>
    <row r="131" spans="1:18" ht="9.75" customHeight="1">
      <c r="A131" s="112"/>
      <c r="B131" s="112"/>
      <c r="C131" s="214"/>
      <c r="D131" s="112"/>
      <c r="E131" s="112"/>
      <c r="F131" s="112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95"/>
      <c r="R131" s="107"/>
    </row>
    <row r="132" spans="1:18" ht="15.75" customHeight="1">
      <c r="A132" s="206" t="s">
        <v>345</v>
      </c>
      <c r="B132" s="112"/>
      <c r="C132" s="214"/>
      <c r="D132" s="112"/>
      <c r="E132" s="112"/>
      <c r="F132" s="112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95"/>
      <c r="R132" s="107"/>
    </row>
    <row r="133" spans="1:18" ht="15.75" customHeight="1">
      <c r="A133" s="212" t="s">
        <v>306</v>
      </c>
      <c r="B133" s="112"/>
      <c r="C133" s="214"/>
      <c r="D133" s="112"/>
      <c r="E133" s="112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95"/>
      <c r="R133" s="107"/>
    </row>
    <row r="134" spans="1:18" ht="15.75" customHeight="1">
      <c r="A134" s="213" t="s">
        <v>307</v>
      </c>
      <c r="B134" s="112"/>
      <c r="C134" s="214"/>
      <c r="D134" s="112"/>
      <c r="E134" s="112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95"/>
      <c r="R134" s="107"/>
    </row>
    <row r="135" spans="1:18" ht="15.75" customHeight="1">
      <c r="A135" s="114" t="s">
        <v>311</v>
      </c>
      <c r="B135" s="112"/>
      <c r="C135" s="214"/>
      <c r="D135" s="112"/>
      <c r="E135" s="112"/>
      <c r="F135" s="112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95"/>
      <c r="R135" s="107"/>
    </row>
    <row r="136" spans="1:18" ht="15.75" customHeight="1">
      <c r="A136" s="114" t="s">
        <v>312</v>
      </c>
      <c r="B136" s="112"/>
      <c r="C136" s="214"/>
      <c r="D136" s="112"/>
      <c r="E136" s="112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95"/>
      <c r="R136" s="107"/>
    </row>
    <row r="137" spans="1:18" ht="15.75" customHeight="1">
      <c r="A137" s="114" t="s">
        <v>299</v>
      </c>
      <c r="B137" s="112"/>
      <c r="C137" s="214"/>
      <c r="D137" s="112"/>
      <c r="E137" s="112"/>
      <c r="F137" s="112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95"/>
      <c r="R137" s="107"/>
    </row>
    <row r="138" spans="1:18" ht="15.75" customHeight="1">
      <c r="A138" s="212" t="s">
        <v>328</v>
      </c>
      <c r="B138" s="112"/>
      <c r="C138" s="214"/>
      <c r="D138" s="112"/>
      <c r="E138" s="112"/>
      <c r="F138" s="112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95"/>
      <c r="R138" s="107"/>
    </row>
    <row r="139" spans="1:18" ht="12" customHeight="1">
      <c r="A139" s="121"/>
      <c r="B139" s="115"/>
      <c r="C139" s="172"/>
      <c r="D139" s="115"/>
      <c r="E139" s="115"/>
      <c r="F139" s="115"/>
      <c r="G139" s="173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1:18" ht="15.75" customHeight="1">
      <c r="A140" s="122" t="s">
        <v>291</v>
      </c>
      <c r="B140" s="115"/>
      <c r="C140" s="172"/>
      <c r="D140" s="115"/>
      <c r="E140" s="115"/>
      <c r="F140" s="115"/>
      <c r="G140" s="173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1:18" ht="15.75" customHeight="1">
      <c r="A141" s="122" t="s">
        <v>292</v>
      </c>
      <c r="B141" s="115"/>
      <c r="C141" s="172"/>
      <c r="D141" s="115"/>
      <c r="E141" s="115"/>
      <c r="F141" s="115"/>
      <c r="G141" s="173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2:18" ht="15">
      <c r="B142" s="115"/>
      <c r="C142" s="172"/>
      <c r="D142" s="115"/>
      <c r="E142" s="115"/>
      <c r="F142" s="115"/>
      <c r="G142" s="173"/>
      <c r="H142" s="120"/>
      <c r="I142" s="120"/>
      <c r="J142" s="120"/>
      <c r="K142" s="120"/>
      <c r="L142" s="118"/>
      <c r="M142" s="118"/>
      <c r="N142" s="118"/>
      <c r="O142" s="118"/>
      <c r="P142" s="118"/>
      <c r="Q142" s="118"/>
      <c r="R142" s="120"/>
    </row>
    <row r="143" spans="1:18" ht="15">
      <c r="A143" s="124"/>
      <c r="B143" s="115"/>
      <c r="C143" s="172"/>
      <c r="D143" s="115"/>
      <c r="E143" s="115"/>
      <c r="F143" s="115"/>
      <c r="G143" s="173"/>
      <c r="H143" s="120"/>
      <c r="I143" s="120"/>
      <c r="J143" s="120"/>
      <c r="K143" s="120"/>
      <c r="L143" s="118"/>
      <c r="M143" s="118"/>
      <c r="N143" s="118"/>
      <c r="O143" s="118"/>
      <c r="P143" s="118"/>
      <c r="Q143" s="118"/>
      <c r="R143" s="120"/>
    </row>
    <row r="144" spans="1:18" ht="15">
      <c r="A144" s="174"/>
      <c r="B144" s="115"/>
      <c r="C144" s="172"/>
      <c r="D144" s="115"/>
      <c r="E144" s="115"/>
      <c r="F144" s="115"/>
      <c r="G144" s="173"/>
      <c r="H144" s="120"/>
      <c r="I144" s="120"/>
      <c r="J144" s="120"/>
      <c r="K144" s="120"/>
      <c r="L144" s="118"/>
      <c r="M144" s="118"/>
      <c r="N144" s="118"/>
      <c r="O144" s="118"/>
      <c r="P144" s="118"/>
      <c r="Q144" s="118"/>
      <c r="R144" s="120"/>
    </row>
    <row r="145" spans="1:18" ht="15">
      <c r="A145" s="216"/>
      <c r="B145" s="116"/>
      <c r="C145" s="209"/>
      <c r="D145" s="116"/>
      <c r="E145" s="116"/>
      <c r="F145" s="116"/>
      <c r="G145" s="210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5">
      <c r="A146" s="216"/>
      <c r="B146" s="116"/>
      <c r="C146" s="209"/>
      <c r="D146" s="116"/>
      <c r="E146" s="116"/>
      <c r="F146" s="116"/>
      <c r="G146" s="210"/>
      <c r="H146" s="118"/>
      <c r="I146" s="118"/>
      <c r="J146" s="118"/>
      <c r="K146" s="118"/>
      <c r="L146" s="118"/>
      <c r="R146" s="118"/>
    </row>
    <row r="147" spans="1:18" ht="15">
      <c r="A147" s="217"/>
      <c r="B147" s="116"/>
      <c r="C147" s="209"/>
      <c r="D147" s="116"/>
      <c r="E147" s="116"/>
      <c r="F147" s="116"/>
      <c r="G147" s="210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5">
      <c r="A148" s="216"/>
      <c r="B148" s="116"/>
      <c r="C148" s="209"/>
      <c r="D148" s="116"/>
      <c r="E148" s="116"/>
      <c r="F148" s="116"/>
      <c r="G148" s="210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5">
      <c r="A149" s="174"/>
      <c r="B149" s="115"/>
      <c r="C149" s="172"/>
      <c r="D149" s="115"/>
      <c r="E149" s="115"/>
      <c r="F149" s="115"/>
      <c r="G149" s="173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1:18" ht="15">
      <c r="A150" s="174"/>
      <c r="B150" s="115"/>
      <c r="C150" s="172"/>
      <c r="D150" s="115"/>
      <c r="E150" s="115"/>
      <c r="F150" s="115"/>
      <c r="G150" s="173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2:18" ht="15">
      <c r="B151" s="115"/>
      <c r="C151" s="172"/>
      <c r="D151" s="115"/>
      <c r="E151" s="115"/>
      <c r="F151" s="115"/>
      <c r="G151" s="173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2:18" ht="15">
      <c r="B152" s="115"/>
      <c r="C152" s="172"/>
      <c r="D152" s="125"/>
      <c r="E152" s="115"/>
      <c r="F152" s="115"/>
      <c r="G152" s="173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2:18" ht="15">
      <c r="B153" s="115"/>
      <c r="C153" s="172"/>
      <c r="D153" s="125"/>
      <c r="E153" s="115"/>
      <c r="F153" s="115"/>
      <c r="G153" s="173"/>
      <c r="H153" s="120"/>
      <c r="I153" s="120"/>
      <c r="J153" s="120"/>
      <c r="K153" s="120"/>
      <c r="L153" s="120"/>
      <c r="M153" s="120"/>
      <c r="N153" s="120"/>
      <c r="O153" s="120"/>
      <c r="P153" s="120"/>
      <c r="Q153" s="95"/>
      <c r="R153" s="95"/>
    </row>
    <row r="154" spans="2:18" ht="16.5">
      <c r="B154" s="84"/>
      <c r="D154" s="84"/>
      <c r="E154" s="84"/>
      <c r="F154" s="84"/>
      <c r="G154" s="84"/>
      <c r="H154" s="84"/>
      <c r="I154" s="84"/>
      <c r="J154" s="84"/>
      <c r="K154" s="84"/>
      <c r="L154" s="84"/>
      <c r="M154" s="29"/>
      <c r="N154" s="29"/>
      <c r="O154" s="29"/>
      <c r="P154" s="29"/>
      <c r="Q154" s="29"/>
      <c r="R154" s="95"/>
    </row>
    <row r="155" spans="2:18" ht="15">
      <c r="B155" s="15"/>
      <c r="C155" s="142"/>
      <c r="D155" s="15"/>
      <c r="E155" s="15"/>
      <c r="F155" s="15"/>
      <c r="G155" s="1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1:18" ht="15.75">
      <c r="A156" s="175"/>
      <c r="B156" s="15"/>
      <c r="C156" s="142"/>
      <c r="D156" s="15"/>
      <c r="E156" s="15"/>
      <c r="F156" s="15"/>
      <c r="G156" s="15"/>
      <c r="H156" s="95"/>
      <c r="I156" s="95"/>
      <c r="J156" s="93"/>
      <c r="K156" s="95"/>
      <c r="L156" s="95"/>
      <c r="M156" s="176"/>
      <c r="N156" s="176"/>
      <c r="O156" s="176"/>
      <c r="P156" s="176"/>
      <c r="Q156" s="176"/>
      <c r="R156" s="95"/>
    </row>
    <row r="157" spans="1:18" ht="15">
      <c r="A157" s="15"/>
      <c r="B157" s="15"/>
      <c r="C157" s="142"/>
      <c r="D157" s="45"/>
      <c r="E157" s="45"/>
      <c r="F157" s="45"/>
      <c r="G157" s="15"/>
      <c r="H157" s="45"/>
      <c r="I157" s="45"/>
      <c r="J157" s="45"/>
      <c r="K157" s="95"/>
      <c r="L157" s="95"/>
      <c r="M157" s="95"/>
      <c r="N157" s="95"/>
      <c r="O157" s="95"/>
      <c r="P157" s="95"/>
      <c r="Q157" s="95"/>
      <c r="R157" s="95"/>
    </row>
    <row r="158" spans="1:18" ht="15">
      <c r="A158" s="89"/>
      <c r="B158" s="89"/>
      <c r="C158" s="177"/>
      <c r="D158" s="45"/>
      <c r="E158" s="45"/>
      <c r="F158" s="45"/>
      <c r="G158" s="79"/>
      <c r="H158" s="93"/>
      <c r="I158" s="93"/>
      <c r="J158" s="93"/>
      <c r="K158" s="93"/>
      <c r="L158" s="45"/>
      <c r="M158" s="93"/>
      <c r="N158" s="93"/>
      <c r="O158" s="93"/>
      <c r="P158" s="93"/>
      <c r="Q158" s="45"/>
      <c r="R158" s="95"/>
    </row>
    <row r="159" spans="1:18" ht="15">
      <c r="A159" s="89"/>
      <c r="B159" s="89"/>
      <c r="C159" s="177"/>
      <c r="D159" s="45"/>
      <c r="E159" s="93"/>
      <c r="F159" s="93"/>
      <c r="G159" s="79"/>
      <c r="H159" s="46"/>
      <c r="I159" s="46"/>
      <c r="J159" s="46"/>
      <c r="K159" s="93"/>
      <c r="L159" s="45"/>
      <c r="M159" s="93"/>
      <c r="N159" s="93"/>
      <c r="O159" s="93"/>
      <c r="P159" s="93"/>
      <c r="Q159" s="45"/>
      <c r="R159" s="95"/>
    </row>
    <row r="160" spans="1:18" ht="15">
      <c r="A160" s="89"/>
      <c r="B160" s="89"/>
      <c r="C160" s="177"/>
      <c r="D160" s="45"/>
      <c r="E160" s="93"/>
      <c r="F160" s="93"/>
      <c r="G160" s="79"/>
      <c r="H160" s="46"/>
      <c r="I160" s="46"/>
      <c r="J160" s="46"/>
      <c r="K160" s="93"/>
      <c r="L160" s="45"/>
      <c r="M160" s="93"/>
      <c r="N160" s="93"/>
      <c r="O160" s="93"/>
      <c r="P160" s="93"/>
      <c r="Q160" s="45"/>
      <c r="R160" s="95"/>
    </row>
    <row r="161" spans="1:18" ht="15">
      <c r="A161" s="89"/>
      <c r="B161" s="89"/>
      <c r="C161" s="177"/>
      <c r="D161" s="45"/>
      <c r="E161" s="93"/>
      <c r="F161" s="93"/>
      <c r="G161" s="79"/>
      <c r="H161" s="46"/>
      <c r="I161" s="46"/>
      <c r="J161" s="46"/>
      <c r="K161" s="93"/>
      <c r="L161" s="45"/>
      <c r="M161" s="93"/>
      <c r="N161" s="93"/>
      <c r="O161" s="93"/>
      <c r="P161" s="93"/>
      <c r="Q161" s="45"/>
      <c r="R161" s="95"/>
    </row>
    <row r="162" spans="1:18" ht="15">
      <c r="A162" s="89"/>
      <c r="B162" s="89"/>
      <c r="C162" s="177"/>
      <c r="D162" s="45"/>
      <c r="E162" s="93"/>
      <c r="F162" s="93"/>
      <c r="G162" s="79"/>
      <c r="H162" s="46"/>
      <c r="I162" s="46"/>
      <c r="J162" s="46"/>
      <c r="K162" s="93"/>
      <c r="L162" s="45"/>
      <c r="M162" s="93"/>
      <c r="N162" s="93"/>
      <c r="O162" s="93"/>
      <c r="P162" s="93"/>
      <c r="Q162" s="45"/>
      <c r="R162" s="95"/>
    </row>
    <row r="163" spans="1:18" ht="15">
      <c r="A163" s="89"/>
      <c r="B163" s="89"/>
      <c r="C163" s="177"/>
      <c r="D163" s="45"/>
      <c r="E163" s="93"/>
      <c r="F163" s="93"/>
      <c r="G163" s="79"/>
      <c r="H163" s="46"/>
      <c r="I163" s="46"/>
      <c r="J163" s="46"/>
      <c r="K163" s="93"/>
      <c r="L163" s="45"/>
      <c r="M163" s="93"/>
      <c r="N163" s="93"/>
      <c r="O163" s="93"/>
      <c r="P163" s="93"/>
      <c r="Q163" s="45"/>
      <c r="R163" s="95"/>
    </row>
    <row r="164" spans="1:18" ht="15">
      <c r="A164" s="89"/>
      <c r="B164" s="89"/>
      <c r="C164" s="177"/>
      <c r="D164" s="45"/>
      <c r="E164" s="93"/>
      <c r="F164" s="93"/>
      <c r="G164" s="79"/>
      <c r="H164" s="46"/>
      <c r="I164" s="46"/>
      <c r="J164" s="46"/>
      <c r="K164" s="93"/>
      <c r="L164" s="45"/>
      <c r="M164" s="93"/>
      <c r="N164" s="93"/>
      <c r="O164" s="93"/>
      <c r="P164" s="93"/>
      <c r="Q164" s="45"/>
      <c r="R164" s="95"/>
    </row>
    <row r="165" spans="1:18" ht="15">
      <c r="A165" s="89"/>
      <c r="B165" s="89"/>
      <c r="C165" s="177"/>
      <c r="D165" s="45"/>
      <c r="E165" s="93"/>
      <c r="F165" s="93"/>
      <c r="G165" s="79"/>
      <c r="H165" s="46"/>
      <c r="I165" s="46"/>
      <c r="J165" s="46"/>
      <c r="K165" s="93"/>
      <c r="L165" s="45"/>
      <c r="M165" s="93"/>
      <c r="N165" s="93"/>
      <c r="O165" s="93"/>
      <c r="P165" s="93"/>
      <c r="Q165" s="45"/>
      <c r="R165" s="95"/>
    </row>
    <row r="166" spans="1:18" ht="15">
      <c r="A166" s="89"/>
      <c r="B166" s="89"/>
      <c r="C166" s="177"/>
      <c r="D166" s="45"/>
      <c r="E166" s="93"/>
      <c r="F166" s="93"/>
      <c r="G166" s="79"/>
      <c r="H166" s="45"/>
      <c r="I166" s="93"/>
      <c r="J166" s="93"/>
      <c r="K166" s="93"/>
      <c r="L166" s="45"/>
      <c r="M166" s="93"/>
      <c r="N166" s="93"/>
      <c r="O166" s="93"/>
      <c r="P166" s="93"/>
      <c r="Q166" s="45"/>
      <c r="R166" s="95"/>
    </row>
    <row r="167" spans="1:18" ht="15.75">
      <c r="A167" s="15"/>
      <c r="B167" s="15"/>
      <c r="C167" s="178"/>
      <c r="D167" s="45"/>
      <c r="E167" s="46"/>
      <c r="F167" s="46"/>
      <c r="G167" s="33"/>
      <c r="H167" s="95"/>
      <c r="I167" s="95"/>
      <c r="J167" s="95"/>
      <c r="K167" s="95"/>
      <c r="L167" s="95"/>
      <c r="M167" s="23"/>
      <c r="N167" s="23"/>
      <c r="O167" s="23"/>
      <c r="P167" s="23"/>
      <c r="Q167" s="23"/>
      <c r="R167" s="23"/>
    </row>
    <row r="168" spans="1:18" ht="15">
      <c r="A168" s="15"/>
      <c r="B168" s="15"/>
      <c r="C168" s="178"/>
      <c r="D168" s="46"/>
      <c r="E168" s="46"/>
      <c r="F168" s="46"/>
      <c r="G168" s="33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1:18" ht="15">
      <c r="A169" s="15"/>
      <c r="B169" s="15"/>
      <c r="C169" s="178"/>
      <c r="D169" s="46"/>
      <c r="E169" s="46"/>
      <c r="F169" s="46"/>
      <c r="H169" s="46"/>
      <c r="I169" s="46"/>
      <c r="J169" s="46"/>
      <c r="K169" s="95"/>
      <c r="L169" s="95"/>
      <c r="M169" s="95"/>
      <c r="N169" s="95"/>
      <c r="O169" s="95"/>
      <c r="P169" s="95"/>
      <c r="Q169" s="95"/>
      <c r="R169" s="95"/>
    </row>
    <row r="170" spans="1:18" ht="15">
      <c r="A170" s="15"/>
      <c r="B170" s="15"/>
      <c r="C170" s="178"/>
      <c r="D170" s="46"/>
      <c r="E170" s="46"/>
      <c r="F170" s="46"/>
      <c r="G170" s="33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3:18" ht="14.25">
      <c r="C171" s="178"/>
      <c r="D171" s="46"/>
      <c r="E171" s="46"/>
      <c r="F171" s="46"/>
      <c r="G171" s="33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</row>
    <row r="172" spans="3:18" ht="14.25">
      <c r="C172" s="178"/>
      <c r="D172" s="33"/>
      <c r="E172" s="33"/>
      <c r="F172" s="33"/>
      <c r="G172" s="33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</row>
    <row r="173" spans="8:18" ht="12.75"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</row>
    <row r="174" spans="8:18" ht="12.75"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</row>
    <row r="175" spans="8:18" ht="12.75"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</row>
    <row r="176" spans="8:18" ht="12.75"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</row>
    <row r="177" spans="8:18" ht="12.75"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</row>
    <row r="178" spans="8:18" ht="12.75"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</row>
    <row r="179" spans="8:18" ht="12.75"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</row>
    <row r="180" spans="8:18" ht="12.75"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</row>
    <row r="181" spans="8:18" ht="12.75"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</row>
    <row r="182" spans="8:18" ht="12.75"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</row>
    <row r="183" spans="8:18" ht="12.75"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</row>
    <row r="184" spans="8:18" ht="12.75"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</row>
    <row r="185" spans="8:18" ht="12.75"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</row>
    <row r="186" spans="8:18" ht="12.75"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</row>
  </sheetData>
  <sheetProtection/>
  <mergeCells count="2">
    <mergeCell ref="H8:L8"/>
    <mergeCell ref="M8:R8"/>
  </mergeCells>
  <printOptions horizontalCentered="1"/>
  <pageMargins left="0.1968503937007874" right="0.1968503937007874" top="0.4724409448818898" bottom="0.3937007874015748" header="0" footer="0.1968503937007874"/>
  <pageSetup fitToHeight="5" fitToWidth="1" horizontalDpi="600" verticalDpi="600" orientation="landscape" paperSize="9" scale="46" r:id="rId1"/>
  <headerFooter alignWithMargins="0">
    <oddFooter>&amp;L&amp;"Arial,Cursiva"&amp;11&amp;F / &amp;A&amp;C&amp;"Arial,Cursiva"&amp;11FECHA - &amp;D -&amp;R&amp;"Arial,Cursiva"&amp;11Página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8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45.77734375" style="133" customWidth="1"/>
    <col min="2" max="2" width="7.5546875" style="133" customWidth="1"/>
    <col min="3" max="3" width="4.6640625" style="134" customWidth="1"/>
    <col min="4" max="4" width="40.77734375" style="133" customWidth="1"/>
    <col min="5" max="5" width="10.3359375" style="133" customWidth="1"/>
    <col min="6" max="6" width="10.21484375" style="133" customWidth="1"/>
    <col min="7" max="7" width="8.5546875" style="133" customWidth="1"/>
    <col min="8" max="8" width="13.4453125" style="133" customWidth="1"/>
    <col min="9" max="9" width="12.10546875" style="133" customWidth="1"/>
    <col min="10" max="10" width="11.21484375" style="133" customWidth="1"/>
    <col min="11" max="11" width="8.10546875" style="133" customWidth="1"/>
    <col min="12" max="12" width="13.4453125" style="133" customWidth="1"/>
    <col min="13" max="13" width="16.3359375" style="133" bestFit="1" customWidth="1"/>
    <col min="14" max="14" width="16.3359375" style="133" customWidth="1"/>
    <col min="15" max="15" width="13.77734375" style="133" customWidth="1"/>
    <col min="16" max="16" width="11.99609375" style="133" customWidth="1"/>
    <col min="17" max="17" width="18.21484375" style="133" bestFit="1" customWidth="1"/>
    <col min="18" max="18" width="2.4453125" style="133" bestFit="1" customWidth="1"/>
    <col min="19" max="16384" width="8.88671875" style="133" customWidth="1"/>
  </cols>
  <sheetData>
    <row r="1" ht="18" customHeight="1"/>
    <row r="2" spans="1:18" ht="20.2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9.5" customHeight="1">
      <c r="A3" s="4" t="s">
        <v>282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19.5" customHeight="1">
      <c r="A4" s="6" t="s">
        <v>329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ht="18.75" customHeight="1">
      <c r="A5" s="8" t="s">
        <v>283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</row>
    <row r="6" spans="1:18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35"/>
    </row>
    <row r="7" spans="1:18" ht="16.5" customHeight="1">
      <c r="A7" s="10" t="s">
        <v>61</v>
      </c>
      <c r="B7" s="11"/>
      <c r="C7" s="136"/>
      <c r="D7" s="11"/>
      <c r="E7" s="10"/>
      <c r="F7" s="10"/>
      <c r="G7" s="10"/>
      <c r="H7" s="137"/>
      <c r="I7" s="13"/>
      <c r="J7" s="13"/>
      <c r="K7" s="13"/>
      <c r="L7" s="138"/>
      <c r="M7" s="13"/>
      <c r="N7" s="13"/>
      <c r="O7" s="13"/>
      <c r="P7" s="13"/>
      <c r="Q7" s="13"/>
      <c r="R7" s="180"/>
    </row>
    <row r="8" spans="1:18" ht="16.5" customHeight="1">
      <c r="A8" s="16" t="s">
        <v>60</v>
      </c>
      <c r="B8" s="17"/>
      <c r="C8" s="9" t="s">
        <v>5</v>
      </c>
      <c r="D8" s="17"/>
      <c r="E8" s="16" t="s">
        <v>50</v>
      </c>
      <c r="F8" s="16" t="s">
        <v>42</v>
      </c>
      <c r="G8" s="16"/>
      <c r="H8" s="223" t="s">
        <v>43</v>
      </c>
      <c r="I8" s="224"/>
      <c r="J8" s="224"/>
      <c r="K8" s="224"/>
      <c r="L8" s="225"/>
      <c r="M8" s="224" t="s">
        <v>303</v>
      </c>
      <c r="N8" s="224"/>
      <c r="O8" s="224"/>
      <c r="P8" s="224"/>
      <c r="Q8" s="224"/>
      <c r="R8" s="224"/>
    </row>
    <row r="9" spans="1:18" ht="18">
      <c r="A9" s="18" t="s">
        <v>284</v>
      </c>
      <c r="B9" s="18" t="s">
        <v>41</v>
      </c>
      <c r="C9" s="139" t="s">
        <v>6</v>
      </c>
      <c r="D9" s="18" t="s">
        <v>53</v>
      </c>
      <c r="E9" s="18" t="s">
        <v>51</v>
      </c>
      <c r="F9" s="18" t="s">
        <v>344</v>
      </c>
      <c r="G9" s="18" t="s">
        <v>52</v>
      </c>
      <c r="H9" s="140" t="s">
        <v>46</v>
      </c>
      <c r="I9" s="18" t="s">
        <v>47</v>
      </c>
      <c r="J9" s="18" t="s">
        <v>48</v>
      </c>
      <c r="K9" s="18" t="s">
        <v>49</v>
      </c>
      <c r="L9" s="141" t="s">
        <v>44</v>
      </c>
      <c r="M9" s="18" t="s">
        <v>46</v>
      </c>
      <c r="N9" s="18" t="s">
        <v>47</v>
      </c>
      <c r="O9" s="18" t="s">
        <v>48</v>
      </c>
      <c r="P9" s="18" t="s">
        <v>49</v>
      </c>
      <c r="Q9" s="18" t="s">
        <v>44</v>
      </c>
      <c r="R9" s="181"/>
    </row>
    <row r="10" spans="1:18" ht="15" customHeight="1">
      <c r="A10" s="15"/>
      <c r="B10" s="15"/>
      <c r="C10" s="142"/>
      <c r="D10" s="15"/>
      <c r="E10" s="15"/>
      <c r="F10" s="15"/>
      <c r="G10" s="15"/>
      <c r="H10" s="143"/>
      <c r="I10" s="15"/>
      <c r="J10" s="15"/>
      <c r="K10" s="15"/>
      <c r="L10" s="144"/>
      <c r="M10" s="23"/>
      <c r="N10" s="23"/>
      <c r="O10" s="23"/>
      <c r="P10" s="23"/>
      <c r="Q10" s="23"/>
      <c r="R10" s="7"/>
    </row>
    <row r="11" spans="1:18" ht="16.5" customHeight="1">
      <c r="A11" s="24" t="s">
        <v>285</v>
      </c>
      <c r="B11" s="15"/>
      <c r="C11" s="142"/>
      <c r="D11" s="15"/>
      <c r="E11" s="15"/>
      <c r="F11" s="15"/>
      <c r="G11" s="15"/>
      <c r="H11" s="143"/>
      <c r="I11" s="15"/>
      <c r="J11" s="15"/>
      <c r="K11" s="15"/>
      <c r="L11" s="144"/>
      <c r="M11" s="25">
        <f>+M13+M62+M114+M123+M133</f>
        <v>68466261.86</v>
      </c>
      <c r="N11" s="25">
        <f>+N13+N62+N114+N123+N133</f>
        <v>100204645.75</v>
      </c>
      <c r="O11" s="25">
        <f>+O13+O62+O114+O123+O133</f>
        <v>2014636.51</v>
      </c>
      <c r="P11" s="25">
        <f>+P13+P62+P114+P123+P133</f>
        <v>0</v>
      </c>
      <c r="Q11" s="25">
        <f>+Q13+Q62+Q114+Q123+Q133</f>
        <v>170685544.11999997</v>
      </c>
      <c r="R11" s="7"/>
    </row>
    <row r="12" spans="1:18" ht="12" customHeight="1">
      <c r="A12" s="15"/>
      <c r="B12" s="15"/>
      <c r="C12" s="142"/>
      <c r="D12" s="15"/>
      <c r="E12" s="15"/>
      <c r="F12" s="15"/>
      <c r="G12" s="15"/>
      <c r="H12" s="143"/>
      <c r="I12" s="15"/>
      <c r="J12" s="15"/>
      <c r="K12" s="15"/>
      <c r="L12" s="144"/>
      <c r="M12" s="23"/>
      <c r="N12" s="23"/>
      <c r="O12" s="23"/>
      <c r="P12" s="23"/>
      <c r="Q12" s="23"/>
      <c r="R12" s="7"/>
    </row>
    <row r="13" spans="1:18" ht="15.75" customHeight="1">
      <c r="A13" s="27" t="s">
        <v>38</v>
      </c>
      <c r="B13" s="1"/>
      <c r="C13" s="1"/>
      <c r="D13" s="1"/>
      <c r="E13" s="1"/>
      <c r="F13" s="1"/>
      <c r="G13" s="1"/>
      <c r="H13" s="21"/>
      <c r="I13" s="15"/>
      <c r="J13" s="15"/>
      <c r="K13" s="15"/>
      <c r="L13" s="22"/>
      <c r="M13" s="28">
        <f>+M15+M51</f>
        <v>39734564.45</v>
      </c>
      <c r="N13" s="28">
        <f>+N15+N51</f>
        <v>13163216.450000001</v>
      </c>
      <c r="O13" s="28">
        <f>+O15+O51</f>
        <v>194128.07</v>
      </c>
      <c r="P13" s="28">
        <f>+P15+P51</f>
        <v>0</v>
      </c>
      <c r="Q13" s="28">
        <f>+Q15+Q51</f>
        <v>53091908.96999999</v>
      </c>
      <c r="R13" s="29"/>
    </row>
    <row r="14" spans="1:18" ht="9.75" customHeight="1">
      <c r="A14" s="147"/>
      <c r="B14" s="15"/>
      <c r="C14" s="142"/>
      <c r="D14" s="15"/>
      <c r="E14" s="15"/>
      <c r="F14" s="15"/>
      <c r="G14" s="15"/>
      <c r="H14" s="21"/>
      <c r="I14" s="15"/>
      <c r="J14" s="15"/>
      <c r="K14" s="15"/>
      <c r="L14" s="22"/>
      <c r="M14" s="88"/>
      <c r="N14" s="88"/>
      <c r="O14" s="88"/>
      <c r="P14" s="88"/>
      <c r="Q14" s="88"/>
      <c r="R14" s="29"/>
    </row>
    <row r="15" spans="1:18" ht="15.75" customHeight="1">
      <c r="A15" s="30" t="s">
        <v>286</v>
      </c>
      <c r="B15" s="15"/>
      <c r="C15" s="15"/>
      <c r="D15" s="15"/>
      <c r="E15" s="15"/>
      <c r="F15" s="15"/>
      <c r="G15" s="15"/>
      <c r="H15" s="21"/>
      <c r="I15" s="15"/>
      <c r="J15" s="15"/>
      <c r="K15" s="15"/>
      <c r="L15" s="22"/>
      <c r="M15" s="31">
        <f>+M16</f>
        <v>39608138.42</v>
      </c>
      <c r="N15" s="31">
        <f>+N16</f>
        <v>12770265.760000002</v>
      </c>
      <c r="O15" s="31">
        <f>+O16</f>
        <v>193942.81</v>
      </c>
      <c r="P15" s="31">
        <f>+P16</f>
        <v>0</v>
      </c>
      <c r="Q15" s="31">
        <f>+Q16</f>
        <v>52572346.989999995</v>
      </c>
      <c r="R15" s="29"/>
    </row>
    <row r="16" spans="1:18" ht="15" customHeight="1">
      <c r="A16" s="32" t="s">
        <v>287</v>
      </c>
      <c r="B16" s="33"/>
      <c r="C16" s="33"/>
      <c r="D16" s="33"/>
      <c r="E16" s="33"/>
      <c r="F16" s="33"/>
      <c r="G16" s="33"/>
      <c r="H16" s="34"/>
      <c r="I16" s="33"/>
      <c r="J16" s="33"/>
      <c r="K16" s="33"/>
      <c r="L16" s="35"/>
      <c r="M16" s="36">
        <f>SUM(M17:M49)</f>
        <v>39608138.42</v>
      </c>
      <c r="N16" s="36">
        <f>SUM(N17:N49)</f>
        <v>12770265.760000002</v>
      </c>
      <c r="O16" s="36">
        <f>SUM(O17:O49)</f>
        <v>193942.81</v>
      </c>
      <c r="P16" s="36">
        <f>SUM(P17:P49)</f>
        <v>0</v>
      </c>
      <c r="Q16" s="36">
        <f>SUM(Q17:Q49)</f>
        <v>52572346.989999995</v>
      </c>
      <c r="R16" s="29"/>
    </row>
    <row r="17" spans="1:18" ht="14.25" customHeight="1">
      <c r="A17" s="182" t="s">
        <v>57</v>
      </c>
      <c r="B17" s="182" t="s">
        <v>217</v>
      </c>
      <c r="C17" s="183">
        <v>1</v>
      </c>
      <c r="D17" s="39" t="s">
        <v>218</v>
      </c>
      <c r="E17" s="184">
        <v>40980</v>
      </c>
      <c r="F17" s="184">
        <v>40980</v>
      </c>
      <c r="G17" s="184" t="s">
        <v>55</v>
      </c>
      <c r="H17" s="185">
        <v>75000</v>
      </c>
      <c r="I17" s="186">
        <v>907.37</v>
      </c>
      <c r="J17" s="186">
        <v>0</v>
      </c>
      <c r="K17" s="186">
        <v>0</v>
      </c>
      <c r="L17" s="43">
        <f aca="true" t="shared" si="0" ref="L17:L47">SUM(H17:K17)</f>
        <v>75907.37</v>
      </c>
      <c r="M17" s="185">
        <v>75000</v>
      </c>
      <c r="N17" s="186">
        <v>907.37</v>
      </c>
      <c r="O17" s="186">
        <v>0</v>
      </c>
      <c r="P17" s="186">
        <v>0</v>
      </c>
      <c r="Q17" s="44">
        <f aca="true" t="shared" si="1" ref="Q17:Q47">SUM(M17:P17)</f>
        <v>75907.37</v>
      </c>
      <c r="R17" s="45"/>
    </row>
    <row r="18" spans="1:18" ht="14.25" customHeight="1">
      <c r="A18" s="182" t="s">
        <v>57</v>
      </c>
      <c r="B18" s="182" t="s">
        <v>152</v>
      </c>
      <c r="C18" s="183">
        <v>1</v>
      </c>
      <c r="D18" s="39" t="s">
        <v>153</v>
      </c>
      <c r="E18" s="184">
        <v>40996</v>
      </c>
      <c r="F18" s="184">
        <v>40996</v>
      </c>
      <c r="G18" s="184" t="s">
        <v>55</v>
      </c>
      <c r="H18" s="185">
        <v>427107.05</v>
      </c>
      <c r="I18" s="186">
        <v>88776.95</v>
      </c>
      <c r="J18" s="186">
        <v>0</v>
      </c>
      <c r="K18" s="186">
        <v>0</v>
      </c>
      <c r="L18" s="43">
        <f t="shared" si="0"/>
        <v>515884</v>
      </c>
      <c r="M18" s="185">
        <v>427107.05</v>
      </c>
      <c r="N18" s="186">
        <v>88776.95</v>
      </c>
      <c r="O18" s="186">
        <v>0</v>
      </c>
      <c r="P18" s="186">
        <v>0</v>
      </c>
      <c r="Q18" s="44">
        <f t="shared" si="1"/>
        <v>515884</v>
      </c>
      <c r="R18" s="45"/>
    </row>
    <row r="19" spans="1:18" ht="14.25" customHeight="1">
      <c r="A19" s="182" t="s">
        <v>57</v>
      </c>
      <c r="B19" s="182" t="s">
        <v>330</v>
      </c>
      <c r="C19" s="183">
        <v>1</v>
      </c>
      <c r="D19" s="39" t="s">
        <v>331</v>
      </c>
      <c r="E19" s="184">
        <v>40969</v>
      </c>
      <c r="F19" s="184">
        <v>40969</v>
      </c>
      <c r="G19" s="184" t="s">
        <v>55</v>
      </c>
      <c r="H19" s="185">
        <v>47613.54</v>
      </c>
      <c r="I19" s="186">
        <v>17092.63</v>
      </c>
      <c r="J19" s="186">
        <v>4787.27</v>
      </c>
      <c r="K19" s="186">
        <v>0</v>
      </c>
      <c r="L19" s="43">
        <f>SUM(H19:K19)</f>
        <v>69493.44</v>
      </c>
      <c r="M19" s="185">
        <v>47613.54</v>
      </c>
      <c r="N19" s="186">
        <v>17092.63</v>
      </c>
      <c r="O19" s="186">
        <v>4787.27</v>
      </c>
      <c r="P19" s="186">
        <v>0</v>
      </c>
      <c r="Q19" s="44">
        <f>SUM(M19:P19)</f>
        <v>69493.44</v>
      </c>
      <c r="R19" s="45"/>
    </row>
    <row r="20" spans="1:18" ht="14.25" customHeight="1">
      <c r="A20" s="182" t="s">
        <v>57</v>
      </c>
      <c r="B20" s="182" t="s">
        <v>154</v>
      </c>
      <c r="C20" s="183">
        <v>1</v>
      </c>
      <c r="D20" s="39" t="s">
        <v>155</v>
      </c>
      <c r="E20" s="184">
        <v>40996</v>
      </c>
      <c r="F20" s="184">
        <v>40996</v>
      </c>
      <c r="G20" s="184" t="s">
        <v>55</v>
      </c>
      <c r="H20" s="185">
        <v>358146.67</v>
      </c>
      <c r="I20" s="186">
        <v>52012.91</v>
      </c>
      <c r="J20" s="186">
        <v>3441.49</v>
      </c>
      <c r="K20" s="186">
        <v>0</v>
      </c>
      <c r="L20" s="43">
        <f t="shared" si="0"/>
        <v>413601.06999999995</v>
      </c>
      <c r="M20" s="185">
        <v>358146.67</v>
      </c>
      <c r="N20" s="186">
        <v>52012.91</v>
      </c>
      <c r="O20" s="186">
        <v>3441.49</v>
      </c>
      <c r="P20" s="186">
        <v>0</v>
      </c>
      <c r="Q20" s="44">
        <f t="shared" si="1"/>
        <v>413601.06999999995</v>
      </c>
      <c r="R20" s="45"/>
    </row>
    <row r="21" spans="1:18" ht="14.25" customHeight="1">
      <c r="A21" s="182" t="s">
        <v>57</v>
      </c>
      <c r="B21" s="182" t="s">
        <v>156</v>
      </c>
      <c r="C21" s="183">
        <v>1</v>
      </c>
      <c r="D21" s="39" t="s">
        <v>157</v>
      </c>
      <c r="E21" s="184">
        <v>40996</v>
      </c>
      <c r="F21" s="184">
        <v>40996</v>
      </c>
      <c r="G21" s="184" t="s">
        <v>55</v>
      </c>
      <c r="H21" s="185">
        <v>435996.13</v>
      </c>
      <c r="I21" s="186">
        <v>70261.54</v>
      </c>
      <c r="J21" s="186">
        <v>2.09</v>
      </c>
      <c r="K21" s="186">
        <v>0</v>
      </c>
      <c r="L21" s="43">
        <f t="shared" si="0"/>
        <v>506259.76</v>
      </c>
      <c r="M21" s="185">
        <v>435996.13</v>
      </c>
      <c r="N21" s="186">
        <v>70261.54</v>
      </c>
      <c r="O21" s="186">
        <v>2.09</v>
      </c>
      <c r="P21" s="186">
        <v>0</v>
      </c>
      <c r="Q21" s="44">
        <f t="shared" si="1"/>
        <v>506259.76</v>
      </c>
      <c r="R21" s="45"/>
    </row>
    <row r="22" spans="1:18" ht="14.25" customHeight="1">
      <c r="A22" s="182" t="s">
        <v>57</v>
      </c>
      <c r="B22" s="182" t="s">
        <v>158</v>
      </c>
      <c r="C22" s="183">
        <v>1</v>
      </c>
      <c r="D22" s="39" t="s">
        <v>159</v>
      </c>
      <c r="E22" s="184">
        <v>40996</v>
      </c>
      <c r="F22" s="184">
        <v>40996</v>
      </c>
      <c r="G22" s="184" t="s">
        <v>55</v>
      </c>
      <c r="H22" s="185">
        <v>172935</v>
      </c>
      <c r="I22" s="186">
        <v>26430.63</v>
      </c>
      <c r="J22" s="186">
        <v>0</v>
      </c>
      <c r="K22" s="186">
        <v>0</v>
      </c>
      <c r="L22" s="43">
        <f t="shared" si="0"/>
        <v>199365.63</v>
      </c>
      <c r="M22" s="185">
        <v>172935</v>
      </c>
      <c r="N22" s="186">
        <v>26430.63</v>
      </c>
      <c r="O22" s="186">
        <v>0</v>
      </c>
      <c r="P22" s="186">
        <v>0</v>
      </c>
      <c r="Q22" s="44">
        <f t="shared" si="1"/>
        <v>199365.63</v>
      </c>
      <c r="R22" s="45"/>
    </row>
    <row r="23" spans="1:18" ht="14.25" customHeight="1">
      <c r="A23" s="182" t="s">
        <v>57</v>
      </c>
      <c r="B23" s="182" t="s">
        <v>219</v>
      </c>
      <c r="C23" s="183">
        <v>1</v>
      </c>
      <c r="D23" s="39" t="s">
        <v>228</v>
      </c>
      <c r="E23" s="184">
        <v>40996</v>
      </c>
      <c r="F23" s="184">
        <v>40996</v>
      </c>
      <c r="G23" s="184" t="s">
        <v>55</v>
      </c>
      <c r="H23" s="185">
        <v>95492.5</v>
      </c>
      <c r="I23" s="186">
        <v>15838.55</v>
      </c>
      <c r="J23" s="186">
        <v>1035.31</v>
      </c>
      <c r="K23" s="186">
        <v>0</v>
      </c>
      <c r="L23" s="43">
        <f t="shared" si="0"/>
        <v>112366.36</v>
      </c>
      <c r="M23" s="185">
        <v>95492.5</v>
      </c>
      <c r="N23" s="186">
        <v>15838.55</v>
      </c>
      <c r="O23" s="186">
        <v>1035.31</v>
      </c>
      <c r="P23" s="186">
        <v>0</v>
      </c>
      <c r="Q23" s="44">
        <f t="shared" si="1"/>
        <v>112366.36</v>
      </c>
      <c r="R23" s="45"/>
    </row>
    <row r="24" spans="1:18" ht="14.25" customHeight="1">
      <c r="A24" s="182" t="s">
        <v>57</v>
      </c>
      <c r="B24" s="182" t="s">
        <v>215</v>
      </c>
      <c r="C24" s="183">
        <v>1</v>
      </c>
      <c r="D24" s="39" t="s">
        <v>64</v>
      </c>
      <c r="E24" s="184">
        <v>40996</v>
      </c>
      <c r="F24" s="184">
        <v>40996</v>
      </c>
      <c r="G24" s="184" t="s">
        <v>55</v>
      </c>
      <c r="H24" s="185">
        <v>831114.83</v>
      </c>
      <c r="I24" s="186">
        <v>141493.48</v>
      </c>
      <c r="J24" s="186">
        <v>32603.66</v>
      </c>
      <c r="K24" s="186">
        <v>0</v>
      </c>
      <c r="L24" s="43">
        <f t="shared" si="0"/>
        <v>1005211.97</v>
      </c>
      <c r="M24" s="185">
        <v>831114.83</v>
      </c>
      <c r="N24" s="186">
        <v>141493.48</v>
      </c>
      <c r="O24" s="186">
        <v>32603.66</v>
      </c>
      <c r="P24" s="186">
        <v>0</v>
      </c>
      <c r="Q24" s="44">
        <f t="shared" si="1"/>
        <v>1005211.97</v>
      </c>
      <c r="R24" s="45"/>
    </row>
    <row r="25" spans="1:18" ht="14.25" customHeight="1">
      <c r="A25" s="182" t="s">
        <v>57</v>
      </c>
      <c r="B25" s="182" t="s">
        <v>69</v>
      </c>
      <c r="C25" s="183">
        <v>1</v>
      </c>
      <c r="D25" s="39" t="s">
        <v>70</v>
      </c>
      <c r="E25" s="184">
        <v>40996</v>
      </c>
      <c r="F25" s="184">
        <v>40996</v>
      </c>
      <c r="G25" s="184" t="s">
        <v>55</v>
      </c>
      <c r="H25" s="185">
        <v>0</v>
      </c>
      <c r="I25" s="186">
        <v>142763.93</v>
      </c>
      <c r="J25" s="186">
        <v>2029.37</v>
      </c>
      <c r="K25" s="186">
        <v>0</v>
      </c>
      <c r="L25" s="43">
        <f>SUM(H25:K25)</f>
        <v>144793.3</v>
      </c>
      <c r="M25" s="185">
        <v>0</v>
      </c>
      <c r="N25" s="186">
        <v>142763.93</v>
      </c>
      <c r="O25" s="186">
        <v>2029.37</v>
      </c>
      <c r="P25" s="186">
        <v>0</v>
      </c>
      <c r="Q25" s="44">
        <f>SUM(M25:P25)</f>
        <v>144793.3</v>
      </c>
      <c r="R25" s="45"/>
    </row>
    <row r="26" spans="1:18" ht="14.25" customHeight="1">
      <c r="A26" s="182" t="s">
        <v>57</v>
      </c>
      <c r="B26" s="182" t="s">
        <v>216</v>
      </c>
      <c r="C26" s="183">
        <v>1</v>
      </c>
      <c r="D26" s="39" t="s">
        <v>131</v>
      </c>
      <c r="E26" s="184">
        <v>40996</v>
      </c>
      <c r="F26" s="184">
        <v>40996</v>
      </c>
      <c r="G26" s="184" t="s">
        <v>55</v>
      </c>
      <c r="H26" s="185">
        <v>0</v>
      </c>
      <c r="I26" s="186">
        <v>268217.45</v>
      </c>
      <c r="J26" s="186">
        <v>7534.08</v>
      </c>
      <c r="K26" s="186">
        <v>0</v>
      </c>
      <c r="L26" s="43">
        <f>SUM(H26:K26)</f>
        <v>275751.53</v>
      </c>
      <c r="M26" s="185">
        <v>0</v>
      </c>
      <c r="N26" s="186">
        <v>268217.45</v>
      </c>
      <c r="O26" s="186">
        <v>7534.08</v>
      </c>
      <c r="P26" s="186">
        <v>0</v>
      </c>
      <c r="Q26" s="44">
        <f>SUM(M26:P26)</f>
        <v>275751.53</v>
      </c>
      <c r="R26" s="45"/>
    </row>
    <row r="27" spans="1:18" ht="14.25" customHeight="1">
      <c r="A27" s="182" t="s">
        <v>57</v>
      </c>
      <c r="B27" s="182" t="s">
        <v>103</v>
      </c>
      <c r="C27" s="183">
        <v>1</v>
      </c>
      <c r="D27" s="39" t="s">
        <v>104</v>
      </c>
      <c r="E27" s="184">
        <v>40996</v>
      </c>
      <c r="F27" s="184">
        <v>40996</v>
      </c>
      <c r="G27" s="184" t="s">
        <v>55</v>
      </c>
      <c r="H27" s="185">
        <v>0</v>
      </c>
      <c r="I27" s="186">
        <v>373229.5</v>
      </c>
      <c r="J27" s="186">
        <v>48343.22</v>
      </c>
      <c r="K27" s="186">
        <v>0</v>
      </c>
      <c r="L27" s="43">
        <f t="shared" si="0"/>
        <v>421572.72</v>
      </c>
      <c r="M27" s="185">
        <v>0</v>
      </c>
      <c r="N27" s="186">
        <v>373229.5</v>
      </c>
      <c r="O27" s="186">
        <v>48343.22</v>
      </c>
      <c r="P27" s="186">
        <v>0</v>
      </c>
      <c r="Q27" s="44">
        <f t="shared" si="1"/>
        <v>421572.72</v>
      </c>
      <c r="R27" s="45"/>
    </row>
    <row r="28" spans="1:18" ht="14.25" customHeight="1">
      <c r="A28" s="182" t="s">
        <v>57</v>
      </c>
      <c r="B28" s="182" t="s">
        <v>105</v>
      </c>
      <c r="C28" s="183">
        <v>1</v>
      </c>
      <c r="D28" s="39" t="s">
        <v>106</v>
      </c>
      <c r="E28" s="184">
        <v>40996</v>
      </c>
      <c r="F28" s="184">
        <v>40996</v>
      </c>
      <c r="G28" s="184" t="s">
        <v>55</v>
      </c>
      <c r="H28" s="185">
        <v>0</v>
      </c>
      <c r="I28" s="186">
        <v>8671.59</v>
      </c>
      <c r="J28" s="186">
        <v>3198.78</v>
      </c>
      <c r="K28" s="186">
        <v>0</v>
      </c>
      <c r="L28" s="43">
        <f>SUM(H28:K28)</f>
        <v>11870.37</v>
      </c>
      <c r="M28" s="185">
        <v>0</v>
      </c>
      <c r="N28" s="186">
        <v>8671.59</v>
      </c>
      <c r="O28" s="186">
        <v>3198.78</v>
      </c>
      <c r="P28" s="186">
        <v>0</v>
      </c>
      <c r="Q28" s="44">
        <f>SUM(M28:P28)</f>
        <v>11870.37</v>
      </c>
      <c r="R28" s="45"/>
    </row>
    <row r="29" spans="1:18" ht="14.25" customHeight="1">
      <c r="A29" s="182" t="s">
        <v>57</v>
      </c>
      <c r="B29" s="39" t="s">
        <v>229</v>
      </c>
      <c r="C29" s="183">
        <v>1</v>
      </c>
      <c r="D29" s="39" t="s">
        <v>230</v>
      </c>
      <c r="E29" s="184">
        <v>40996</v>
      </c>
      <c r="F29" s="184">
        <v>40996</v>
      </c>
      <c r="G29" s="184" t="s">
        <v>55</v>
      </c>
      <c r="H29" s="185">
        <v>0</v>
      </c>
      <c r="I29" s="186">
        <v>88244.27</v>
      </c>
      <c r="J29" s="186">
        <v>13150.03</v>
      </c>
      <c r="K29" s="186">
        <v>0</v>
      </c>
      <c r="L29" s="43">
        <f t="shared" si="0"/>
        <v>101394.3</v>
      </c>
      <c r="M29" s="185">
        <v>0</v>
      </c>
      <c r="N29" s="186">
        <v>88244.27</v>
      </c>
      <c r="O29" s="186">
        <v>13150.03</v>
      </c>
      <c r="P29" s="186">
        <v>0</v>
      </c>
      <c r="Q29" s="44">
        <f t="shared" si="1"/>
        <v>101394.3</v>
      </c>
      <c r="R29" s="45"/>
    </row>
    <row r="30" spans="1:18" ht="14.25" customHeight="1">
      <c r="A30" s="182" t="s">
        <v>57</v>
      </c>
      <c r="B30" s="182" t="s">
        <v>231</v>
      </c>
      <c r="C30" s="183">
        <v>1</v>
      </c>
      <c r="D30" s="39" t="s">
        <v>232</v>
      </c>
      <c r="E30" s="184">
        <v>40980</v>
      </c>
      <c r="F30" s="184">
        <v>40980</v>
      </c>
      <c r="G30" s="184" t="s">
        <v>55</v>
      </c>
      <c r="H30" s="185">
        <v>0</v>
      </c>
      <c r="I30" s="186">
        <v>3046222.02</v>
      </c>
      <c r="J30" s="186">
        <v>0</v>
      </c>
      <c r="K30" s="186">
        <v>0</v>
      </c>
      <c r="L30" s="43">
        <f>SUM(H30:K30)</f>
        <v>3046222.02</v>
      </c>
      <c r="M30" s="185">
        <v>0</v>
      </c>
      <c r="N30" s="186">
        <v>3046222.02</v>
      </c>
      <c r="O30" s="186">
        <v>0</v>
      </c>
      <c r="P30" s="186">
        <v>0</v>
      </c>
      <c r="Q30" s="44">
        <f>SUM(M30:P30)</f>
        <v>3046222.02</v>
      </c>
      <c r="R30" s="45"/>
    </row>
    <row r="31" spans="1:18" ht="14.25" customHeight="1">
      <c r="A31" s="182" t="s">
        <v>57</v>
      </c>
      <c r="B31" s="182" t="s">
        <v>298</v>
      </c>
      <c r="C31" s="183">
        <v>1</v>
      </c>
      <c r="D31" s="39" t="s">
        <v>258</v>
      </c>
      <c r="E31" s="184">
        <v>40996</v>
      </c>
      <c r="F31" s="184">
        <v>40996</v>
      </c>
      <c r="G31" s="184" t="s">
        <v>55</v>
      </c>
      <c r="H31" s="185">
        <v>0</v>
      </c>
      <c r="I31" s="186">
        <v>5440.13</v>
      </c>
      <c r="J31" s="186">
        <v>11339.22</v>
      </c>
      <c r="K31" s="186">
        <v>0</v>
      </c>
      <c r="L31" s="43">
        <f>SUM(H31:K31)</f>
        <v>16779.35</v>
      </c>
      <c r="M31" s="185">
        <v>0</v>
      </c>
      <c r="N31" s="186">
        <v>5440.13</v>
      </c>
      <c r="O31" s="186">
        <v>11339.22</v>
      </c>
      <c r="P31" s="186">
        <v>0</v>
      </c>
      <c r="Q31" s="44">
        <f>SUM(M31:P31)</f>
        <v>16779.35</v>
      </c>
      <c r="R31" s="45"/>
    </row>
    <row r="32" spans="1:18" ht="14.25" customHeight="1">
      <c r="A32" s="182" t="s">
        <v>57</v>
      </c>
      <c r="B32" s="182" t="s">
        <v>332</v>
      </c>
      <c r="C32" s="183">
        <v>1</v>
      </c>
      <c r="D32" s="39" t="s">
        <v>333</v>
      </c>
      <c r="E32" s="184">
        <v>40991</v>
      </c>
      <c r="F32" s="184">
        <v>40991</v>
      </c>
      <c r="G32" s="184" t="s">
        <v>55</v>
      </c>
      <c r="H32" s="185">
        <v>0</v>
      </c>
      <c r="I32" s="186">
        <v>109100.45</v>
      </c>
      <c r="J32" s="186">
        <v>0</v>
      </c>
      <c r="K32" s="186">
        <v>0</v>
      </c>
      <c r="L32" s="43">
        <f>SUM(H32:K32)</f>
        <v>109100.45</v>
      </c>
      <c r="M32" s="185">
        <v>0</v>
      </c>
      <c r="N32" s="186">
        <v>109100.45</v>
      </c>
      <c r="O32" s="186">
        <v>0</v>
      </c>
      <c r="P32" s="186">
        <v>0</v>
      </c>
      <c r="Q32" s="44">
        <f>SUM(M32:P32)</f>
        <v>109100.45</v>
      </c>
      <c r="R32" s="45"/>
    </row>
    <row r="33" spans="1:18" ht="14.25" customHeight="1">
      <c r="A33" s="182" t="s">
        <v>57</v>
      </c>
      <c r="B33" s="182" t="s">
        <v>334</v>
      </c>
      <c r="C33" s="183">
        <v>1</v>
      </c>
      <c r="D33" s="39" t="s">
        <v>335</v>
      </c>
      <c r="E33" s="184">
        <v>40991</v>
      </c>
      <c r="F33" s="184">
        <v>40991</v>
      </c>
      <c r="G33" s="184" t="s">
        <v>55</v>
      </c>
      <c r="H33" s="185">
        <v>0</v>
      </c>
      <c r="I33" s="186">
        <v>130333.33</v>
      </c>
      <c r="J33" s="186">
        <v>0</v>
      </c>
      <c r="K33" s="186">
        <v>0</v>
      </c>
      <c r="L33" s="43">
        <f>SUM(H33:K33)</f>
        <v>130333.33</v>
      </c>
      <c r="M33" s="185">
        <v>0</v>
      </c>
      <c r="N33" s="186">
        <v>130333.33</v>
      </c>
      <c r="O33" s="186">
        <v>0</v>
      </c>
      <c r="P33" s="186">
        <v>0</v>
      </c>
      <c r="Q33" s="44">
        <f>SUM(M33:P33)</f>
        <v>130333.33</v>
      </c>
      <c r="R33" s="45"/>
    </row>
    <row r="34" spans="1:18" ht="14.25" customHeight="1">
      <c r="A34" s="37" t="s">
        <v>14</v>
      </c>
      <c r="B34" s="182" t="s">
        <v>160</v>
      </c>
      <c r="C34" s="183">
        <v>1</v>
      </c>
      <c r="D34" s="39" t="s">
        <v>161</v>
      </c>
      <c r="E34" s="184">
        <v>40977</v>
      </c>
      <c r="F34" s="184">
        <v>40977</v>
      </c>
      <c r="G34" s="184" t="s">
        <v>55</v>
      </c>
      <c r="H34" s="185">
        <v>83049.63</v>
      </c>
      <c r="I34" s="186">
        <v>4408.55</v>
      </c>
      <c r="J34" s="186">
        <v>0</v>
      </c>
      <c r="K34" s="186">
        <v>0</v>
      </c>
      <c r="L34" s="43">
        <f t="shared" si="0"/>
        <v>87458.18000000001</v>
      </c>
      <c r="M34" s="185">
        <v>83049.63</v>
      </c>
      <c r="N34" s="186">
        <v>4408.55</v>
      </c>
      <c r="O34" s="186">
        <v>0</v>
      </c>
      <c r="P34" s="186">
        <v>0</v>
      </c>
      <c r="Q34" s="44">
        <f t="shared" si="1"/>
        <v>87458.18000000001</v>
      </c>
      <c r="R34" s="45"/>
    </row>
    <row r="35" spans="1:18" ht="14.25" customHeight="1">
      <c r="A35" s="37" t="s">
        <v>14</v>
      </c>
      <c r="B35" s="182" t="s">
        <v>255</v>
      </c>
      <c r="C35" s="183">
        <v>1</v>
      </c>
      <c r="D35" s="39" t="s">
        <v>256</v>
      </c>
      <c r="E35" s="184">
        <v>40994</v>
      </c>
      <c r="F35" s="184">
        <v>40994</v>
      </c>
      <c r="G35" s="184" t="s">
        <v>55</v>
      </c>
      <c r="H35" s="185">
        <v>0</v>
      </c>
      <c r="I35" s="186">
        <v>4407713.09</v>
      </c>
      <c r="J35" s="186">
        <v>3978.29</v>
      </c>
      <c r="K35" s="186">
        <v>0</v>
      </c>
      <c r="L35" s="43">
        <f>SUM(H35:K35)</f>
        <v>4411691.38</v>
      </c>
      <c r="M35" s="185">
        <v>0</v>
      </c>
      <c r="N35" s="186">
        <v>4407713.09</v>
      </c>
      <c r="O35" s="186">
        <v>3978.29</v>
      </c>
      <c r="P35" s="186">
        <v>0</v>
      </c>
      <c r="Q35" s="44">
        <f>SUM(M35:P35)</f>
        <v>4411691.38</v>
      </c>
      <c r="R35" s="45"/>
    </row>
    <row r="36" spans="1:18" ht="14.25" customHeight="1">
      <c r="A36" s="182" t="s">
        <v>1</v>
      </c>
      <c r="B36" s="182" t="s">
        <v>162</v>
      </c>
      <c r="C36" s="183">
        <v>3</v>
      </c>
      <c r="D36" s="39" t="s">
        <v>151</v>
      </c>
      <c r="E36" s="184">
        <v>40983</v>
      </c>
      <c r="F36" s="184">
        <v>40983</v>
      </c>
      <c r="G36" s="184" t="s">
        <v>55</v>
      </c>
      <c r="H36" s="185">
        <v>18795904.71</v>
      </c>
      <c r="I36" s="186">
        <v>726291.92</v>
      </c>
      <c r="J36" s="186">
        <v>0</v>
      </c>
      <c r="K36" s="186">
        <v>0</v>
      </c>
      <c r="L36" s="43">
        <f>SUM(H36:K36)</f>
        <v>19522196.630000003</v>
      </c>
      <c r="M36" s="185">
        <v>18795904.71</v>
      </c>
      <c r="N36" s="186">
        <v>726291.92</v>
      </c>
      <c r="O36" s="186">
        <v>0</v>
      </c>
      <c r="P36" s="186">
        <v>0</v>
      </c>
      <c r="Q36" s="44">
        <f>SUM(M36:P36)</f>
        <v>19522196.630000003</v>
      </c>
      <c r="R36" s="45"/>
    </row>
    <row r="37" spans="1:18" ht="14.25" customHeight="1">
      <c r="A37" s="182" t="s">
        <v>1</v>
      </c>
      <c r="B37" s="182" t="s">
        <v>163</v>
      </c>
      <c r="C37" s="183">
        <v>4</v>
      </c>
      <c r="D37" s="39" t="s">
        <v>164</v>
      </c>
      <c r="E37" s="184">
        <v>40983</v>
      </c>
      <c r="F37" s="184">
        <v>40983</v>
      </c>
      <c r="G37" s="184" t="s">
        <v>55</v>
      </c>
      <c r="H37" s="185">
        <v>6773391.51</v>
      </c>
      <c r="I37" s="186">
        <v>261409.99</v>
      </c>
      <c r="J37" s="186">
        <v>0</v>
      </c>
      <c r="K37" s="186">
        <v>0</v>
      </c>
      <c r="L37" s="43">
        <f t="shared" si="0"/>
        <v>7034801.5</v>
      </c>
      <c r="M37" s="185">
        <v>6773391.51</v>
      </c>
      <c r="N37" s="186">
        <v>261409.99</v>
      </c>
      <c r="O37" s="186">
        <v>0</v>
      </c>
      <c r="P37" s="186">
        <v>0</v>
      </c>
      <c r="Q37" s="44">
        <f t="shared" si="1"/>
        <v>7034801.5</v>
      </c>
      <c r="R37" s="45"/>
    </row>
    <row r="38" spans="1:18" ht="14.25" customHeight="1">
      <c r="A38" s="182" t="s">
        <v>1</v>
      </c>
      <c r="B38" s="182" t="s">
        <v>165</v>
      </c>
      <c r="C38" s="183">
        <v>3</v>
      </c>
      <c r="D38" s="39" t="s">
        <v>18</v>
      </c>
      <c r="E38" s="184">
        <v>40983</v>
      </c>
      <c r="F38" s="184">
        <v>40983</v>
      </c>
      <c r="G38" s="184" t="s">
        <v>55</v>
      </c>
      <c r="H38" s="185">
        <v>4437276.19</v>
      </c>
      <c r="I38" s="186">
        <v>67307.5</v>
      </c>
      <c r="J38" s="186">
        <v>0</v>
      </c>
      <c r="K38" s="186">
        <v>0</v>
      </c>
      <c r="L38" s="43">
        <f t="shared" si="0"/>
        <v>4504583.69</v>
      </c>
      <c r="M38" s="185">
        <v>4437276.19</v>
      </c>
      <c r="N38" s="186">
        <v>67307.5</v>
      </c>
      <c r="O38" s="186">
        <v>0</v>
      </c>
      <c r="P38" s="186">
        <v>0</v>
      </c>
      <c r="Q38" s="44">
        <f t="shared" si="1"/>
        <v>4504583.69</v>
      </c>
      <c r="R38" s="45"/>
    </row>
    <row r="39" spans="1:18" ht="14.25" customHeight="1">
      <c r="A39" s="182" t="s">
        <v>1</v>
      </c>
      <c r="B39" s="182" t="s">
        <v>165</v>
      </c>
      <c r="C39" s="183">
        <v>4</v>
      </c>
      <c r="D39" s="39" t="s">
        <v>18</v>
      </c>
      <c r="E39" s="184">
        <v>40969</v>
      </c>
      <c r="F39" s="184">
        <v>40969</v>
      </c>
      <c r="G39" s="184" t="s">
        <v>55</v>
      </c>
      <c r="H39" s="185">
        <v>717350.66</v>
      </c>
      <c r="I39" s="186">
        <v>35594.1</v>
      </c>
      <c r="J39" s="186">
        <v>0</v>
      </c>
      <c r="K39" s="186">
        <v>0</v>
      </c>
      <c r="L39" s="43">
        <f t="shared" si="0"/>
        <v>752944.76</v>
      </c>
      <c r="M39" s="185">
        <v>717350.66</v>
      </c>
      <c r="N39" s="186">
        <v>35594.1</v>
      </c>
      <c r="O39" s="186">
        <v>0</v>
      </c>
      <c r="P39" s="186">
        <v>0</v>
      </c>
      <c r="Q39" s="44">
        <f t="shared" si="1"/>
        <v>752944.76</v>
      </c>
      <c r="R39" s="45"/>
    </row>
    <row r="40" spans="1:18" ht="14.25" customHeight="1">
      <c r="A40" s="182" t="s">
        <v>1</v>
      </c>
      <c r="B40" s="182" t="s">
        <v>166</v>
      </c>
      <c r="C40" s="183">
        <v>1</v>
      </c>
      <c r="D40" s="39" t="s">
        <v>167</v>
      </c>
      <c r="E40" s="184">
        <v>40983</v>
      </c>
      <c r="F40" s="184">
        <v>40983</v>
      </c>
      <c r="G40" s="184" t="s">
        <v>55</v>
      </c>
      <c r="H40" s="185">
        <v>4156660</v>
      </c>
      <c r="I40" s="186">
        <v>65885.56</v>
      </c>
      <c r="J40" s="186">
        <v>0</v>
      </c>
      <c r="K40" s="186">
        <v>0</v>
      </c>
      <c r="L40" s="43">
        <f t="shared" si="0"/>
        <v>4222545.56</v>
      </c>
      <c r="M40" s="185">
        <v>4156660</v>
      </c>
      <c r="N40" s="186">
        <v>65885.56</v>
      </c>
      <c r="O40" s="186">
        <v>0</v>
      </c>
      <c r="P40" s="186">
        <v>0</v>
      </c>
      <c r="Q40" s="44">
        <f t="shared" si="1"/>
        <v>4222545.56</v>
      </c>
      <c r="R40" s="45"/>
    </row>
    <row r="41" spans="1:18" ht="14.25" customHeight="1">
      <c r="A41" s="182" t="s">
        <v>1</v>
      </c>
      <c r="B41" s="182" t="s">
        <v>168</v>
      </c>
      <c r="C41" s="183">
        <v>1</v>
      </c>
      <c r="D41" s="39" t="s">
        <v>169</v>
      </c>
      <c r="E41" s="184">
        <v>40983</v>
      </c>
      <c r="F41" s="184">
        <v>40983</v>
      </c>
      <c r="G41" s="184" t="s">
        <v>55</v>
      </c>
      <c r="H41" s="185">
        <v>2201100</v>
      </c>
      <c r="I41" s="186">
        <v>44310.97</v>
      </c>
      <c r="J41" s="186">
        <v>0</v>
      </c>
      <c r="K41" s="186">
        <v>0</v>
      </c>
      <c r="L41" s="43">
        <f t="shared" si="0"/>
        <v>2245410.97</v>
      </c>
      <c r="M41" s="185">
        <v>2201100</v>
      </c>
      <c r="N41" s="186">
        <v>44310.97</v>
      </c>
      <c r="O41" s="186">
        <v>0</v>
      </c>
      <c r="P41" s="186">
        <v>0</v>
      </c>
      <c r="Q41" s="44">
        <f t="shared" si="1"/>
        <v>2245410.97</v>
      </c>
      <c r="R41" s="45"/>
    </row>
    <row r="42" spans="1:18" ht="14.25" customHeight="1">
      <c r="A42" s="182" t="s">
        <v>1</v>
      </c>
      <c r="B42" s="182" t="s">
        <v>170</v>
      </c>
      <c r="C42" s="183">
        <v>1</v>
      </c>
      <c r="D42" s="39" t="s">
        <v>171</v>
      </c>
      <c r="E42" s="184">
        <v>40983</v>
      </c>
      <c r="F42" s="184">
        <v>40983</v>
      </c>
      <c r="G42" s="184" t="s">
        <v>55</v>
      </c>
      <c r="H42" s="185">
        <v>0</v>
      </c>
      <c r="I42" s="186">
        <v>449438.89</v>
      </c>
      <c r="J42" s="186">
        <v>0</v>
      </c>
      <c r="K42" s="186">
        <v>0</v>
      </c>
      <c r="L42" s="43">
        <f t="shared" si="0"/>
        <v>449438.89</v>
      </c>
      <c r="M42" s="185">
        <v>0</v>
      </c>
      <c r="N42" s="186">
        <v>449438.89</v>
      </c>
      <c r="O42" s="186">
        <v>0</v>
      </c>
      <c r="P42" s="186">
        <v>0</v>
      </c>
      <c r="Q42" s="44">
        <f t="shared" si="1"/>
        <v>449438.89</v>
      </c>
      <c r="R42" s="45"/>
    </row>
    <row r="43" spans="1:18" ht="14.25" customHeight="1">
      <c r="A43" s="182" t="s">
        <v>1</v>
      </c>
      <c r="B43" s="182" t="s">
        <v>170</v>
      </c>
      <c r="C43" s="183">
        <v>2</v>
      </c>
      <c r="D43" s="39" t="s">
        <v>171</v>
      </c>
      <c r="E43" s="184">
        <v>40983</v>
      </c>
      <c r="F43" s="184">
        <v>40983</v>
      </c>
      <c r="G43" s="184" t="s">
        <v>55</v>
      </c>
      <c r="H43" s="185">
        <v>0</v>
      </c>
      <c r="I43" s="186">
        <v>1190583.33</v>
      </c>
      <c r="J43" s="186">
        <v>0</v>
      </c>
      <c r="K43" s="186">
        <v>0</v>
      </c>
      <c r="L43" s="43">
        <f t="shared" si="0"/>
        <v>1190583.33</v>
      </c>
      <c r="M43" s="185">
        <v>0</v>
      </c>
      <c r="N43" s="186">
        <v>1190583.33</v>
      </c>
      <c r="O43" s="186">
        <v>0</v>
      </c>
      <c r="P43" s="186">
        <v>0</v>
      </c>
      <c r="Q43" s="44">
        <f t="shared" si="1"/>
        <v>1190583.33</v>
      </c>
      <c r="R43" s="45"/>
    </row>
    <row r="44" spans="1:18" ht="14.25" customHeight="1">
      <c r="A44" s="182" t="s">
        <v>1</v>
      </c>
      <c r="B44" s="182" t="s">
        <v>233</v>
      </c>
      <c r="C44" s="183">
        <v>1</v>
      </c>
      <c r="D44" s="39" t="s">
        <v>234</v>
      </c>
      <c r="E44" s="184">
        <v>40983</v>
      </c>
      <c r="F44" s="184">
        <v>40983</v>
      </c>
      <c r="G44" s="184" t="s">
        <v>55</v>
      </c>
      <c r="H44" s="185">
        <v>0</v>
      </c>
      <c r="I44" s="186">
        <v>81900</v>
      </c>
      <c r="J44" s="186">
        <v>0</v>
      </c>
      <c r="K44" s="186">
        <v>0</v>
      </c>
      <c r="L44" s="43">
        <f t="shared" si="0"/>
        <v>81900</v>
      </c>
      <c r="M44" s="185">
        <v>0</v>
      </c>
      <c r="N44" s="186">
        <v>81900</v>
      </c>
      <c r="O44" s="186">
        <v>0</v>
      </c>
      <c r="P44" s="186">
        <v>0</v>
      </c>
      <c r="Q44" s="44">
        <f t="shared" si="1"/>
        <v>81900</v>
      </c>
      <c r="R44" s="45"/>
    </row>
    <row r="45" spans="1:18" ht="14.25" customHeight="1">
      <c r="A45" s="182" t="s">
        <v>1</v>
      </c>
      <c r="B45" s="182" t="s">
        <v>235</v>
      </c>
      <c r="C45" s="183">
        <v>1</v>
      </c>
      <c r="D45" s="39" t="s">
        <v>236</v>
      </c>
      <c r="E45" s="184">
        <v>40983</v>
      </c>
      <c r="F45" s="184">
        <v>40983</v>
      </c>
      <c r="G45" s="184" t="s">
        <v>55</v>
      </c>
      <c r="H45" s="185">
        <v>0</v>
      </c>
      <c r="I45" s="186">
        <v>614250</v>
      </c>
      <c r="J45" s="186">
        <v>0</v>
      </c>
      <c r="K45" s="186">
        <v>0</v>
      </c>
      <c r="L45" s="43">
        <f t="shared" si="0"/>
        <v>614250</v>
      </c>
      <c r="M45" s="185">
        <v>0</v>
      </c>
      <c r="N45" s="186">
        <v>614250</v>
      </c>
      <c r="O45" s="186">
        <v>0</v>
      </c>
      <c r="P45" s="186">
        <v>0</v>
      </c>
      <c r="Q45" s="44">
        <f t="shared" si="1"/>
        <v>614250</v>
      </c>
      <c r="R45" s="45"/>
    </row>
    <row r="46" spans="1:18" ht="14.25" customHeight="1">
      <c r="A46" s="182" t="s">
        <v>1</v>
      </c>
      <c r="B46" s="182" t="s">
        <v>237</v>
      </c>
      <c r="C46" s="183">
        <v>1</v>
      </c>
      <c r="D46" s="39" t="s">
        <v>238</v>
      </c>
      <c r="E46" s="184">
        <v>40983</v>
      </c>
      <c r="F46" s="184">
        <v>40983</v>
      </c>
      <c r="G46" s="184" t="s">
        <v>55</v>
      </c>
      <c r="H46" s="185">
        <v>0</v>
      </c>
      <c r="I46" s="186">
        <v>204750</v>
      </c>
      <c r="J46" s="186">
        <v>0</v>
      </c>
      <c r="K46" s="186">
        <v>0</v>
      </c>
      <c r="L46" s="43">
        <f t="shared" si="0"/>
        <v>204750</v>
      </c>
      <c r="M46" s="185">
        <v>0</v>
      </c>
      <c r="N46" s="186">
        <v>204750</v>
      </c>
      <c r="O46" s="186">
        <v>0</v>
      </c>
      <c r="P46" s="186">
        <v>0</v>
      </c>
      <c r="Q46" s="44">
        <f t="shared" si="1"/>
        <v>204750</v>
      </c>
      <c r="R46" s="45"/>
    </row>
    <row r="47" spans="1:18" ht="14.25" customHeight="1">
      <c r="A47" s="182" t="s">
        <v>1</v>
      </c>
      <c r="B47" s="182" t="s">
        <v>336</v>
      </c>
      <c r="C47" s="183">
        <v>1</v>
      </c>
      <c r="D47" s="39" t="s">
        <v>337</v>
      </c>
      <c r="E47" s="184">
        <v>40977</v>
      </c>
      <c r="F47" s="184">
        <v>40977</v>
      </c>
      <c r="G47" s="184" t="s">
        <v>55</v>
      </c>
      <c r="H47" s="185">
        <v>0</v>
      </c>
      <c r="I47" s="186">
        <v>0</v>
      </c>
      <c r="J47" s="186">
        <v>62500</v>
      </c>
      <c r="K47" s="186">
        <v>0</v>
      </c>
      <c r="L47" s="43">
        <f t="shared" si="0"/>
        <v>62500</v>
      </c>
      <c r="M47" s="186">
        <v>0</v>
      </c>
      <c r="N47" s="186">
        <v>0</v>
      </c>
      <c r="O47" s="186">
        <v>62500</v>
      </c>
      <c r="P47" s="186">
        <v>0</v>
      </c>
      <c r="Q47" s="44">
        <f t="shared" si="1"/>
        <v>62500</v>
      </c>
      <c r="R47" s="45"/>
    </row>
    <row r="48" spans="1:18" ht="14.25" customHeight="1">
      <c r="A48" s="182" t="s">
        <v>80</v>
      </c>
      <c r="B48" s="182" t="s">
        <v>250</v>
      </c>
      <c r="C48" s="183">
        <v>1</v>
      </c>
      <c r="D48" s="39" t="s">
        <v>251</v>
      </c>
      <c r="E48" s="184">
        <v>40801</v>
      </c>
      <c r="F48" s="184">
        <v>40983</v>
      </c>
      <c r="G48" s="184" t="s">
        <v>55</v>
      </c>
      <c r="H48" s="185">
        <v>0</v>
      </c>
      <c r="I48" s="186">
        <v>1582.44</v>
      </c>
      <c r="J48" s="186">
        <v>0</v>
      </c>
      <c r="K48" s="186">
        <v>0</v>
      </c>
      <c r="L48" s="43">
        <f>SUM(H48:K48)</f>
        <v>1582.44</v>
      </c>
      <c r="M48" s="185">
        <v>0</v>
      </c>
      <c r="N48" s="186">
        <v>1582.44</v>
      </c>
      <c r="O48" s="186">
        <v>0</v>
      </c>
      <c r="P48" s="186">
        <v>0</v>
      </c>
      <c r="Q48" s="44">
        <f>SUM(M48:P48)</f>
        <v>1582.44</v>
      </c>
      <c r="R48" s="45"/>
    </row>
    <row r="49" spans="1:18" ht="14.25" customHeight="1">
      <c r="A49" s="182" t="s">
        <v>80</v>
      </c>
      <c r="B49" s="182" t="s">
        <v>250</v>
      </c>
      <c r="C49" s="183">
        <v>1</v>
      </c>
      <c r="D49" s="39" t="s">
        <v>251</v>
      </c>
      <c r="E49" s="184">
        <v>40983</v>
      </c>
      <c r="F49" s="184">
        <v>40983</v>
      </c>
      <c r="G49" s="184" t="s">
        <v>55</v>
      </c>
      <c r="H49" s="185">
        <v>0</v>
      </c>
      <c r="I49" s="186">
        <v>29802.69</v>
      </c>
      <c r="J49" s="186">
        <v>0</v>
      </c>
      <c r="K49" s="186">
        <v>0</v>
      </c>
      <c r="L49" s="43">
        <f>SUM(H49:K49)</f>
        <v>29802.69</v>
      </c>
      <c r="M49" s="185">
        <v>0</v>
      </c>
      <c r="N49" s="186">
        <v>29802.69</v>
      </c>
      <c r="O49" s="186">
        <v>0</v>
      </c>
      <c r="P49" s="186">
        <v>0</v>
      </c>
      <c r="Q49" s="44">
        <f>SUM(M49:P49)</f>
        <v>29802.69</v>
      </c>
      <c r="R49" s="45"/>
    </row>
    <row r="50" spans="1:18" ht="9.75" customHeight="1">
      <c r="A50" s="147"/>
      <c r="B50" s="15"/>
      <c r="C50" s="142"/>
      <c r="D50" s="15"/>
      <c r="E50" s="15"/>
      <c r="F50" s="15"/>
      <c r="G50" s="15"/>
      <c r="H50" s="21"/>
      <c r="I50" s="15"/>
      <c r="J50" s="15"/>
      <c r="K50" s="15"/>
      <c r="L50" s="22"/>
      <c r="M50" s="148"/>
      <c r="N50" s="148"/>
      <c r="O50" s="148"/>
      <c r="P50" s="148"/>
      <c r="Q50" s="148"/>
      <c r="R50" s="29"/>
    </row>
    <row r="51" spans="1:18" ht="15.75" customHeight="1">
      <c r="A51" s="30" t="s">
        <v>294</v>
      </c>
      <c r="B51" s="15"/>
      <c r="C51" s="15"/>
      <c r="D51" s="15"/>
      <c r="E51" s="15"/>
      <c r="F51" s="15"/>
      <c r="G51" s="15"/>
      <c r="H51" s="21"/>
      <c r="I51" s="15"/>
      <c r="J51" s="15"/>
      <c r="K51" s="15"/>
      <c r="L51" s="22"/>
      <c r="M51" s="31">
        <f>+M52+M57</f>
        <v>126426.03</v>
      </c>
      <c r="N51" s="31">
        <f>+N52+N57</f>
        <v>392950.69</v>
      </c>
      <c r="O51" s="31">
        <f>+O52+O57</f>
        <v>185.26</v>
      </c>
      <c r="P51" s="31">
        <f>+P52+P57</f>
        <v>0</v>
      </c>
      <c r="Q51" s="31">
        <f>+Q52+Q57</f>
        <v>519561.98000000004</v>
      </c>
      <c r="R51" s="29"/>
    </row>
    <row r="52" spans="1:18" ht="15" customHeight="1">
      <c r="A52" s="32" t="s">
        <v>295</v>
      </c>
      <c r="B52" s="33"/>
      <c r="C52" s="33"/>
      <c r="D52" s="33"/>
      <c r="E52" s="33"/>
      <c r="F52" s="33"/>
      <c r="G52" s="33"/>
      <c r="H52" s="34"/>
      <c r="I52" s="33"/>
      <c r="J52" s="33"/>
      <c r="K52" s="33"/>
      <c r="L52" s="35"/>
      <c r="M52" s="36">
        <f>+M53</f>
        <v>126426.03</v>
      </c>
      <c r="N52" s="36">
        <f>+N53</f>
        <v>324493.51</v>
      </c>
      <c r="O52" s="36">
        <f>+O53</f>
        <v>185.26</v>
      </c>
      <c r="P52" s="36">
        <f>+P53</f>
        <v>0</v>
      </c>
      <c r="Q52" s="36">
        <f>+Q53</f>
        <v>451104.80000000005</v>
      </c>
      <c r="R52" s="29"/>
    </row>
    <row r="53" spans="1:18" ht="15" customHeight="1">
      <c r="A53" s="32" t="s">
        <v>310</v>
      </c>
      <c r="B53" s="33"/>
      <c r="C53" s="33"/>
      <c r="D53" s="33"/>
      <c r="E53" s="33"/>
      <c r="F53" s="33"/>
      <c r="G53" s="33"/>
      <c r="H53" s="151"/>
      <c r="I53" s="152"/>
      <c r="J53" s="152"/>
      <c r="K53" s="152"/>
      <c r="L53" s="153"/>
      <c r="M53" s="36">
        <f>SUM(M54:M55)</f>
        <v>126426.03</v>
      </c>
      <c r="N53" s="36">
        <f>SUM(N54:N55)</f>
        <v>324493.51</v>
      </c>
      <c r="O53" s="36">
        <f>SUM(O54:O55)</f>
        <v>185.26</v>
      </c>
      <c r="P53" s="36">
        <f>SUM(P54:P55)</f>
        <v>0</v>
      </c>
      <c r="Q53" s="36">
        <f>SUM(Q54:Q55)</f>
        <v>451104.80000000005</v>
      </c>
      <c r="R53" s="29"/>
    </row>
    <row r="54" spans="1:18" ht="14.25" customHeight="1">
      <c r="A54" s="182" t="s">
        <v>57</v>
      </c>
      <c r="B54" s="182" t="s">
        <v>200</v>
      </c>
      <c r="C54" s="183">
        <v>1</v>
      </c>
      <c r="D54" s="39" t="s">
        <v>201</v>
      </c>
      <c r="E54" s="184">
        <v>40996</v>
      </c>
      <c r="F54" s="184">
        <v>40996</v>
      </c>
      <c r="G54" s="184" t="s">
        <v>55</v>
      </c>
      <c r="H54" s="185">
        <v>126426.03</v>
      </c>
      <c r="I54" s="186">
        <v>18979.82</v>
      </c>
      <c r="J54" s="186">
        <v>185.26</v>
      </c>
      <c r="K54" s="186">
        <v>0</v>
      </c>
      <c r="L54" s="43">
        <f>SUM(H54:K54)</f>
        <v>145591.11000000002</v>
      </c>
      <c r="M54" s="185">
        <v>126426.03</v>
      </c>
      <c r="N54" s="186">
        <v>18979.82</v>
      </c>
      <c r="O54" s="186">
        <v>185.26</v>
      </c>
      <c r="P54" s="186">
        <v>0</v>
      </c>
      <c r="Q54" s="44">
        <f>SUM(M54:P54)</f>
        <v>145591.11000000002</v>
      </c>
      <c r="R54" s="45"/>
    </row>
    <row r="55" spans="1:18" ht="14.25" customHeight="1">
      <c r="A55" s="182" t="s">
        <v>57</v>
      </c>
      <c r="B55" s="182" t="s">
        <v>220</v>
      </c>
      <c r="C55" s="183">
        <v>1</v>
      </c>
      <c r="D55" s="39" t="s">
        <v>221</v>
      </c>
      <c r="E55" s="184">
        <v>40996</v>
      </c>
      <c r="F55" s="184">
        <v>40996</v>
      </c>
      <c r="G55" s="184" t="s">
        <v>55</v>
      </c>
      <c r="H55" s="185">
        <v>0</v>
      </c>
      <c r="I55" s="186">
        <v>305513.69</v>
      </c>
      <c r="J55" s="186">
        <v>0</v>
      </c>
      <c r="K55" s="186">
        <v>0</v>
      </c>
      <c r="L55" s="43">
        <f>SUM(H55:K55)</f>
        <v>305513.69</v>
      </c>
      <c r="M55" s="186">
        <v>0</v>
      </c>
      <c r="N55" s="186">
        <v>305513.69</v>
      </c>
      <c r="O55" s="186">
        <v>0</v>
      </c>
      <c r="P55" s="186">
        <v>0</v>
      </c>
      <c r="Q55" s="44">
        <f>SUM(M55:P55)</f>
        <v>305513.69</v>
      </c>
      <c r="R55" s="45"/>
    </row>
    <row r="56" spans="1:18" ht="9.75" customHeight="1">
      <c r="A56" s="147"/>
      <c r="B56" s="15"/>
      <c r="C56" s="142"/>
      <c r="D56" s="15"/>
      <c r="E56" s="15"/>
      <c r="F56" s="15"/>
      <c r="G56" s="15"/>
      <c r="H56" s="21"/>
      <c r="I56" s="15"/>
      <c r="J56" s="15"/>
      <c r="K56" s="15"/>
      <c r="L56" s="22"/>
      <c r="M56" s="148"/>
      <c r="N56" s="148"/>
      <c r="O56" s="148"/>
      <c r="P56" s="148"/>
      <c r="Q56" s="148"/>
      <c r="R56" s="29"/>
    </row>
    <row r="57" spans="1:17" ht="15" customHeight="1">
      <c r="A57" s="32" t="s">
        <v>296</v>
      </c>
      <c r="B57" s="33"/>
      <c r="C57" s="33"/>
      <c r="D57" s="33"/>
      <c r="E57" s="33"/>
      <c r="F57" s="33"/>
      <c r="G57" s="33"/>
      <c r="H57" s="34"/>
      <c r="I57" s="33"/>
      <c r="J57" s="33"/>
      <c r="K57" s="33"/>
      <c r="L57" s="35"/>
      <c r="M57" s="36">
        <f>+M58</f>
        <v>0</v>
      </c>
      <c r="N57" s="36">
        <f>+N58</f>
        <v>68457.18</v>
      </c>
      <c r="O57" s="36">
        <f>+O58</f>
        <v>0</v>
      </c>
      <c r="P57" s="36">
        <f>+P58</f>
        <v>0</v>
      </c>
      <c r="Q57" s="36">
        <f>+Q58</f>
        <v>68457.18</v>
      </c>
    </row>
    <row r="58" spans="1:17" ht="15" customHeight="1">
      <c r="A58" s="32" t="s">
        <v>313</v>
      </c>
      <c r="B58" s="33"/>
      <c r="C58" s="33"/>
      <c r="D58" s="33"/>
      <c r="E58" s="33"/>
      <c r="F58" s="33"/>
      <c r="G58" s="33"/>
      <c r="H58" s="151"/>
      <c r="I58" s="152"/>
      <c r="J58" s="152"/>
      <c r="K58" s="152"/>
      <c r="L58" s="153"/>
      <c r="M58" s="36">
        <f>SUM(M59:M59)</f>
        <v>0</v>
      </c>
      <c r="N58" s="36">
        <f>SUM(N59:N59)</f>
        <v>68457.18</v>
      </c>
      <c r="O58" s="36">
        <f>SUM(O59:O59)</f>
        <v>0</v>
      </c>
      <c r="P58" s="36">
        <f>SUM(P59:P59)</f>
        <v>0</v>
      </c>
      <c r="Q58" s="36">
        <f>SUM(Q59:Q59)</f>
        <v>68457.18</v>
      </c>
    </row>
    <row r="59" spans="1:18" ht="14.25" customHeight="1">
      <c r="A59" s="188" t="s">
        <v>209</v>
      </c>
      <c r="B59" s="188" t="s">
        <v>210</v>
      </c>
      <c r="C59" s="189">
        <v>1</v>
      </c>
      <c r="D59" s="190" t="s">
        <v>211</v>
      </c>
      <c r="E59" s="191">
        <v>40980</v>
      </c>
      <c r="F59" s="191">
        <v>40980</v>
      </c>
      <c r="G59" s="184" t="s">
        <v>55</v>
      </c>
      <c r="H59" s="185">
        <v>0</v>
      </c>
      <c r="I59" s="186">
        <v>68457.18</v>
      </c>
      <c r="J59" s="186">
        <v>0</v>
      </c>
      <c r="K59" s="186">
        <v>0</v>
      </c>
      <c r="L59" s="43">
        <f>SUM(H59:K59)</f>
        <v>68457.18</v>
      </c>
      <c r="M59" s="186">
        <v>0</v>
      </c>
      <c r="N59" s="186">
        <v>68457.18</v>
      </c>
      <c r="O59" s="186">
        <v>0</v>
      </c>
      <c r="P59" s="186">
        <v>0</v>
      </c>
      <c r="Q59" s="44">
        <f>SUM(M59:P59)</f>
        <v>68457.18</v>
      </c>
      <c r="R59" s="95"/>
    </row>
    <row r="60" spans="1:18" ht="12" customHeight="1">
      <c r="A60" s="147"/>
      <c r="B60" s="15"/>
      <c r="C60" s="142"/>
      <c r="D60" s="15"/>
      <c r="E60" s="15"/>
      <c r="F60" s="15"/>
      <c r="G60" s="15"/>
      <c r="H60" s="21"/>
      <c r="I60" s="15"/>
      <c r="J60" s="15"/>
      <c r="K60" s="15"/>
      <c r="L60" s="22"/>
      <c r="M60" s="148"/>
      <c r="N60" s="148"/>
      <c r="O60" s="148"/>
      <c r="P60" s="148"/>
      <c r="Q60" s="148"/>
      <c r="R60" s="29"/>
    </row>
    <row r="61" spans="1:18" ht="12" customHeight="1">
      <c r="A61" s="147"/>
      <c r="B61" s="15"/>
      <c r="C61" s="142"/>
      <c r="D61" s="15"/>
      <c r="E61" s="15"/>
      <c r="F61" s="15"/>
      <c r="G61" s="15"/>
      <c r="H61" s="21"/>
      <c r="I61" s="15"/>
      <c r="J61" s="15"/>
      <c r="K61" s="15"/>
      <c r="L61" s="22"/>
      <c r="M61" s="148"/>
      <c r="N61" s="148"/>
      <c r="O61" s="148"/>
      <c r="P61" s="148"/>
      <c r="Q61" s="148"/>
      <c r="R61" s="29"/>
    </row>
    <row r="62" spans="1:18" ht="15.75" customHeight="1">
      <c r="A62" s="27" t="s">
        <v>39</v>
      </c>
      <c r="B62" s="1"/>
      <c r="C62" s="1"/>
      <c r="D62" s="1"/>
      <c r="E62" s="1"/>
      <c r="F62" s="1"/>
      <c r="G62" s="1"/>
      <c r="H62" s="21"/>
      <c r="I62" s="15"/>
      <c r="J62" s="15"/>
      <c r="K62" s="15"/>
      <c r="L62" s="22"/>
      <c r="M62" s="28">
        <f>+M64+M93</f>
        <v>28731697.409999996</v>
      </c>
      <c r="N62" s="28">
        <f>+N64+N93</f>
        <v>8247296.480000001</v>
      </c>
      <c r="O62" s="28">
        <f>+O64+O93</f>
        <v>0</v>
      </c>
      <c r="P62" s="28">
        <f>+P64+P93</f>
        <v>0</v>
      </c>
      <c r="Q62" s="28">
        <f>+Q64+Q93</f>
        <v>36978993.89</v>
      </c>
      <c r="R62" s="29"/>
    </row>
    <row r="63" spans="1:18" ht="9.75" customHeight="1">
      <c r="A63" s="147"/>
      <c r="B63" s="15"/>
      <c r="C63" s="142"/>
      <c r="D63" s="15"/>
      <c r="E63" s="15"/>
      <c r="F63" s="15"/>
      <c r="G63" s="15"/>
      <c r="H63" s="21"/>
      <c r="I63" s="15"/>
      <c r="J63" s="15"/>
      <c r="K63" s="15"/>
      <c r="L63" s="22"/>
      <c r="M63" s="88"/>
      <c r="N63" s="88"/>
      <c r="O63" s="88"/>
      <c r="P63" s="88"/>
      <c r="Q63" s="88"/>
      <c r="R63" s="29"/>
    </row>
    <row r="64" spans="1:18" ht="15.75" customHeight="1">
      <c r="A64" s="30" t="s">
        <v>286</v>
      </c>
      <c r="B64" s="15"/>
      <c r="C64" s="15"/>
      <c r="D64" s="15"/>
      <c r="E64" s="15"/>
      <c r="F64" s="15"/>
      <c r="G64" s="15"/>
      <c r="H64" s="21"/>
      <c r="I64" s="15"/>
      <c r="J64" s="15"/>
      <c r="K64" s="15"/>
      <c r="L64" s="22"/>
      <c r="M64" s="31">
        <f>+M65+M89</f>
        <v>14710701.089999998</v>
      </c>
      <c r="N64" s="31">
        <f>+N65+N89</f>
        <v>4364189.430000001</v>
      </c>
      <c r="O64" s="31">
        <f>+O65+O89</f>
        <v>0</v>
      </c>
      <c r="P64" s="31">
        <f>+P65+P89</f>
        <v>0</v>
      </c>
      <c r="Q64" s="31">
        <f>+Q65+Q89</f>
        <v>19074890.519999996</v>
      </c>
      <c r="R64" s="29"/>
    </row>
    <row r="65" spans="1:18" ht="15" customHeight="1">
      <c r="A65" s="32" t="s">
        <v>287</v>
      </c>
      <c r="B65" s="33"/>
      <c r="C65" s="33"/>
      <c r="D65" s="33"/>
      <c r="E65" s="33"/>
      <c r="F65" s="33"/>
      <c r="G65" s="33"/>
      <c r="H65" s="81"/>
      <c r="I65" s="46"/>
      <c r="J65" s="33"/>
      <c r="K65" s="33"/>
      <c r="L65" s="35"/>
      <c r="M65" s="36">
        <f>SUM(M66:M87)</f>
        <v>14710396.009999998</v>
      </c>
      <c r="N65" s="36">
        <f>SUM(N66:N87)</f>
        <v>4364179.640000001</v>
      </c>
      <c r="O65" s="36">
        <f>SUM(O66:O87)</f>
        <v>0</v>
      </c>
      <c r="P65" s="36">
        <f>SUM(P66:P87)</f>
        <v>0</v>
      </c>
      <c r="Q65" s="36">
        <f>SUM(Q66:Q87)</f>
        <v>19074575.649999995</v>
      </c>
      <c r="R65" s="65"/>
    </row>
    <row r="66" spans="1:18" ht="14.25" customHeight="1">
      <c r="A66" s="182" t="s">
        <v>172</v>
      </c>
      <c r="B66" s="182" t="s">
        <v>173</v>
      </c>
      <c r="C66" s="183">
        <v>1</v>
      </c>
      <c r="D66" s="39" t="s">
        <v>174</v>
      </c>
      <c r="E66" s="184">
        <v>40987</v>
      </c>
      <c r="F66" s="184">
        <v>40987</v>
      </c>
      <c r="G66" s="184" t="s">
        <v>55</v>
      </c>
      <c r="H66" s="185">
        <v>120190.1</v>
      </c>
      <c r="I66" s="186">
        <v>5490.09</v>
      </c>
      <c r="J66" s="186">
        <v>0</v>
      </c>
      <c r="K66" s="186">
        <v>0</v>
      </c>
      <c r="L66" s="43">
        <f aca="true" t="shared" si="2" ref="L66:L87">SUM(H66:K66)</f>
        <v>125680.19</v>
      </c>
      <c r="M66" s="185">
        <v>120190.1</v>
      </c>
      <c r="N66" s="186">
        <v>5490.09</v>
      </c>
      <c r="O66" s="186">
        <v>0</v>
      </c>
      <c r="P66" s="186">
        <v>0</v>
      </c>
      <c r="Q66" s="44">
        <f aca="true" t="shared" si="3" ref="Q66:Q87">SUM(M66:P66)</f>
        <v>125680.19</v>
      </c>
      <c r="R66" s="45"/>
    </row>
    <row r="67" spans="1:18" ht="14.25" customHeight="1">
      <c r="A67" s="182" t="s">
        <v>172</v>
      </c>
      <c r="B67" s="182" t="s">
        <v>175</v>
      </c>
      <c r="C67" s="183">
        <v>1</v>
      </c>
      <c r="D67" s="39" t="s">
        <v>174</v>
      </c>
      <c r="E67" s="184">
        <v>40987</v>
      </c>
      <c r="F67" s="184">
        <v>40987</v>
      </c>
      <c r="G67" s="184" t="s">
        <v>55</v>
      </c>
      <c r="H67" s="185">
        <v>122593.91</v>
      </c>
      <c r="I67" s="186">
        <v>5599.89</v>
      </c>
      <c r="J67" s="186">
        <v>0</v>
      </c>
      <c r="K67" s="186">
        <v>0</v>
      </c>
      <c r="L67" s="43">
        <f t="shared" si="2"/>
        <v>128193.8</v>
      </c>
      <c r="M67" s="185">
        <v>122593.91</v>
      </c>
      <c r="N67" s="186">
        <v>5599.89</v>
      </c>
      <c r="O67" s="186">
        <v>0</v>
      </c>
      <c r="P67" s="186">
        <v>0</v>
      </c>
      <c r="Q67" s="44">
        <f t="shared" si="3"/>
        <v>128193.8</v>
      </c>
      <c r="R67" s="45"/>
    </row>
    <row r="68" spans="1:18" ht="14.25" customHeight="1">
      <c r="A68" s="66" t="s">
        <v>95</v>
      </c>
      <c r="B68" s="182" t="s">
        <v>176</v>
      </c>
      <c r="C68" s="183">
        <v>1</v>
      </c>
      <c r="D68" s="39" t="s">
        <v>177</v>
      </c>
      <c r="E68" s="184">
        <v>40988</v>
      </c>
      <c r="F68" s="184">
        <v>40988</v>
      </c>
      <c r="G68" s="184" t="s">
        <v>4</v>
      </c>
      <c r="H68" s="185">
        <v>288216000</v>
      </c>
      <c r="I68" s="186">
        <v>71856591</v>
      </c>
      <c r="J68" s="186">
        <v>0</v>
      </c>
      <c r="K68" s="186">
        <v>0</v>
      </c>
      <c r="L68" s="43">
        <f t="shared" si="2"/>
        <v>360072591</v>
      </c>
      <c r="M68" s="186">
        <v>3884603.52</v>
      </c>
      <c r="N68" s="192">
        <v>968490.18</v>
      </c>
      <c r="O68" s="186">
        <v>0</v>
      </c>
      <c r="P68" s="186">
        <v>0</v>
      </c>
      <c r="Q68" s="44">
        <f t="shared" si="3"/>
        <v>4853093.7</v>
      </c>
      <c r="R68" s="45"/>
    </row>
    <row r="69" spans="1:18" ht="14.25" customHeight="1">
      <c r="A69" s="66" t="s">
        <v>95</v>
      </c>
      <c r="B69" s="182" t="s">
        <v>176</v>
      </c>
      <c r="C69" s="183">
        <v>2</v>
      </c>
      <c r="D69" s="39" t="s">
        <v>177</v>
      </c>
      <c r="E69" s="184">
        <v>40988</v>
      </c>
      <c r="F69" s="184">
        <v>40988</v>
      </c>
      <c r="G69" s="184" t="s">
        <v>4</v>
      </c>
      <c r="H69" s="185">
        <v>35725000</v>
      </c>
      <c r="I69" s="186">
        <v>7481695</v>
      </c>
      <c r="J69" s="186">
        <v>0</v>
      </c>
      <c r="K69" s="186">
        <v>0</v>
      </c>
      <c r="L69" s="43">
        <f t="shared" si="2"/>
        <v>43206695</v>
      </c>
      <c r="M69" s="186">
        <v>481505.05</v>
      </c>
      <c r="N69" s="192">
        <v>100839.02</v>
      </c>
      <c r="O69" s="186">
        <v>0</v>
      </c>
      <c r="P69" s="186">
        <v>0</v>
      </c>
      <c r="Q69" s="44">
        <f t="shared" si="3"/>
        <v>582344.07</v>
      </c>
      <c r="R69" s="45"/>
    </row>
    <row r="70" spans="1:18" ht="14.25" customHeight="1">
      <c r="A70" s="66" t="s">
        <v>95</v>
      </c>
      <c r="B70" s="182" t="s">
        <v>178</v>
      </c>
      <c r="C70" s="183">
        <v>1</v>
      </c>
      <c r="D70" s="39" t="s">
        <v>179</v>
      </c>
      <c r="E70" s="184">
        <v>40988</v>
      </c>
      <c r="F70" s="184">
        <v>40988</v>
      </c>
      <c r="G70" s="184" t="s">
        <v>4</v>
      </c>
      <c r="H70" s="185">
        <v>440429248</v>
      </c>
      <c r="I70" s="186">
        <v>187452271</v>
      </c>
      <c r="J70" s="186">
        <v>0</v>
      </c>
      <c r="K70" s="186">
        <v>0</v>
      </c>
      <c r="L70" s="43">
        <f t="shared" si="2"/>
        <v>627881519</v>
      </c>
      <c r="M70" s="186">
        <v>5936148.61</v>
      </c>
      <c r="N70" s="192">
        <v>2526500.1</v>
      </c>
      <c r="O70" s="186">
        <v>0</v>
      </c>
      <c r="P70" s="186">
        <v>0</v>
      </c>
      <c r="Q70" s="44">
        <f t="shared" si="3"/>
        <v>8462648.71</v>
      </c>
      <c r="R70" s="45"/>
    </row>
    <row r="71" spans="1:18" ht="14.25" customHeight="1">
      <c r="A71" s="66" t="s">
        <v>95</v>
      </c>
      <c r="B71" s="182" t="s">
        <v>178</v>
      </c>
      <c r="C71" s="183">
        <v>2</v>
      </c>
      <c r="D71" s="39" t="s">
        <v>179</v>
      </c>
      <c r="E71" s="184">
        <v>40988</v>
      </c>
      <c r="F71" s="184">
        <v>40988</v>
      </c>
      <c r="G71" s="184" t="s">
        <v>4</v>
      </c>
      <c r="H71" s="185">
        <v>109365000</v>
      </c>
      <c r="I71" s="186">
        <v>25085035</v>
      </c>
      <c r="J71" s="186">
        <v>0</v>
      </c>
      <c r="K71" s="186">
        <v>0</v>
      </c>
      <c r="L71" s="43">
        <f t="shared" si="2"/>
        <v>134450035</v>
      </c>
      <c r="M71" s="186">
        <v>1474032.2</v>
      </c>
      <c r="N71" s="192">
        <v>338098.56</v>
      </c>
      <c r="O71" s="186">
        <v>0</v>
      </c>
      <c r="P71" s="186">
        <v>0</v>
      </c>
      <c r="Q71" s="44">
        <f t="shared" si="3"/>
        <v>1812130.76</v>
      </c>
      <c r="R71" s="45"/>
    </row>
    <row r="72" spans="1:18" ht="14.25" customHeight="1">
      <c r="A72" s="66" t="s">
        <v>95</v>
      </c>
      <c r="B72" s="182" t="s">
        <v>180</v>
      </c>
      <c r="C72" s="183">
        <v>1</v>
      </c>
      <c r="D72" s="39" t="s">
        <v>181</v>
      </c>
      <c r="E72" s="184">
        <v>40988</v>
      </c>
      <c r="F72" s="184">
        <v>40988</v>
      </c>
      <c r="G72" s="184" t="s">
        <v>4</v>
      </c>
      <c r="H72" s="185">
        <v>110264000</v>
      </c>
      <c r="I72" s="186">
        <v>26170933</v>
      </c>
      <c r="J72" s="186">
        <v>0</v>
      </c>
      <c r="K72" s="186">
        <v>0</v>
      </c>
      <c r="L72" s="43">
        <f>SUM(H72:K72)</f>
        <v>136434933</v>
      </c>
      <c r="M72" s="186">
        <v>1486149.01</v>
      </c>
      <c r="N72" s="192">
        <v>352734.4</v>
      </c>
      <c r="O72" s="186">
        <v>0</v>
      </c>
      <c r="P72" s="186">
        <v>0</v>
      </c>
      <c r="Q72" s="44">
        <f>SUM(M72:P72)</f>
        <v>1838883.4100000001</v>
      </c>
      <c r="R72" s="45"/>
    </row>
    <row r="73" spans="1:18" ht="14.25" customHeight="1">
      <c r="A73" s="66" t="s">
        <v>95</v>
      </c>
      <c r="B73" s="182" t="s">
        <v>180</v>
      </c>
      <c r="C73" s="183">
        <v>2</v>
      </c>
      <c r="D73" s="39" t="s">
        <v>181</v>
      </c>
      <c r="E73" s="184">
        <v>40988</v>
      </c>
      <c r="F73" s="184">
        <v>40988</v>
      </c>
      <c r="G73" s="184" t="s">
        <v>4</v>
      </c>
      <c r="H73" s="185">
        <v>4047000</v>
      </c>
      <c r="I73" s="186">
        <v>877810</v>
      </c>
      <c r="J73" s="186">
        <v>0</v>
      </c>
      <c r="K73" s="186">
        <v>0</v>
      </c>
      <c r="L73" s="43">
        <f>SUM(H73:K73)</f>
        <v>4924810</v>
      </c>
      <c r="M73" s="186">
        <v>54545.86</v>
      </c>
      <c r="N73" s="192">
        <v>11831.21</v>
      </c>
      <c r="O73" s="186">
        <v>0</v>
      </c>
      <c r="P73" s="186">
        <v>0</v>
      </c>
      <c r="Q73" s="44">
        <f>SUM(M73:P73)</f>
        <v>66377.07</v>
      </c>
      <c r="R73" s="65"/>
    </row>
    <row r="74" spans="1:18" ht="14.25" customHeight="1">
      <c r="A74" s="66" t="s">
        <v>95</v>
      </c>
      <c r="B74" s="182" t="s">
        <v>182</v>
      </c>
      <c r="C74" s="183">
        <v>1</v>
      </c>
      <c r="D74" s="39" t="s">
        <v>183</v>
      </c>
      <c r="E74" s="184">
        <v>40988</v>
      </c>
      <c r="F74" s="184">
        <v>40988</v>
      </c>
      <c r="G74" s="184" t="s">
        <v>4</v>
      </c>
      <c r="H74" s="185">
        <v>62652000</v>
      </c>
      <c r="I74" s="186">
        <v>0</v>
      </c>
      <c r="J74" s="186">
        <v>0</v>
      </c>
      <c r="K74" s="186">
        <v>0</v>
      </c>
      <c r="L74" s="43">
        <f>SUM(H74:K74)</f>
        <v>62652000</v>
      </c>
      <c r="M74" s="186">
        <v>844429.8</v>
      </c>
      <c r="N74" s="192">
        <v>0</v>
      </c>
      <c r="O74" s="186">
        <v>0</v>
      </c>
      <c r="P74" s="186">
        <v>0</v>
      </c>
      <c r="Q74" s="44">
        <f>SUM(M74:P74)</f>
        <v>844429.8</v>
      </c>
      <c r="R74" s="49"/>
    </row>
    <row r="75" spans="1:18" ht="14.25" customHeight="1">
      <c r="A75" s="66" t="s">
        <v>95</v>
      </c>
      <c r="B75" s="182" t="s">
        <v>182</v>
      </c>
      <c r="C75" s="183">
        <v>2</v>
      </c>
      <c r="D75" s="39" t="s">
        <v>183</v>
      </c>
      <c r="E75" s="184">
        <v>40988</v>
      </c>
      <c r="F75" s="184">
        <v>40988</v>
      </c>
      <c r="G75" s="184" t="s">
        <v>4</v>
      </c>
      <c r="H75" s="185">
        <v>8829000</v>
      </c>
      <c r="I75" s="186">
        <v>0</v>
      </c>
      <c r="J75" s="186">
        <v>0</v>
      </c>
      <c r="K75" s="186">
        <v>0</v>
      </c>
      <c r="L75" s="43">
        <f>SUM(H75:K75)</f>
        <v>8829000</v>
      </c>
      <c r="M75" s="186">
        <v>118998.13</v>
      </c>
      <c r="N75" s="192">
        <v>0</v>
      </c>
      <c r="O75" s="186">
        <v>0</v>
      </c>
      <c r="P75" s="186">
        <v>0</v>
      </c>
      <c r="Q75" s="44">
        <f>SUM(M75:P75)</f>
        <v>118998.13</v>
      </c>
      <c r="R75" s="49"/>
    </row>
    <row r="76" spans="1:18" ht="14.25" customHeight="1">
      <c r="A76" s="182" t="s">
        <v>184</v>
      </c>
      <c r="B76" s="182" t="s">
        <v>187</v>
      </c>
      <c r="C76" s="183">
        <v>3</v>
      </c>
      <c r="D76" s="39" t="s">
        <v>188</v>
      </c>
      <c r="E76" s="184">
        <v>40999</v>
      </c>
      <c r="F76" s="184">
        <v>40998</v>
      </c>
      <c r="G76" s="184" t="s">
        <v>54</v>
      </c>
      <c r="H76" s="185">
        <v>30133.68</v>
      </c>
      <c r="I76" s="186">
        <v>5635</v>
      </c>
      <c r="J76" s="186">
        <v>0</v>
      </c>
      <c r="K76" s="186">
        <v>0</v>
      </c>
      <c r="L76" s="43">
        <f t="shared" si="2"/>
        <v>35768.68</v>
      </c>
      <c r="M76" s="186">
        <v>42557.61</v>
      </c>
      <c r="N76" s="192">
        <v>7958.28</v>
      </c>
      <c r="O76" s="186">
        <v>0</v>
      </c>
      <c r="P76" s="186">
        <v>0</v>
      </c>
      <c r="Q76" s="44">
        <f t="shared" si="3"/>
        <v>50515.89</v>
      </c>
      <c r="R76" s="45"/>
    </row>
    <row r="77" spans="1:18" ht="14.25" customHeight="1">
      <c r="A77" s="182" t="s">
        <v>184</v>
      </c>
      <c r="B77" s="182" t="s">
        <v>187</v>
      </c>
      <c r="C77" s="183">
        <v>3</v>
      </c>
      <c r="D77" s="39" t="s">
        <v>188</v>
      </c>
      <c r="E77" s="184">
        <v>40999</v>
      </c>
      <c r="F77" s="184">
        <v>40998</v>
      </c>
      <c r="G77" s="184" t="s">
        <v>54</v>
      </c>
      <c r="H77" s="185">
        <v>32903.22</v>
      </c>
      <c r="I77" s="186">
        <v>6712.26</v>
      </c>
      <c r="J77" s="186">
        <v>0</v>
      </c>
      <c r="K77" s="186">
        <v>0</v>
      </c>
      <c r="L77" s="43">
        <f t="shared" si="2"/>
        <v>39615.48</v>
      </c>
      <c r="M77" s="186">
        <v>46469.02</v>
      </c>
      <c r="N77" s="192">
        <v>9479.68</v>
      </c>
      <c r="O77" s="186">
        <v>0</v>
      </c>
      <c r="P77" s="186">
        <v>0</v>
      </c>
      <c r="Q77" s="44">
        <f t="shared" si="3"/>
        <v>55948.7</v>
      </c>
      <c r="R77" s="45"/>
    </row>
    <row r="78" spans="1:18" ht="14.25" customHeight="1">
      <c r="A78" s="182" t="s">
        <v>184</v>
      </c>
      <c r="B78" s="182" t="s">
        <v>187</v>
      </c>
      <c r="C78" s="183">
        <v>3</v>
      </c>
      <c r="D78" s="39" t="s">
        <v>188</v>
      </c>
      <c r="E78" s="184">
        <v>40999</v>
      </c>
      <c r="F78" s="184">
        <v>40998</v>
      </c>
      <c r="G78" s="184" t="s">
        <v>54</v>
      </c>
      <c r="H78" s="185">
        <v>3463.95</v>
      </c>
      <c r="I78" s="186">
        <v>765.53</v>
      </c>
      <c r="J78" s="186">
        <v>0</v>
      </c>
      <c r="K78" s="186">
        <v>0</v>
      </c>
      <c r="L78" s="43">
        <f t="shared" si="2"/>
        <v>4229.48</v>
      </c>
      <c r="M78" s="186">
        <v>4892.12</v>
      </c>
      <c r="N78" s="192">
        <v>1081.15</v>
      </c>
      <c r="O78" s="186">
        <v>0</v>
      </c>
      <c r="P78" s="186">
        <v>0</v>
      </c>
      <c r="Q78" s="44">
        <f t="shared" si="3"/>
        <v>5973.27</v>
      </c>
      <c r="R78" s="45"/>
    </row>
    <row r="79" spans="1:18" ht="14.25" customHeight="1">
      <c r="A79" s="182" t="s">
        <v>184</v>
      </c>
      <c r="B79" s="182" t="s">
        <v>187</v>
      </c>
      <c r="C79" s="183">
        <v>3</v>
      </c>
      <c r="D79" s="39" t="s">
        <v>188</v>
      </c>
      <c r="E79" s="184">
        <v>40999</v>
      </c>
      <c r="F79" s="184">
        <v>40998</v>
      </c>
      <c r="G79" s="184" t="s">
        <v>54</v>
      </c>
      <c r="H79" s="185">
        <v>2422.26</v>
      </c>
      <c r="I79" s="186">
        <v>576.5</v>
      </c>
      <c r="J79" s="186">
        <v>0</v>
      </c>
      <c r="K79" s="186">
        <v>0</v>
      </c>
      <c r="L79" s="43">
        <f t="shared" si="2"/>
        <v>2998.76</v>
      </c>
      <c r="M79" s="186">
        <v>3420.94</v>
      </c>
      <c r="N79" s="192">
        <v>814.19</v>
      </c>
      <c r="O79" s="186">
        <v>0</v>
      </c>
      <c r="P79" s="186">
        <v>0</v>
      </c>
      <c r="Q79" s="44">
        <f t="shared" si="3"/>
        <v>4235.13</v>
      </c>
      <c r="R79" s="45"/>
    </row>
    <row r="80" spans="1:18" ht="14.25" customHeight="1">
      <c r="A80" s="182" t="s">
        <v>184</v>
      </c>
      <c r="B80" s="182" t="s">
        <v>187</v>
      </c>
      <c r="C80" s="183">
        <v>3</v>
      </c>
      <c r="D80" s="39" t="s">
        <v>188</v>
      </c>
      <c r="E80" s="184">
        <v>40999</v>
      </c>
      <c r="F80" s="184">
        <v>40998</v>
      </c>
      <c r="G80" s="184" t="s">
        <v>54</v>
      </c>
      <c r="H80" s="185">
        <v>6266</v>
      </c>
      <c r="I80" s="186">
        <v>1597.83</v>
      </c>
      <c r="J80" s="186">
        <v>0</v>
      </c>
      <c r="K80" s="186">
        <v>0</v>
      </c>
      <c r="L80" s="43">
        <f t="shared" si="2"/>
        <v>7863.83</v>
      </c>
      <c r="M80" s="186">
        <v>8849.43</v>
      </c>
      <c r="N80" s="192">
        <v>2256.61</v>
      </c>
      <c r="O80" s="186">
        <v>0</v>
      </c>
      <c r="P80" s="186">
        <v>0</v>
      </c>
      <c r="Q80" s="44">
        <f t="shared" si="3"/>
        <v>11106.04</v>
      </c>
      <c r="R80" s="45"/>
    </row>
    <row r="81" spans="1:18" ht="14.25" customHeight="1">
      <c r="A81" s="182" t="s">
        <v>184</v>
      </c>
      <c r="B81" s="182" t="s">
        <v>187</v>
      </c>
      <c r="C81" s="183">
        <v>4</v>
      </c>
      <c r="D81" s="39" t="s">
        <v>188</v>
      </c>
      <c r="E81" s="184">
        <v>40999</v>
      </c>
      <c r="F81" s="184">
        <v>40998</v>
      </c>
      <c r="G81" s="184" t="s">
        <v>54</v>
      </c>
      <c r="H81" s="185">
        <v>25086.1</v>
      </c>
      <c r="I81" s="186">
        <v>5544.03</v>
      </c>
      <c r="J81" s="186">
        <v>0</v>
      </c>
      <c r="K81" s="186">
        <v>0</v>
      </c>
      <c r="L81" s="43">
        <f t="shared" si="2"/>
        <v>30630.129999999997</v>
      </c>
      <c r="M81" s="186">
        <v>35428.94</v>
      </c>
      <c r="N81" s="192">
        <v>7829.8</v>
      </c>
      <c r="O81" s="186">
        <v>0</v>
      </c>
      <c r="P81" s="186">
        <v>0</v>
      </c>
      <c r="Q81" s="44">
        <f t="shared" si="3"/>
        <v>43258.740000000005</v>
      </c>
      <c r="R81" s="45"/>
    </row>
    <row r="82" spans="1:18" ht="14.25" customHeight="1">
      <c r="A82" s="182" t="s">
        <v>184</v>
      </c>
      <c r="B82" s="182" t="s">
        <v>187</v>
      </c>
      <c r="C82" s="183">
        <v>4</v>
      </c>
      <c r="D82" s="39" t="s">
        <v>188</v>
      </c>
      <c r="E82" s="184">
        <v>40999</v>
      </c>
      <c r="F82" s="184">
        <v>40998</v>
      </c>
      <c r="G82" s="184" t="s">
        <v>54</v>
      </c>
      <c r="H82" s="185">
        <v>32274.98</v>
      </c>
      <c r="I82" s="186">
        <v>7681.45</v>
      </c>
      <c r="J82" s="186">
        <v>0</v>
      </c>
      <c r="K82" s="186">
        <v>0</v>
      </c>
      <c r="L82" s="43">
        <f>SUM(H82:K82)</f>
        <v>39956.43</v>
      </c>
      <c r="M82" s="186">
        <v>45581.76</v>
      </c>
      <c r="N82" s="192">
        <v>10848.46</v>
      </c>
      <c r="O82" s="186">
        <v>0</v>
      </c>
      <c r="P82" s="186">
        <v>0</v>
      </c>
      <c r="Q82" s="44">
        <f>SUM(M82:P82)</f>
        <v>56430.22</v>
      </c>
      <c r="R82" s="45"/>
    </row>
    <row r="83" spans="1:18" ht="14.25" customHeight="1">
      <c r="A83" s="182" t="s">
        <v>184</v>
      </c>
      <c r="B83" s="182" t="s">
        <v>189</v>
      </c>
      <c r="C83" s="183">
        <v>1</v>
      </c>
      <c r="D83" s="39" t="s">
        <v>92</v>
      </c>
      <c r="E83" s="184">
        <v>40999</v>
      </c>
      <c r="F83" s="184">
        <v>40998</v>
      </c>
      <c r="G83" s="184" t="s">
        <v>54</v>
      </c>
      <c r="H83" s="185">
        <v>0</v>
      </c>
      <c r="I83" s="186">
        <v>6661.51</v>
      </c>
      <c r="J83" s="186">
        <v>0</v>
      </c>
      <c r="K83" s="186">
        <v>0</v>
      </c>
      <c r="L83" s="43">
        <f>SUM(H83:K83)</f>
        <v>6661.51</v>
      </c>
      <c r="M83" s="186">
        <v>0</v>
      </c>
      <c r="N83" s="192">
        <v>9408.01</v>
      </c>
      <c r="O83" s="186">
        <v>0</v>
      </c>
      <c r="P83" s="186">
        <v>0</v>
      </c>
      <c r="Q83" s="44">
        <f>SUM(M83:P83)</f>
        <v>9408.01</v>
      </c>
      <c r="R83" s="45"/>
    </row>
    <row r="84" spans="1:18" ht="14.25" customHeight="1">
      <c r="A84" s="182" t="s">
        <v>184</v>
      </c>
      <c r="B84" s="182" t="s">
        <v>189</v>
      </c>
      <c r="C84" s="183">
        <v>1</v>
      </c>
      <c r="D84" s="39" t="s">
        <v>92</v>
      </c>
      <c r="E84" s="184">
        <v>40999</v>
      </c>
      <c r="F84" s="184">
        <v>40998</v>
      </c>
      <c r="G84" s="184" t="s">
        <v>54</v>
      </c>
      <c r="H84" s="185">
        <v>0</v>
      </c>
      <c r="I84" s="186">
        <v>122.35</v>
      </c>
      <c r="J84" s="186">
        <v>0</v>
      </c>
      <c r="K84" s="186">
        <v>0</v>
      </c>
      <c r="L84" s="43">
        <f>SUM(H84:K84)</f>
        <v>122.35</v>
      </c>
      <c r="M84" s="186">
        <v>0</v>
      </c>
      <c r="N84" s="192">
        <v>172.79</v>
      </c>
      <c r="O84" s="186">
        <v>0</v>
      </c>
      <c r="P84" s="186">
        <v>0</v>
      </c>
      <c r="Q84" s="44">
        <f>SUM(M84:P84)</f>
        <v>172.79</v>
      </c>
      <c r="R84" s="45"/>
    </row>
    <row r="85" spans="1:18" ht="14.25" customHeight="1">
      <c r="A85" s="182" t="s">
        <v>184</v>
      </c>
      <c r="B85" s="182" t="s">
        <v>189</v>
      </c>
      <c r="C85" s="183">
        <v>1</v>
      </c>
      <c r="D85" s="39" t="s">
        <v>92</v>
      </c>
      <c r="E85" s="184">
        <v>40999</v>
      </c>
      <c r="F85" s="184">
        <v>40998</v>
      </c>
      <c r="G85" s="184" t="s">
        <v>54</v>
      </c>
      <c r="H85" s="185">
        <v>0</v>
      </c>
      <c r="I85" s="186">
        <v>1545.75</v>
      </c>
      <c r="J85" s="186">
        <v>0</v>
      </c>
      <c r="K85" s="186">
        <v>0</v>
      </c>
      <c r="L85" s="43">
        <f>SUM(H85:K85)</f>
        <v>1545.75</v>
      </c>
      <c r="M85" s="186">
        <v>0</v>
      </c>
      <c r="N85" s="192">
        <v>2183.06</v>
      </c>
      <c r="O85" s="186">
        <v>0</v>
      </c>
      <c r="P85" s="186">
        <v>0</v>
      </c>
      <c r="Q85" s="44">
        <f>SUM(M85:P85)</f>
        <v>2183.06</v>
      </c>
      <c r="R85" s="45"/>
    </row>
    <row r="86" spans="1:18" ht="14.25" customHeight="1">
      <c r="A86" s="182" t="s">
        <v>184</v>
      </c>
      <c r="B86" s="182" t="s">
        <v>189</v>
      </c>
      <c r="C86" s="183">
        <v>1</v>
      </c>
      <c r="D86" s="39" t="s">
        <v>92</v>
      </c>
      <c r="E86" s="184">
        <v>40999</v>
      </c>
      <c r="F86" s="184">
        <v>40998</v>
      </c>
      <c r="G86" s="184" t="s">
        <v>54</v>
      </c>
      <c r="H86" s="185">
        <v>0</v>
      </c>
      <c r="I86" s="186">
        <v>1339.11</v>
      </c>
      <c r="J86" s="186">
        <v>0</v>
      </c>
      <c r="K86" s="186">
        <v>0</v>
      </c>
      <c r="L86" s="43">
        <f>SUM(H86:K86)</f>
        <v>1339.11</v>
      </c>
      <c r="M86" s="186">
        <v>0</v>
      </c>
      <c r="N86" s="192">
        <v>1891.22</v>
      </c>
      <c r="O86" s="186">
        <v>0</v>
      </c>
      <c r="P86" s="186">
        <v>0</v>
      </c>
      <c r="Q86" s="44">
        <f>SUM(M86:P86)</f>
        <v>1891.22</v>
      </c>
      <c r="R86" s="45"/>
    </row>
    <row r="87" spans="1:18" ht="14.25" customHeight="1">
      <c r="A87" s="182" t="s">
        <v>184</v>
      </c>
      <c r="B87" s="182" t="s">
        <v>189</v>
      </c>
      <c r="C87" s="183">
        <v>1</v>
      </c>
      <c r="D87" s="39" t="s">
        <v>92</v>
      </c>
      <c r="E87" s="184">
        <v>40999</v>
      </c>
      <c r="F87" s="184">
        <v>40998</v>
      </c>
      <c r="G87" s="184" t="s">
        <v>54</v>
      </c>
      <c r="H87" s="185">
        <v>0</v>
      </c>
      <c r="I87" s="186">
        <v>476.49</v>
      </c>
      <c r="J87" s="186">
        <v>0</v>
      </c>
      <c r="K87" s="186">
        <v>0</v>
      </c>
      <c r="L87" s="43">
        <f t="shared" si="2"/>
        <v>476.49</v>
      </c>
      <c r="M87" s="186">
        <v>0</v>
      </c>
      <c r="N87" s="192">
        <v>672.94</v>
      </c>
      <c r="O87" s="186">
        <v>0</v>
      </c>
      <c r="P87" s="186">
        <v>0</v>
      </c>
      <c r="Q87" s="44">
        <f t="shared" si="3"/>
        <v>672.94</v>
      </c>
      <c r="R87" s="45"/>
    </row>
    <row r="88" spans="1:18" ht="9.75" customHeight="1">
      <c r="A88" s="147"/>
      <c r="B88" s="15"/>
      <c r="C88" s="142"/>
      <c r="D88" s="15"/>
      <c r="E88" s="15"/>
      <c r="F88" s="15"/>
      <c r="G88" s="15"/>
      <c r="H88" s="21"/>
      <c r="I88" s="95"/>
      <c r="J88" s="15"/>
      <c r="K88" s="15"/>
      <c r="L88" s="22"/>
      <c r="M88" s="148"/>
      <c r="N88" s="148"/>
      <c r="O88" s="148"/>
      <c r="P88" s="148"/>
      <c r="Q88" s="148"/>
      <c r="R88" s="29"/>
    </row>
    <row r="89" spans="1:18" ht="15" customHeight="1">
      <c r="A89" s="32" t="s">
        <v>289</v>
      </c>
      <c r="B89" s="33"/>
      <c r="C89" s="33"/>
      <c r="D89" s="33"/>
      <c r="E89" s="33"/>
      <c r="F89" s="33"/>
      <c r="G89" s="33"/>
      <c r="H89" s="34"/>
      <c r="I89" s="46"/>
      <c r="J89" s="33"/>
      <c r="K89" s="33"/>
      <c r="L89" s="35"/>
      <c r="M89" s="36">
        <f>SUM(M90:M91)</f>
        <v>305.08</v>
      </c>
      <c r="N89" s="36">
        <f>SUM(N90:N91)</f>
        <v>9.790000000000001</v>
      </c>
      <c r="O89" s="36">
        <f>SUM(O90:O91)</f>
        <v>0</v>
      </c>
      <c r="P89" s="36">
        <f>SUM(P90:P91)</f>
        <v>0</v>
      </c>
      <c r="Q89" s="36">
        <f>SUM(Q90:Q91)</f>
        <v>314.87</v>
      </c>
      <c r="R89" s="29"/>
    </row>
    <row r="90" spans="1:18" ht="14.25" customHeight="1">
      <c r="A90" s="182" t="s">
        <v>184</v>
      </c>
      <c r="B90" s="182" t="s">
        <v>198</v>
      </c>
      <c r="C90" s="183">
        <v>2</v>
      </c>
      <c r="D90" s="39" t="s">
        <v>199</v>
      </c>
      <c r="E90" s="184">
        <v>40633</v>
      </c>
      <c r="F90" s="184">
        <v>40633</v>
      </c>
      <c r="G90" s="184" t="s">
        <v>54</v>
      </c>
      <c r="H90" s="185">
        <v>35.5</v>
      </c>
      <c r="I90" s="186">
        <v>0.64</v>
      </c>
      <c r="J90" s="186">
        <v>0</v>
      </c>
      <c r="K90" s="186">
        <v>0</v>
      </c>
      <c r="L90" s="43">
        <f>SUM(H90:K90)</f>
        <v>36.14</v>
      </c>
      <c r="M90" s="186">
        <v>50.14</v>
      </c>
      <c r="N90" s="186">
        <v>0.91</v>
      </c>
      <c r="O90" s="186">
        <v>0</v>
      </c>
      <c r="P90" s="186">
        <v>0</v>
      </c>
      <c r="Q90" s="44">
        <f>SUM(M90:P90)</f>
        <v>51.05</v>
      </c>
      <c r="R90" s="45"/>
    </row>
    <row r="91" spans="1:18" ht="14.25" customHeight="1">
      <c r="A91" s="182" t="s">
        <v>184</v>
      </c>
      <c r="B91" s="182" t="s">
        <v>198</v>
      </c>
      <c r="C91" s="183">
        <v>2</v>
      </c>
      <c r="D91" s="39" t="s">
        <v>199</v>
      </c>
      <c r="E91" s="184">
        <v>40633</v>
      </c>
      <c r="F91" s="184">
        <v>40633</v>
      </c>
      <c r="G91" s="184" t="s">
        <v>54</v>
      </c>
      <c r="H91" s="185">
        <v>180.52</v>
      </c>
      <c r="I91" s="186">
        <v>6.29</v>
      </c>
      <c r="J91" s="186">
        <v>0</v>
      </c>
      <c r="K91" s="186">
        <v>0</v>
      </c>
      <c r="L91" s="43">
        <f>SUM(H91:K91)</f>
        <v>186.81</v>
      </c>
      <c r="M91" s="186">
        <v>254.94</v>
      </c>
      <c r="N91" s="186">
        <v>8.88</v>
      </c>
      <c r="O91" s="186">
        <v>0</v>
      </c>
      <c r="P91" s="186">
        <v>0</v>
      </c>
      <c r="Q91" s="44">
        <f>SUM(M91:P91)</f>
        <v>263.82</v>
      </c>
      <c r="R91" s="45"/>
    </row>
    <row r="92" spans="1:18" ht="9.75" customHeight="1">
      <c r="A92" s="147"/>
      <c r="B92" s="15"/>
      <c r="C92" s="142"/>
      <c r="D92" s="15"/>
      <c r="E92" s="15"/>
      <c r="F92" s="15"/>
      <c r="G92" s="15"/>
      <c r="H92" s="94"/>
      <c r="I92" s="15"/>
      <c r="J92" s="15"/>
      <c r="K92" s="15"/>
      <c r="L92" s="22"/>
      <c r="M92" s="148"/>
      <c r="N92" s="148"/>
      <c r="O92" s="148"/>
      <c r="P92" s="148"/>
      <c r="Q92" s="148"/>
      <c r="R92" s="29"/>
    </row>
    <row r="93" spans="1:18" ht="15.75" customHeight="1">
      <c r="A93" s="30" t="s">
        <v>294</v>
      </c>
      <c r="B93" s="15"/>
      <c r="C93" s="15"/>
      <c r="D93" s="15"/>
      <c r="E93" s="15"/>
      <c r="F93" s="15"/>
      <c r="G93" s="15"/>
      <c r="H93" s="21"/>
      <c r="I93" s="15"/>
      <c r="J93" s="15"/>
      <c r="K93" s="15"/>
      <c r="L93" s="22"/>
      <c r="M93" s="31">
        <f aca="true" t="shared" si="4" ref="M93:Q94">+M94</f>
        <v>14020996.32</v>
      </c>
      <c r="N93" s="31">
        <f t="shared" si="4"/>
        <v>3883107.0500000007</v>
      </c>
      <c r="O93" s="31">
        <f t="shared" si="4"/>
        <v>0</v>
      </c>
      <c r="P93" s="31">
        <f t="shared" si="4"/>
        <v>0</v>
      </c>
      <c r="Q93" s="31">
        <f t="shared" si="4"/>
        <v>17904103.37</v>
      </c>
      <c r="R93" s="65"/>
    </row>
    <row r="94" spans="1:18" ht="15" customHeight="1">
      <c r="A94" s="32" t="s">
        <v>295</v>
      </c>
      <c r="B94" s="33"/>
      <c r="C94" s="33"/>
      <c r="D94" s="33"/>
      <c r="E94" s="33"/>
      <c r="F94" s="33"/>
      <c r="G94" s="33"/>
      <c r="H94" s="34"/>
      <c r="I94" s="33"/>
      <c r="J94" s="33"/>
      <c r="K94" s="33"/>
      <c r="L94" s="35"/>
      <c r="M94" s="36">
        <f t="shared" si="4"/>
        <v>14020996.32</v>
      </c>
      <c r="N94" s="36">
        <f t="shared" si="4"/>
        <v>3883107.0500000007</v>
      </c>
      <c r="O94" s="36">
        <f t="shared" si="4"/>
        <v>0</v>
      </c>
      <c r="P94" s="36">
        <f t="shared" si="4"/>
        <v>0</v>
      </c>
      <c r="Q94" s="36">
        <f t="shared" si="4"/>
        <v>17904103.37</v>
      </c>
      <c r="R94" s="29"/>
    </row>
    <row r="95" spans="1:18" ht="15" customHeight="1">
      <c r="A95" s="32" t="s">
        <v>310</v>
      </c>
      <c r="B95" s="33"/>
      <c r="C95" s="33"/>
      <c r="D95" s="33"/>
      <c r="E95" s="33"/>
      <c r="F95" s="33"/>
      <c r="G95" s="33"/>
      <c r="H95" s="234"/>
      <c r="I95" s="235"/>
      <c r="J95" s="152"/>
      <c r="K95" s="152"/>
      <c r="L95" s="153"/>
      <c r="M95" s="36">
        <f>SUM(M96:M111)</f>
        <v>14020996.32</v>
      </c>
      <c r="N95" s="36">
        <f>SUM(N96:N111)</f>
        <v>3883107.0500000007</v>
      </c>
      <c r="O95" s="36">
        <f>SUM(O96:O111)</f>
        <v>0</v>
      </c>
      <c r="P95" s="36">
        <f>SUM(P96:P111)</f>
        <v>0</v>
      </c>
      <c r="Q95" s="36">
        <f>SUM(Q96:Q111)</f>
        <v>17904103.37</v>
      </c>
      <c r="R95" s="29"/>
    </row>
    <row r="96" spans="1:18" ht="14.25" customHeight="1">
      <c r="A96" s="182" t="s">
        <v>95</v>
      </c>
      <c r="B96" s="182" t="s">
        <v>202</v>
      </c>
      <c r="C96" s="183">
        <v>1</v>
      </c>
      <c r="D96" s="39" t="s">
        <v>203</v>
      </c>
      <c r="E96" s="184">
        <v>40988</v>
      </c>
      <c r="F96" s="184">
        <v>40988</v>
      </c>
      <c r="G96" s="184" t="s">
        <v>4</v>
      </c>
      <c r="H96" s="185">
        <v>205374000</v>
      </c>
      <c r="I96" s="186">
        <v>89092929</v>
      </c>
      <c r="J96" s="186">
        <v>0</v>
      </c>
      <c r="K96" s="186">
        <v>0</v>
      </c>
      <c r="L96" s="43">
        <f aca="true" t="shared" si="5" ref="L96:L111">SUM(H96:K96)</f>
        <v>294466929</v>
      </c>
      <c r="M96" s="236">
        <v>2768050.92</v>
      </c>
      <c r="N96" s="237">
        <v>1200803.24</v>
      </c>
      <c r="O96" s="186">
        <v>0</v>
      </c>
      <c r="P96" s="186">
        <v>0</v>
      </c>
      <c r="Q96" s="44">
        <f aca="true" t="shared" si="6" ref="Q96:Q111">SUM(M96:P96)</f>
        <v>3968854.16</v>
      </c>
      <c r="R96" s="45"/>
    </row>
    <row r="97" spans="1:18" ht="14.25" customHeight="1">
      <c r="A97" s="182" t="s">
        <v>95</v>
      </c>
      <c r="B97" s="182" t="s">
        <v>178</v>
      </c>
      <c r="C97" s="183">
        <v>1</v>
      </c>
      <c r="D97" s="39" t="s">
        <v>179</v>
      </c>
      <c r="E97" s="184">
        <v>40988</v>
      </c>
      <c r="F97" s="184">
        <v>40988</v>
      </c>
      <c r="G97" s="184" t="s">
        <v>4</v>
      </c>
      <c r="H97" s="185">
        <v>255745752</v>
      </c>
      <c r="I97" s="186">
        <v>0</v>
      </c>
      <c r="J97" s="186">
        <v>0</v>
      </c>
      <c r="K97" s="186">
        <v>0</v>
      </c>
      <c r="L97" s="43">
        <f t="shared" si="5"/>
        <v>255745752</v>
      </c>
      <c r="M97" s="186">
        <v>3237288</v>
      </c>
      <c r="N97" s="192">
        <v>0</v>
      </c>
      <c r="O97" s="186">
        <v>0</v>
      </c>
      <c r="P97" s="186">
        <v>0</v>
      </c>
      <c r="Q97" s="44">
        <f t="shared" si="6"/>
        <v>3237288</v>
      </c>
      <c r="R97" s="45"/>
    </row>
    <row r="98" spans="1:18" ht="14.25" customHeight="1">
      <c r="A98" s="66" t="s">
        <v>95</v>
      </c>
      <c r="B98" s="182" t="s">
        <v>182</v>
      </c>
      <c r="C98" s="183">
        <v>4</v>
      </c>
      <c r="D98" s="39" t="s">
        <v>183</v>
      </c>
      <c r="E98" s="184">
        <v>40988</v>
      </c>
      <c r="F98" s="184">
        <v>40988</v>
      </c>
      <c r="G98" s="184" t="s">
        <v>4</v>
      </c>
      <c r="H98" s="185">
        <v>1554000</v>
      </c>
      <c r="I98" s="186">
        <v>0</v>
      </c>
      <c r="J98" s="186">
        <v>0</v>
      </c>
      <c r="K98" s="186">
        <v>0</v>
      </c>
      <c r="L98" s="43">
        <f t="shared" si="5"/>
        <v>1554000</v>
      </c>
      <c r="M98" s="186">
        <v>20944.96</v>
      </c>
      <c r="N98" s="192">
        <v>0</v>
      </c>
      <c r="O98" s="186">
        <v>0</v>
      </c>
      <c r="P98" s="186">
        <v>0</v>
      </c>
      <c r="Q98" s="44">
        <f t="shared" si="6"/>
        <v>20944.96</v>
      </c>
      <c r="R98" s="49"/>
    </row>
    <row r="99" spans="1:18" ht="14.25" customHeight="1">
      <c r="A99" s="66" t="s">
        <v>95</v>
      </c>
      <c r="B99" s="182" t="s">
        <v>182</v>
      </c>
      <c r="C99" s="183">
        <v>6</v>
      </c>
      <c r="D99" s="39" t="s">
        <v>183</v>
      </c>
      <c r="E99" s="184">
        <v>40988</v>
      </c>
      <c r="F99" s="184">
        <v>40988</v>
      </c>
      <c r="G99" s="184" t="s">
        <v>4</v>
      </c>
      <c r="H99" s="185">
        <v>775000</v>
      </c>
      <c r="I99" s="186">
        <v>0</v>
      </c>
      <c r="J99" s="186">
        <v>0</v>
      </c>
      <c r="K99" s="186">
        <v>0</v>
      </c>
      <c r="L99" s="43">
        <f t="shared" si="5"/>
        <v>775000</v>
      </c>
      <c r="M99" s="186">
        <v>10445.53</v>
      </c>
      <c r="N99" s="192">
        <v>0</v>
      </c>
      <c r="O99" s="186">
        <v>0</v>
      </c>
      <c r="P99" s="186">
        <v>0</v>
      </c>
      <c r="Q99" s="44">
        <f t="shared" si="6"/>
        <v>10445.53</v>
      </c>
      <c r="R99" s="49"/>
    </row>
    <row r="100" spans="1:18" ht="14.25" customHeight="1">
      <c r="A100" s="182" t="s">
        <v>95</v>
      </c>
      <c r="B100" s="182" t="s">
        <v>204</v>
      </c>
      <c r="C100" s="183">
        <v>1</v>
      </c>
      <c r="D100" s="39" t="s">
        <v>205</v>
      </c>
      <c r="E100" s="184">
        <v>40988</v>
      </c>
      <c r="F100" s="184">
        <v>40988</v>
      </c>
      <c r="G100" s="184" t="s">
        <v>4</v>
      </c>
      <c r="H100" s="185">
        <v>568071241</v>
      </c>
      <c r="I100" s="186">
        <v>134821331</v>
      </c>
      <c r="J100" s="186">
        <v>0</v>
      </c>
      <c r="K100" s="186">
        <v>0</v>
      </c>
      <c r="L100" s="43">
        <f t="shared" si="5"/>
        <v>702892572</v>
      </c>
      <c r="M100" s="186">
        <v>6910842.34</v>
      </c>
      <c r="N100" s="192">
        <v>1640162.17</v>
      </c>
      <c r="O100" s="186">
        <v>0</v>
      </c>
      <c r="P100" s="186">
        <v>0</v>
      </c>
      <c r="Q100" s="44">
        <f t="shared" si="6"/>
        <v>8551004.51</v>
      </c>
      <c r="R100" s="45"/>
    </row>
    <row r="101" spans="1:18" ht="14.25" customHeight="1">
      <c r="A101" s="182" t="s">
        <v>95</v>
      </c>
      <c r="B101" s="182" t="s">
        <v>204</v>
      </c>
      <c r="C101" s="183">
        <v>2</v>
      </c>
      <c r="D101" s="39" t="s">
        <v>205</v>
      </c>
      <c r="E101" s="184">
        <v>40988</v>
      </c>
      <c r="F101" s="184">
        <v>40988</v>
      </c>
      <c r="G101" s="184" t="s">
        <v>4</v>
      </c>
      <c r="H101" s="185">
        <v>58907423</v>
      </c>
      <c r="I101" s="186">
        <v>12774187</v>
      </c>
      <c r="J101" s="186">
        <v>0</v>
      </c>
      <c r="K101" s="186">
        <v>0</v>
      </c>
      <c r="L101" s="43">
        <f t="shared" si="5"/>
        <v>71681610</v>
      </c>
      <c r="M101" s="186">
        <v>716635.32</v>
      </c>
      <c r="N101" s="192">
        <v>155403.73</v>
      </c>
      <c r="O101" s="186">
        <v>0</v>
      </c>
      <c r="P101" s="186">
        <v>0</v>
      </c>
      <c r="Q101" s="44">
        <f t="shared" si="6"/>
        <v>872039.0499999999</v>
      </c>
      <c r="R101" s="45"/>
    </row>
    <row r="102" spans="1:18" ht="14.25" customHeight="1">
      <c r="A102" s="182" t="s">
        <v>95</v>
      </c>
      <c r="B102" s="182" t="s">
        <v>260</v>
      </c>
      <c r="C102" s="183">
        <v>1</v>
      </c>
      <c r="D102" s="39" t="s">
        <v>203</v>
      </c>
      <c r="E102" s="184">
        <v>40988</v>
      </c>
      <c r="F102" s="184">
        <v>40988</v>
      </c>
      <c r="G102" s="184" t="s">
        <v>4</v>
      </c>
      <c r="H102" s="185">
        <v>0</v>
      </c>
      <c r="I102" s="186">
        <v>64928624</v>
      </c>
      <c r="J102" s="186">
        <v>0</v>
      </c>
      <c r="K102" s="186">
        <v>0</v>
      </c>
      <c r="L102" s="43">
        <f t="shared" si="5"/>
        <v>64928624</v>
      </c>
      <c r="M102" s="186">
        <v>0</v>
      </c>
      <c r="N102" s="192">
        <v>789885.95</v>
      </c>
      <c r="O102" s="186">
        <v>0</v>
      </c>
      <c r="P102" s="186">
        <v>0</v>
      </c>
      <c r="Q102" s="44">
        <f t="shared" si="6"/>
        <v>789885.95</v>
      </c>
      <c r="R102" s="45"/>
    </row>
    <row r="103" spans="1:18" ht="14.25" customHeight="1">
      <c r="A103" s="182" t="s">
        <v>184</v>
      </c>
      <c r="B103" s="182" t="s">
        <v>206</v>
      </c>
      <c r="C103" s="183">
        <v>2</v>
      </c>
      <c r="D103" s="39" t="s">
        <v>207</v>
      </c>
      <c r="E103" s="184">
        <v>40999</v>
      </c>
      <c r="F103" s="184">
        <v>40998</v>
      </c>
      <c r="G103" s="184" t="s">
        <v>54</v>
      </c>
      <c r="H103" s="185">
        <v>94764.14</v>
      </c>
      <c r="I103" s="186">
        <v>15162.26</v>
      </c>
      <c r="J103" s="186">
        <v>0</v>
      </c>
      <c r="K103" s="186">
        <v>0</v>
      </c>
      <c r="L103" s="43">
        <f t="shared" si="5"/>
        <v>109926.4</v>
      </c>
      <c r="M103" s="186">
        <v>128879.23</v>
      </c>
      <c r="N103" s="192">
        <v>20620.68</v>
      </c>
      <c r="O103" s="186">
        <v>0</v>
      </c>
      <c r="P103" s="186">
        <v>0</v>
      </c>
      <c r="Q103" s="44">
        <f t="shared" si="6"/>
        <v>149499.91</v>
      </c>
      <c r="R103" s="45"/>
    </row>
    <row r="104" spans="1:18" ht="14.25" customHeight="1">
      <c r="A104" s="182" t="s">
        <v>184</v>
      </c>
      <c r="B104" s="182" t="s">
        <v>206</v>
      </c>
      <c r="C104" s="183">
        <v>2</v>
      </c>
      <c r="D104" s="39" t="s">
        <v>207</v>
      </c>
      <c r="E104" s="184">
        <v>40999</v>
      </c>
      <c r="F104" s="184">
        <v>40998</v>
      </c>
      <c r="G104" s="184" t="s">
        <v>54</v>
      </c>
      <c r="H104" s="185">
        <v>16840.89</v>
      </c>
      <c r="I104" s="186">
        <v>3368.18</v>
      </c>
      <c r="J104" s="186">
        <v>0</v>
      </c>
      <c r="K104" s="186">
        <v>0</v>
      </c>
      <c r="L104" s="43">
        <f t="shared" si="5"/>
        <v>20209.07</v>
      </c>
      <c r="M104" s="186">
        <v>22903.61</v>
      </c>
      <c r="N104" s="192">
        <v>4580.72</v>
      </c>
      <c r="O104" s="186">
        <v>0</v>
      </c>
      <c r="P104" s="186">
        <v>0</v>
      </c>
      <c r="Q104" s="44">
        <f t="shared" si="6"/>
        <v>27484.33</v>
      </c>
      <c r="R104" s="45"/>
    </row>
    <row r="105" spans="1:18" ht="14.25" customHeight="1">
      <c r="A105" s="182" t="s">
        <v>184</v>
      </c>
      <c r="B105" s="182" t="s">
        <v>208</v>
      </c>
      <c r="C105" s="183">
        <v>2</v>
      </c>
      <c r="D105" s="39" t="s">
        <v>207</v>
      </c>
      <c r="E105" s="184">
        <v>40999</v>
      </c>
      <c r="F105" s="184">
        <v>40998</v>
      </c>
      <c r="G105" s="184" t="s">
        <v>54</v>
      </c>
      <c r="H105" s="185">
        <v>2386.89</v>
      </c>
      <c r="I105" s="186">
        <v>751.87</v>
      </c>
      <c r="J105" s="186">
        <v>0</v>
      </c>
      <c r="K105" s="186">
        <v>0</v>
      </c>
      <c r="L105" s="43">
        <f t="shared" si="5"/>
        <v>3138.7599999999998</v>
      </c>
      <c r="M105" s="186">
        <v>3246.17</v>
      </c>
      <c r="N105" s="192">
        <v>1022.54</v>
      </c>
      <c r="O105" s="186">
        <v>0</v>
      </c>
      <c r="P105" s="186">
        <v>0</v>
      </c>
      <c r="Q105" s="44">
        <f t="shared" si="6"/>
        <v>4268.71</v>
      </c>
      <c r="R105" s="45"/>
    </row>
    <row r="106" spans="1:18" ht="14.25" customHeight="1">
      <c r="A106" s="182" t="s">
        <v>184</v>
      </c>
      <c r="B106" s="182" t="s">
        <v>208</v>
      </c>
      <c r="C106" s="183">
        <v>2</v>
      </c>
      <c r="D106" s="39" t="s">
        <v>207</v>
      </c>
      <c r="E106" s="184">
        <v>40999</v>
      </c>
      <c r="F106" s="184">
        <v>40998</v>
      </c>
      <c r="G106" s="184" t="s">
        <v>54</v>
      </c>
      <c r="H106" s="185">
        <v>681.9</v>
      </c>
      <c r="I106" s="186">
        <v>235.26</v>
      </c>
      <c r="J106" s="186">
        <v>0</v>
      </c>
      <c r="K106" s="186">
        <v>0</v>
      </c>
      <c r="L106" s="43">
        <f t="shared" si="5"/>
        <v>917.16</v>
      </c>
      <c r="M106" s="186">
        <v>927.38</v>
      </c>
      <c r="N106" s="192">
        <v>319.96</v>
      </c>
      <c r="O106" s="186">
        <v>0</v>
      </c>
      <c r="P106" s="186">
        <v>0</v>
      </c>
      <c r="Q106" s="44">
        <f t="shared" si="6"/>
        <v>1247.34</v>
      </c>
      <c r="R106" s="45"/>
    </row>
    <row r="107" spans="1:18" ht="14.25" customHeight="1">
      <c r="A107" s="182" t="s">
        <v>184</v>
      </c>
      <c r="B107" s="182" t="s">
        <v>185</v>
      </c>
      <c r="C107" s="183">
        <v>2</v>
      </c>
      <c r="D107" s="39" t="s">
        <v>186</v>
      </c>
      <c r="E107" s="184">
        <v>40999</v>
      </c>
      <c r="F107" s="184">
        <v>40998</v>
      </c>
      <c r="G107" s="184" t="s">
        <v>54</v>
      </c>
      <c r="H107" s="185">
        <v>21407.04</v>
      </c>
      <c r="I107" s="186">
        <v>6422.11</v>
      </c>
      <c r="J107" s="186">
        <v>0</v>
      </c>
      <c r="K107" s="186">
        <v>0</v>
      </c>
      <c r="L107" s="43">
        <f t="shared" si="5"/>
        <v>27829.15</v>
      </c>
      <c r="M107" s="186">
        <v>30233.03</v>
      </c>
      <c r="N107" s="192">
        <v>9069.91</v>
      </c>
      <c r="O107" s="186">
        <v>0</v>
      </c>
      <c r="P107" s="186">
        <v>0</v>
      </c>
      <c r="Q107" s="44">
        <f t="shared" si="6"/>
        <v>39302.94</v>
      </c>
      <c r="R107" s="71"/>
    </row>
    <row r="108" spans="1:18" ht="14.25" customHeight="1">
      <c r="A108" s="182" t="s">
        <v>184</v>
      </c>
      <c r="B108" s="182" t="s">
        <v>185</v>
      </c>
      <c r="C108" s="183">
        <v>2</v>
      </c>
      <c r="D108" s="39" t="s">
        <v>186</v>
      </c>
      <c r="E108" s="184">
        <v>40999</v>
      </c>
      <c r="F108" s="184">
        <v>40998</v>
      </c>
      <c r="G108" s="184" t="s">
        <v>54</v>
      </c>
      <c r="H108" s="185">
        <v>1283.77</v>
      </c>
      <c r="I108" s="186">
        <v>404.39</v>
      </c>
      <c r="J108" s="186">
        <v>0</v>
      </c>
      <c r="K108" s="186">
        <v>0</v>
      </c>
      <c r="L108" s="43">
        <f t="shared" si="5"/>
        <v>1688.1599999999999</v>
      </c>
      <c r="M108" s="186">
        <v>1813.06</v>
      </c>
      <c r="N108" s="192">
        <v>571.12</v>
      </c>
      <c r="O108" s="186">
        <v>0</v>
      </c>
      <c r="P108" s="186">
        <v>0</v>
      </c>
      <c r="Q108" s="44">
        <f t="shared" si="6"/>
        <v>2384.18</v>
      </c>
      <c r="R108" s="71"/>
    </row>
    <row r="109" spans="1:18" ht="14.25" customHeight="1">
      <c r="A109" s="182" t="s">
        <v>184</v>
      </c>
      <c r="B109" s="182" t="s">
        <v>185</v>
      </c>
      <c r="C109" s="183">
        <v>2</v>
      </c>
      <c r="D109" s="39" t="s">
        <v>186</v>
      </c>
      <c r="E109" s="184">
        <v>40999</v>
      </c>
      <c r="F109" s="184">
        <v>40998</v>
      </c>
      <c r="G109" s="184" t="s">
        <v>54</v>
      </c>
      <c r="H109" s="185">
        <v>2703.84</v>
      </c>
      <c r="I109" s="186">
        <v>892.27</v>
      </c>
      <c r="J109" s="186">
        <v>0</v>
      </c>
      <c r="K109" s="186">
        <v>0</v>
      </c>
      <c r="L109" s="43">
        <f t="shared" si="5"/>
        <v>3596.11</v>
      </c>
      <c r="M109" s="186">
        <v>3818.62</v>
      </c>
      <c r="N109" s="192">
        <v>1260.15</v>
      </c>
      <c r="O109" s="186">
        <v>0</v>
      </c>
      <c r="P109" s="186">
        <v>0</v>
      </c>
      <c r="Q109" s="44">
        <f t="shared" si="6"/>
        <v>5078.77</v>
      </c>
      <c r="R109" s="71"/>
    </row>
    <row r="110" spans="1:18" ht="14.25" customHeight="1">
      <c r="A110" s="182" t="s">
        <v>184</v>
      </c>
      <c r="B110" s="182" t="s">
        <v>185</v>
      </c>
      <c r="C110" s="183">
        <v>2</v>
      </c>
      <c r="D110" s="39" t="s">
        <v>186</v>
      </c>
      <c r="E110" s="184">
        <v>40999</v>
      </c>
      <c r="F110" s="184">
        <v>40998</v>
      </c>
      <c r="G110" s="184" t="s">
        <v>54</v>
      </c>
      <c r="H110" s="185">
        <v>115942.66</v>
      </c>
      <c r="I110" s="186">
        <v>41739.36</v>
      </c>
      <c r="J110" s="186">
        <v>0</v>
      </c>
      <c r="K110" s="186">
        <v>0</v>
      </c>
      <c r="L110" s="43">
        <f t="shared" si="5"/>
        <v>157682.02000000002</v>
      </c>
      <c r="M110" s="186">
        <v>163745.1</v>
      </c>
      <c r="N110" s="192">
        <v>58948.24</v>
      </c>
      <c r="O110" s="186">
        <v>0</v>
      </c>
      <c r="P110" s="186">
        <v>0</v>
      </c>
      <c r="Q110" s="44">
        <f t="shared" si="6"/>
        <v>222693.34</v>
      </c>
      <c r="R110" s="71"/>
    </row>
    <row r="111" spans="1:18" ht="14.25" customHeight="1">
      <c r="A111" s="182" t="s">
        <v>184</v>
      </c>
      <c r="B111" s="182" t="s">
        <v>185</v>
      </c>
      <c r="C111" s="183">
        <v>2</v>
      </c>
      <c r="D111" s="39" t="s">
        <v>186</v>
      </c>
      <c r="E111" s="184">
        <v>40999</v>
      </c>
      <c r="F111" s="184">
        <v>40998</v>
      </c>
      <c r="G111" s="184" t="s">
        <v>54</v>
      </c>
      <c r="H111" s="185">
        <v>866</v>
      </c>
      <c r="I111" s="186">
        <v>324.75</v>
      </c>
      <c r="J111" s="186">
        <v>0</v>
      </c>
      <c r="K111" s="186">
        <v>0</v>
      </c>
      <c r="L111" s="43">
        <f t="shared" si="5"/>
        <v>1190.75</v>
      </c>
      <c r="M111" s="186">
        <v>1223.05</v>
      </c>
      <c r="N111" s="192">
        <v>458.64</v>
      </c>
      <c r="O111" s="186">
        <v>0</v>
      </c>
      <c r="P111" s="186">
        <v>0</v>
      </c>
      <c r="Q111" s="44">
        <f t="shared" si="6"/>
        <v>1681.69</v>
      </c>
      <c r="R111" s="71"/>
    </row>
    <row r="112" spans="1:18" ht="12" customHeight="1">
      <c r="A112" s="147"/>
      <c r="B112" s="15"/>
      <c r="C112" s="142"/>
      <c r="D112" s="15"/>
      <c r="E112" s="15"/>
      <c r="F112" s="15"/>
      <c r="G112" s="15"/>
      <c r="H112" s="94"/>
      <c r="I112" s="95"/>
      <c r="J112" s="15"/>
      <c r="K112" s="15"/>
      <c r="L112" s="22"/>
      <c r="M112" s="148"/>
      <c r="N112" s="148"/>
      <c r="O112" s="148"/>
      <c r="P112" s="148"/>
      <c r="Q112" s="148"/>
      <c r="R112" s="29"/>
    </row>
    <row r="113" spans="1:18" ht="12" customHeight="1">
      <c r="A113" s="147"/>
      <c r="B113" s="15"/>
      <c r="C113" s="142"/>
      <c r="D113" s="15"/>
      <c r="E113" s="15"/>
      <c r="F113" s="15"/>
      <c r="G113" s="15"/>
      <c r="H113" s="21"/>
      <c r="I113" s="15"/>
      <c r="J113" s="15"/>
      <c r="K113" s="15"/>
      <c r="L113" s="22"/>
      <c r="M113" s="148"/>
      <c r="N113" s="148"/>
      <c r="O113" s="148"/>
      <c r="P113" s="148"/>
      <c r="Q113" s="148"/>
      <c r="R113" s="29"/>
    </row>
    <row r="114" spans="1:18" ht="15.75" customHeight="1">
      <c r="A114" s="27" t="s">
        <v>212</v>
      </c>
      <c r="B114" s="1"/>
      <c r="C114" s="1"/>
      <c r="D114" s="1"/>
      <c r="E114" s="1"/>
      <c r="F114" s="1"/>
      <c r="G114" s="1"/>
      <c r="H114" s="21"/>
      <c r="I114" s="15"/>
      <c r="J114" s="15"/>
      <c r="K114" s="15"/>
      <c r="L114" s="22"/>
      <c r="M114" s="28">
        <f>+M116</f>
        <v>0</v>
      </c>
      <c r="N114" s="28">
        <f>+N116</f>
        <v>3009428.5700000003</v>
      </c>
      <c r="O114" s="28">
        <f>+O116</f>
        <v>0</v>
      </c>
      <c r="P114" s="28">
        <f>+P116</f>
        <v>0</v>
      </c>
      <c r="Q114" s="28">
        <f>+Q116</f>
        <v>3009428.5700000003</v>
      </c>
      <c r="R114" s="29"/>
    </row>
    <row r="115" spans="1:18" ht="9.75" customHeight="1">
      <c r="A115" s="147"/>
      <c r="B115" s="15"/>
      <c r="C115" s="142"/>
      <c r="D115" s="15"/>
      <c r="E115" s="15"/>
      <c r="F115" s="15"/>
      <c r="G115" s="15"/>
      <c r="H115" s="21"/>
      <c r="I115" s="15"/>
      <c r="J115" s="15"/>
      <c r="K115" s="15"/>
      <c r="L115" s="22"/>
      <c r="M115" s="88"/>
      <c r="N115" s="88"/>
      <c r="O115" s="88"/>
      <c r="P115" s="88"/>
      <c r="Q115" s="88"/>
      <c r="R115" s="29"/>
    </row>
    <row r="116" spans="1:18" ht="15.75" customHeight="1">
      <c r="A116" s="30" t="s">
        <v>294</v>
      </c>
      <c r="B116" s="15"/>
      <c r="C116" s="15"/>
      <c r="D116" s="15"/>
      <c r="E116" s="15"/>
      <c r="F116" s="15"/>
      <c r="G116" s="15"/>
      <c r="H116" s="21"/>
      <c r="I116" s="15"/>
      <c r="J116" s="15"/>
      <c r="K116" s="15"/>
      <c r="L116" s="22"/>
      <c r="M116" s="31">
        <f aca="true" t="shared" si="7" ref="M116:Q117">+M117</f>
        <v>0</v>
      </c>
      <c r="N116" s="31">
        <f t="shared" si="7"/>
        <v>3009428.5700000003</v>
      </c>
      <c r="O116" s="31">
        <f t="shared" si="7"/>
        <v>0</v>
      </c>
      <c r="P116" s="31">
        <f t="shared" si="7"/>
        <v>0</v>
      </c>
      <c r="Q116" s="31">
        <f t="shared" si="7"/>
        <v>3009428.5700000003</v>
      </c>
      <c r="R116" s="29"/>
    </row>
    <row r="117" spans="1:18" ht="15" customHeight="1">
      <c r="A117" s="32" t="s">
        <v>296</v>
      </c>
      <c r="B117" s="33"/>
      <c r="C117" s="33"/>
      <c r="D117" s="33"/>
      <c r="E117" s="33"/>
      <c r="F117" s="33"/>
      <c r="G117" s="33"/>
      <c r="H117" s="34"/>
      <c r="I117" s="33"/>
      <c r="J117" s="33"/>
      <c r="K117" s="33"/>
      <c r="L117" s="35"/>
      <c r="M117" s="36">
        <f t="shared" si="7"/>
        <v>0</v>
      </c>
      <c r="N117" s="36">
        <f t="shared" si="7"/>
        <v>3009428.5700000003</v>
      </c>
      <c r="O117" s="36">
        <f t="shared" si="7"/>
        <v>0</v>
      </c>
      <c r="P117" s="36">
        <f t="shared" si="7"/>
        <v>0</v>
      </c>
      <c r="Q117" s="36">
        <f t="shared" si="7"/>
        <v>3009428.5700000003</v>
      </c>
      <c r="R117" s="29"/>
    </row>
    <row r="118" spans="1:18" ht="15" customHeight="1">
      <c r="A118" s="32" t="s">
        <v>313</v>
      </c>
      <c r="B118" s="33"/>
      <c r="C118" s="33"/>
      <c r="D118" s="33"/>
      <c r="E118" s="33"/>
      <c r="F118" s="33"/>
      <c r="G118" s="33"/>
      <c r="H118" s="151"/>
      <c r="I118" s="152"/>
      <c r="J118" s="152"/>
      <c r="K118" s="152"/>
      <c r="L118" s="153"/>
      <c r="M118" s="36">
        <f>SUM(M119:M120)</f>
        <v>0</v>
      </c>
      <c r="N118" s="36">
        <f>SUM(N119:N120)</f>
        <v>3009428.5700000003</v>
      </c>
      <c r="O118" s="36">
        <f>SUM(O119:O120)</f>
        <v>0</v>
      </c>
      <c r="P118" s="36">
        <f>SUM(P119:P120)</f>
        <v>0</v>
      </c>
      <c r="Q118" s="36">
        <f>SUM(Q119:Q120)</f>
        <v>3009428.5700000003</v>
      </c>
      <c r="R118" s="29"/>
    </row>
    <row r="119" spans="1:18" ht="14.25" customHeight="1">
      <c r="A119" s="188" t="s">
        <v>338</v>
      </c>
      <c r="B119" s="188" t="s">
        <v>339</v>
      </c>
      <c r="C119" s="189">
        <v>1</v>
      </c>
      <c r="D119" s="190" t="s">
        <v>274</v>
      </c>
      <c r="E119" s="191">
        <v>40976</v>
      </c>
      <c r="F119" s="191">
        <v>40976</v>
      </c>
      <c r="G119" s="184" t="s">
        <v>4</v>
      </c>
      <c r="H119" s="185">
        <v>0</v>
      </c>
      <c r="I119" s="186">
        <v>169687511</v>
      </c>
      <c r="J119" s="186">
        <v>0</v>
      </c>
      <c r="K119" s="186">
        <v>0</v>
      </c>
      <c r="L119" s="43">
        <f>SUM(H119:K119)</f>
        <v>169687511</v>
      </c>
      <c r="M119" s="236">
        <v>0</v>
      </c>
      <c r="N119" s="237">
        <v>2079181.07</v>
      </c>
      <c r="O119" s="237">
        <v>0</v>
      </c>
      <c r="P119" s="186">
        <v>0</v>
      </c>
      <c r="Q119" s="44">
        <f>SUM(M119:P119)</f>
        <v>2079181.07</v>
      </c>
      <c r="R119" s="95"/>
    </row>
    <row r="120" spans="1:18" ht="14.25" customHeight="1">
      <c r="A120" s="188" t="s">
        <v>213</v>
      </c>
      <c r="B120" s="188" t="s">
        <v>214</v>
      </c>
      <c r="C120" s="189">
        <v>1</v>
      </c>
      <c r="D120" s="190" t="s">
        <v>211</v>
      </c>
      <c r="E120" s="191">
        <v>40989</v>
      </c>
      <c r="F120" s="191">
        <v>40989</v>
      </c>
      <c r="G120" s="184" t="s">
        <v>55</v>
      </c>
      <c r="H120" s="185">
        <v>0</v>
      </c>
      <c r="I120" s="186">
        <v>930247.5</v>
      </c>
      <c r="J120" s="186">
        <v>0</v>
      </c>
      <c r="K120" s="186">
        <v>0</v>
      </c>
      <c r="L120" s="43">
        <f>SUM(H120:K120)</f>
        <v>930247.5</v>
      </c>
      <c r="M120" s="185">
        <v>0</v>
      </c>
      <c r="N120" s="192">
        <v>930247.5</v>
      </c>
      <c r="O120" s="186">
        <v>0</v>
      </c>
      <c r="P120" s="186">
        <v>0</v>
      </c>
      <c r="Q120" s="44">
        <f>SUM(M120:P120)</f>
        <v>930247.5</v>
      </c>
      <c r="R120" s="95"/>
    </row>
    <row r="121" spans="1:18" ht="12" customHeight="1">
      <c r="A121" s="147"/>
      <c r="B121" s="15"/>
      <c r="C121" s="142"/>
      <c r="D121" s="15"/>
      <c r="E121" s="15"/>
      <c r="F121" s="15"/>
      <c r="G121" s="15"/>
      <c r="H121" s="21"/>
      <c r="I121" s="15"/>
      <c r="J121" s="15"/>
      <c r="K121" s="15"/>
      <c r="L121" s="22"/>
      <c r="M121" s="148"/>
      <c r="N121" s="148"/>
      <c r="O121" s="148"/>
      <c r="P121" s="148"/>
      <c r="Q121" s="148"/>
      <c r="R121" s="29"/>
    </row>
    <row r="122" spans="1:18" ht="12" customHeight="1">
      <c r="A122" s="147"/>
      <c r="B122" s="15"/>
      <c r="C122" s="142"/>
      <c r="D122" s="15"/>
      <c r="E122" s="15"/>
      <c r="F122" s="15"/>
      <c r="G122" s="15"/>
      <c r="H122" s="21"/>
      <c r="I122" s="15"/>
      <c r="J122" s="15"/>
      <c r="K122" s="15"/>
      <c r="L122" s="22"/>
      <c r="M122" s="148"/>
      <c r="N122" s="148"/>
      <c r="O122" s="148"/>
      <c r="P122" s="148"/>
      <c r="Q122" s="148"/>
      <c r="R122" s="29"/>
    </row>
    <row r="123" spans="1:18" ht="15.75" customHeight="1">
      <c r="A123" s="27" t="s">
        <v>35</v>
      </c>
      <c r="B123" s="1"/>
      <c r="C123" s="1"/>
      <c r="D123" s="1"/>
      <c r="E123" s="1"/>
      <c r="F123" s="1"/>
      <c r="G123" s="1"/>
      <c r="H123" s="21"/>
      <c r="I123" s="15"/>
      <c r="J123" s="15"/>
      <c r="K123" s="15"/>
      <c r="L123" s="22"/>
      <c r="M123" s="28">
        <f>+M125</f>
        <v>0</v>
      </c>
      <c r="N123" s="28">
        <f>+N125</f>
        <v>75784704.25</v>
      </c>
      <c r="O123" s="28">
        <f>+O125</f>
        <v>50000</v>
      </c>
      <c r="P123" s="28">
        <f>+P125</f>
        <v>0</v>
      </c>
      <c r="Q123" s="28">
        <f>+Q125</f>
        <v>75834704.25</v>
      </c>
      <c r="R123" s="29"/>
    </row>
    <row r="124" spans="1:18" ht="9.75" customHeight="1">
      <c r="A124" s="147"/>
      <c r="B124" s="15"/>
      <c r="C124" s="142"/>
      <c r="D124" s="15"/>
      <c r="E124" s="15"/>
      <c r="F124" s="15"/>
      <c r="G124" s="15"/>
      <c r="H124" s="21"/>
      <c r="I124" s="15"/>
      <c r="J124" s="15"/>
      <c r="K124" s="15"/>
      <c r="L124" s="22"/>
      <c r="M124" s="88"/>
      <c r="N124" s="88"/>
      <c r="O124" s="88"/>
      <c r="P124" s="88"/>
      <c r="Q124" s="88"/>
      <c r="R124" s="29"/>
    </row>
    <row r="125" spans="1:18" ht="15.75" customHeight="1">
      <c r="A125" s="30" t="s">
        <v>286</v>
      </c>
      <c r="B125" s="15"/>
      <c r="C125" s="15"/>
      <c r="D125" s="15"/>
      <c r="E125" s="15"/>
      <c r="F125" s="15"/>
      <c r="G125" s="15"/>
      <c r="H125" s="21"/>
      <c r="I125" s="15"/>
      <c r="J125" s="15"/>
      <c r="K125" s="15"/>
      <c r="L125" s="22"/>
      <c r="M125" s="31">
        <f>+M126</f>
        <v>0</v>
      </c>
      <c r="N125" s="31">
        <f>+N126</f>
        <v>75784704.25</v>
      </c>
      <c r="O125" s="31">
        <f>+O126</f>
        <v>50000</v>
      </c>
      <c r="P125" s="31">
        <f>+P126</f>
        <v>0</v>
      </c>
      <c r="Q125" s="31">
        <f>+Q126</f>
        <v>75834704.25</v>
      </c>
      <c r="R125" s="29"/>
    </row>
    <row r="126" spans="1:18" ht="15" customHeight="1">
      <c r="A126" s="32" t="s">
        <v>287</v>
      </c>
      <c r="B126" s="33"/>
      <c r="C126" s="33"/>
      <c r="D126" s="33"/>
      <c r="E126" s="33"/>
      <c r="F126" s="33"/>
      <c r="G126" s="33"/>
      <c r="H126" s="34"/>
      <c r="I126" s="33"/>
      <c r="J126" s="33"/>
      <c r="K126" s="33"/>
      <c r="L126" s="35"/>
      <c r="M126" s="36">
        <f>SUM(M127:M130)</f>
        <v>0</v>
      </c>
      <c r="N126" s="36">
        <f>SUM(N127:N130)</f>
        <v>75784704.25</v>
      </c>
      <c r="O126" s="36">
        <f>SUM(O127:O130)</f>
        <v>50000</v>
      </c>
      <c r="P126" s="36">
        <f>SUM(P127:P130)</f>
        <v>0</v>
      </c>
      <c r="Q126" s="36">
        <f>SUM(Q127:Q130)</f>
        <v>75834704.25</v>
      </c>
      <c r="R126" s="29"/>
    </row>
    <row r="127" spans="1:18" ht="14.25" customHeight="1">
      <c r="A127" s="182" t="s">
        <v>138</v>
      </c>
      <c r="B127" s="182" t="s">
        <v>190</v>
      </c>
      <c r="C127" s="183">
        <v>1</v>
      </c>
      <c r="D127" s="39" t="s">
        <v>191</v>
      </c>
      <c r="E127" s="184">
        <v>40975</v>
      </c>
      <c r="F127" s="184">
        <v>40975</v>
      </c>
      <c r="G127" s="184" t="s">
        <v>55</v>
      </c>
      <c r="H127" s="185">
        <v>0</v>
      </c>
      <c r="I127" s="186">
        <v>0</v>
      </c>
      <c r="J127" s="186">
        <v>50000</v>
      </c>
      <c r="K127" s="186">
        <v>0</v>
      </c>
      <c r="L127" s="43">
        <f>SUM(H127:K127)</f>
        <v>50000</v>
      </c>
      <c r="M127" s="186">
        <v>0</v>
      </c>
      <c r="N127" s="186">
        <v>0</v>
      </c>
      <c r="O127" s="186">
        <v>50000</v>
      </c>
      <c r="P127" s="186">
        <v>0</v>
      </c>
      <c r="Q127" s="44">
        <f>SUM(M127:P127)</f>
        <v>50000</v>
      </c>
      <c r="R127" s="45"/>
    </row>
    <row r="128" spans="1:18" ht="14.25" customHeight="1">
      <c r="A128" s="182" t="s">
        <v>138</v>
      </c>
      <c r="B128" s="182" t="s">
        <v>192</v>
      </c>
      <c r="C128" s="183">
        <v>1</v>
      </c>
      <c r="D128" s="39" t="s">
        <v>193</v>
      </c>
      <c r="E128" s="184">
        <v>40975</v>
      </c>
      <c r="F128" s="184">
        <v>40974</v>
      </c>
      <c r="G128" s="184" t="s">
        <v>55</v>
      </c>
      <c r="H128" s="185">
        <v>0</v>
      </c>
      <c r="I128" s="186">
        <v>805110</v>
      </c>
      <c r="J128" s="186">
        <v>0</v>
      </c>
      <c r="K128" s="186">
        <v>0</v>
      </c>
      <c r="L128" s="43">
        <f>SUM(H128:K128)</f>
        <v>805110</v>
      </c>
      <c r="M128" s="186">
        <v>0</v>
      </c>
      <c r="N128" s="186">
        <v>805110</v>
      </c>
      <c r="O128" s="186">
        <v>0</v>
      </c>
      <c r="P128" s="186">
        <v>0</v>
      </c>
      <c r="Q128" s="44">
        <f>SUM(M128:P128)</f>
        <v>805110</v>
      </c>
      <c r="R128" s="45"/>
    </row>
    <row r="129" spans="1:18" ht="14.25" customHeight="1">
      <c r="A129" s="182" t="s">
        <v>138</v>
      </c>
      <c r="B129" s="182" t="s">
        <v>194</v>
      </c>
      <c r="C129" s="183">
        <v>1</v>
      </c>
      <c r="D129" s="39" t="s">
        <v>195</v>
      </c>
      <c r="E129" s="184">
        <v>40982</v>
      </c>
      <c r="F129" s="184">
        <v>40981</v>
      </c>
      <c r="G129" s="184" t="s">
        <v>55</v>
      </c>
      <c r="H129" s="185">
        <v>0</v>
      </c>
      <c r="I129" s="186">
        <v>39354594.25</v>
      </c>
      <c r="J129" s="186">
        <v>0</v>
      </c>
      <c r="K129" s="186">
        <v>0</v>
      </c>
      <c r="L129" s="43">
        <f>SUM(H129:K129)</f>
        <v>39354594.25</v>
      </c>
      <c r="M129" s="186">
        <v>0</v>
      </c>
      <c r="N129" s="186">
        <v>39354594.25</v>
      </c>
      <c r="O129" s="186">
        <v>0</v>
      </c>
      <c r="P129" s="186">
        <v>0</v>
      </c>
      <c r="Q129" s="44">
        <f>SUM(M129:P129)</f>
        <v>39354594.25</v>
      </c>
      <c r="R129" s="45"/>
    </row>
    <row r="130" spans="1:18" ht="14.25" customHeight="1">
      <c r="A130" s="182" t="s">
        <v>138</v>
      </c>
      <c r="B130" s="182" t="s">
        <v>196</v>
      </c>
      <c r="C130" s="183">
        <v>1</v>
      </c>
      <c r="D130" s="39" t="s">
        <v>197</v>
      </c>
      <c r="E130" s="184">
        <v>40998</v>
      </c>
      <c r="F130" s="184">
        <v>40997</v>
      </c>
      <c r="G130" s="184" t="s">
        <v>55</v>
      </c>
      <c r="H130" s="185">
        <v>0</v>
      </c>
      <c r="I130" s="186">
        <v>35625000</v>
      </c>
      <c r="J130" s="186">
        <v>0</v>
      </c>
      <c r="K130" s="186">
        <v>0</v>
      </c>
      <c r="L130" s="43">
        <f>SUM(H130:K130)</f>
        <v>35625000</v>
      </c>
      <c r="M130" s="186">
        <v>0</v>
      </c>
      <c r="N130" s="186">
        <v>35625000</v>
      </c>
      <c r="O130" s="186">
        <v>0</v>
      </c>
      <c r="P130" s="186">
        <v>0</v>
      </c>
      <c r="Q130" s="44">
        <f>SUM(M130:P130)</f>
        <v>35625000</v>
      </c>
      <c r="R130" s="45"/>
    </row>
    <row r="131" spans="1:18" ht="12" customHeight="1">
      <c r="A131" s="15"/>
      <c r="B131" s="15"/>
      <c r="C131" s="154"/>
      <c r="D131" s="15"/>
      <c r="E131" s="131"/>
      <c r="F131" s="131"/>
      <c r="G131" s="131"/>
      <c r="H131" s="94"/>
      <c r="I131" s="95"/>
      <c r="J131" s="95"/>
      <c r="K131" s="95"/>
      <c r="L131" s="96"/>
      <c r="M131" s="95"/>
      <c r="N131" s="95"/>
      <c r="O131" s="95"/>
      <c r="P131" s="95"/>
      <c r="Q131" s="95"/>
      <c r="R131" s="95"/>
    </row>
    <row r="132" spans="1:18" ht="12" customHeight="1">
      <c r="A132" s="15"/>
      <c r="B132" s="15"/>
      <c r="C132" s="154"/>
      <c r="D132" s="15"/>
      <c r="E132" s="131"/>
      <c r="F132" s="131"/>
      <c r="G132" s="131"/>
      <c r="H132" s="94"/>
      <c r="I132" s="95"/>
      <c r="J132" s="95"/>
      <c r="K132" s="95"/>
      <c r="L132" s="96"/>
      <c r="M132" s="95"/>
      <c r="N132" s="95"/>
      <c r="O132" s="95"/>
      <c r="P132" s="95"/>
      <c r="Q132" s="95"/>
      <c r="R132" s="95"/>
    </row>
    <row r="133" spans="1:18" ht="15.75" customHeight="1">
      <c r="A133" s="83" t="s">
        <v>297</v>
      </c>
      <c r="B133" s="84"/>
      <c r="C133" s="85"/>
      <c r="D133" s="84"/>
      <c r="E133" s="84"/>
      <c r="F133" s="84"/>
      <c r="G133" s="84"/>
      <c r="H133" s="86"/>
      <c r="I133" s="84"/>
      <c r="J133" s="84"/>
      <c r="K133" s="84"/>
      <c r="L133" s="87"/>
      <c r="M133" s="88">
        <f>+M135+M145</f>
        <v>0</v>
      </c>
      <c r="N133" s="88">
        <f>+N135+N145</f>
        <v>0</v>
      </c>
      <c r="O133" s="88">
        <f>+O135+O145</f>
        <v>1770508.44</v>
      </c>
      <c r="P133" s="88">
        <f>+P135+P145</f>
        <v>0</v>
      </c>
      <c r="Q133" s="88">
        <f>+Q135+Q145</f>
        <v>1770508.44</v>
      </c>
      <c r="R133" s="29"/>
    </row>
    <row r="134" spans="1:18" ht="9.75" customHeight="1">
      <c r="A134" s="83"/>
      <c r="B134" s="84"/>
      <c r="C134" s="85"/>
      <c r="D134" s="84"/>
      <c r="E134" s="84"/>
      <c r="F134" s="84"/>
      <c r="G134" s="84"/>
      <c r="H134" s="86"/>
      <c r="I134" s="84"/>
      <c r="J134" s="84"/>
      <c r="K134" s="84"/>
      <c r="L134" s="87"/>
      <c r="M134" s="88"/>
      <c r="N134" s="88"/>
      <c r="O134" s="88"/>
      <c r="P134" s="88"/>
      <c r="Q134" s="88"/>
      <c r="R134" s="29"/>
    </row>
    <row r="135" spans="1:18" ht="15.75" customHeight="1">
      <c r="A135" s="30" t="s">
        <v>286</v>
      </c>
      <c r="B135" s="15"/>
      <c r="C135" s="15"/>
      <c r="D135" s="15"/>
      <c r="E135" s="15"/>
      <c r="F135" s="15"/>
      <c r="G135" s="15"/>
      <c r="H135" s="21"/>
      <c r="I135" s="15"/>
      <c r="J135" s="15"/>
      <c r="K135" s="15"/>
      <c r="L135" s="22"/>
      <c r="M135" s="31">
        <f>+M136</f>
        <v>0</v>
      </c>
      <c r="N135" s="31">
        <f>+N136</f>
        <v>0</v>
      </c>
      <c r="O135" s="31">
        <f>+O136</f>
        <v>491817.55</v>
      </c>
      <c r="P135" s="31">
        <f>+P136</f>
        <v>0</v>
      </c>
      <c r="Q135" s="31">
        <f>+Q136</f>
        <v>491817.55</v>
      </c>
      <c r="R135" s="29"/>
    </row>
    <row r="136" spans="1:18" ht="15" customHeight="1">
      <c r="A136" s="32" t="s">
        <v>287</v>
      </c>
      <c r="B136" s="15"/>
      <c r="C136" s="15"/>
      <c r="D136" s="15"/>
      <c r="E136" s="15"/>
      <c r="F136" s="15"/>
      <c r="G136" s="15"/>
      <c r="H136" s="62"/>
      <c r="I136" s="63"/>
      <c r="J136" s="63"/>
      <c r="K136" s="63"/>
      <c r="L136" s="64"/>
      <c r="M136" s="36">
        <f>SUM(M137:M143)</f>
        <v>0</v>
      </c>
      <c r="N136" s="36">
        <f>SUM(N137:N143)</f>
        <v>0</v>
      </c>
      <c r="O136" s="36">
        <f>SUM(O137:O143)</f>
        <v>491817.55</v>
      </c>
      <c r="P136" s="36">
        <f>SUM(P137:P143)</f>
        <v>0</v>
      </c>
      <c r="Q136" s="36">
        <f>SUM(Q137:Q143)</f>
        <v>491817.55</v>
      </c>
      <c r="R136" s="29"/>
    </row>
    <row r="137" spans="1:18" ht="14.25" customHeight="1">
      <c r="A137" s="188" t="s">
        <v>314</v>
      </c>
      <c r="B137" s="188" t="s">
        <v>340</v>
      </c>
      <c r="C137" s="189">
        <v>1</v>
      </c>
      <c r="D137" s="190" t="s">
        <v>315</v>
      </c>
      <c r="E137" s="191">
        <v>40984</v>
      </c>
      <c r="F137" s="191">
        <v>40984</v>
      </c>
      <c r="G137" s="184" t="s">
        <v>54</v>
      </c>
      <c r="H137" s="185">
        <v>0</v>
      </c>
      <c r="I137" s="186">
        <v>0</v>
      </c>
      <c r="J137" s="186">
        <v>625</v>
      </c>
      <c r="K137" s="186">
        <v>0</v>
      </c>
      <c r="L137" s="43">
        <f aca="true" t="shared" si="8" ref="L137:L143">SUM(H137:K137)</f>
        <v>625</v>
      </c>
      <c r="M137" s="186">
        <v>0</v>
      </c>
      <c r="N137" s="186">
        <v>0</v>
      </c>
      <c r="O137" s="186">
        <v>872.33</v>
      </c>
      <c r="P137" s="186">
        <v>0</v>
      </c>
      <c r="Q137" s="44">
        <f aca="true" t="shared" si="9" ref="Q137:Q143">SUM(M137:P137)</f>
        <v>872.33</v>
      </c>
      <c r="R137" s="29"/>
    </row>
    <row r="138" spans="1:18" ht="14.25" customHeight="1">
      <c r="A138" s="188" t="s">
        <v>269</v>
      </c>
      <c r="B138" s="188" t="s">
        <v>273</v>
      </c>
      <c r="C138" s="189">
        <v>1</v>
      </c>
      <c r="D138" s="190" t="s">
        <v>266</v>
      </c>
      <c r="E138" s="191">
        <v>40988</v>
      </c>
      <c r="F138" s="191">
        <v>40983</v>
      </c>
      <c r="G138" s="184" t="s">
        <v>66</v>
      </c>
      <c r="H138" s="185">
        <v>0</v>
      </c>
      <c r="I138" s="186">
        <v>0</v>
      </c>
      <c r="J138" s="186">
        <v>56345.63</v>
      </c>
      <c r="K138" s="186">
        <v>0</v>
      </c>
      <c r="L138" s="43">
        <f t="shared" si="8"/>
        <v>56345.63</v>
      </c>
      <c r="M138" s="186">
        <v>0</v>
      </c>
      <c r="N138" s="186">
        <v>0</v>
      </c>
      <c r="O138" s="186">
        <v>21087.44</v>
      </c>
      <c r="P138" s="186">
        <v>0</v>
      </c>
      <c r="Q138" s="44">
        <f t="shared" si="9"/>
        <v>21087.44</v>
      </c>
      <c r="R138" s="29"/>
    </row>
    <row r="139" spans="1:18" ht="14.25" customHeight="1">
      <c r="A139" s="188" t="s">
        <v>1</v>
      </c>
      <c r="B139" s="188" t="s">
        <v>252</v>
      </c>
      <c r="C139" s="189">
        <v>1</v>
      </c>
      <c r="D139" s="190" t="s">
        <v>94</v>
      </c>
      <c r="E139" s="191">
        <v>40983</v>
      </c>
      <c r="F139" s="191">
        <v>40983</v>
      </c>
      <c r="G139" s="184" t="s">
        <v>55</v>
      </c>
      <c r="H139" s="185">
        <v>0</v>
      </c>
      <c r="I139" s="186">
        <v>0</v>
      </c>
      <c r="J139" s="186">
        <v>157892.18</v>
      </c>
      <c r="K139" s="186">
        <v>0</v>
      </c>
      <c r="L139" s="43">
        <f t="shared" si="8"/>
        <v>157892.18</v>
      </c>
      <c r="M139" s="186">
        <v>0</v>
      </c>
      <c r="N139" s="186">
        <v>0</v>
      </c>
      <c r="O139" s="186">
        <v>157892.18</v>
      </c>
      <c r="P139" s="186">
        <v>0</v>
      </c>
      <c r="Q139" s="44">
        <f t="shared" si="9"/>
        <v>157892.18</v>
      </c>
      <c r="R139" s="29"/>
    </row>
    <row r="140" spans="1:18" ht="14.25" customHeight="1">
      <c r="A140" s="188" t="s">
        <v>1</v>
      </c>
      <c r="B140" s="188" t="s">
        <v>253</v>
      </c>
      <c r="C140" s="189">
        <v>1</v>
      </c>
      <c r="D140" s="190" t="s">
        <v>169</v>
      </c>
      <c r="E140" s="191">
        <v>40983</v>
      </c>
      <c r="F140" s="191">
        <v>40983</v>
      </c>
      <c r="G140" s="184" t="s">
        <v>55</v>
      </c>
      <c r="H140" s="185">
        <v>0</v>
      </c>
      <c r="I140" s="186">
        <v>0</v>
      </c>
      <c r="J140" s="186">
        <v>109695.41</v>
      </c>
      <c r="K140" s="186">
        <v>0</v>
      </c>
      <c r="L140" s="43">
        <f t="shared" si="8"/>
        <v>109695.41</v>
      </c>
      <c r="M140" s="186">
        <v>0</v>
      </c>
      <c r="N140" s="186">
        <v>0</v>
      </c>
      <c r="O140" s="186">
        <v>109695.41</v>
      </c>
      <c r="P140" s="186">
        <v>0</v>
      </c>
      <c r="Q140" s="44">
        <f t="shared" si="9"/>
        <v>109695.41</v>
      </c>
      <c r="R140" s="29"/>
    </row>
    <row r="141" spans="1:18" ht="14.25" customHeight="1">
      <c r="A141" s="188" t="s">
        <v>1</v>
      </c>
      <c r="B141" s="188" t="s">
        <v>254</v>
      </c>
      <c r="C141" s="189">
        <v>1</v>
      </c>
      <c r="D141" s="190" t="s">
        <v>18</v>
      </c>
      <c r="E141" s="191">
        <v>40983</v>
      </c>
      <c r="F141" s="191">
        <v>40983</v>
      </c>
      <c r="G141" s="184" t="s">
        <v>55</v>
      </c>
      <c r="H141" s="185">
        <v>0</v>
      </c>
      <c r="I141" s="186">
        <v>0</v>
      </c>
      <c r="J141" s="186">
        <v>158415.19</v>
      </c>
      <c r="K141" s="186">
        <v>0</v>
      </c>
      <c r="L141" s="43">
        <f t="shared" si="8"/>
        <v>158415.19</v>
      </c>
      <c r="M141" s="186">
        <v>0</v>
      </c>
      <c r="N141" s="186">
        <v>0</v>
      </c>
      <c r="O141" s="186">
        <v>158415.19</v>
      </c>
      <c r="P141" s="186">
        <v>0</v>
      </c>
      <c r="Q141" s="44">
        <f t="shared" si="9"/>
        <v>158415.19</v>
      </c>
      <c r="R141" s="29"/>
    </row>
    <row r="142" spans="1:18" ht="14.25" customHeight="1">
      <c r="A142" s="188" t="s">
        <v>276</v>
      </c>
      <c r="B142" s="188" t="s">
        <v>341</v>
      </c>
      <c r="C142" s="189">
        <v>1</v>
      </c>
      <c r="D142" s="190" t="s">
        <v>277</v>
      </c>
      <c r="E142" s="191">
        <v>40984</v>
      </c>
      <c r="F142" s="191">
        <v>40984</v>
      </c>
      <c r="G142" s="184" t="s">
        <v>55</v>
      </c>
      <c r="H142" s="185">
        <v>0</v>
      </c>
      <c r="I142" s="186">
        <v>0</v>
      </c>
      <c r="J142" s="186">
        <v>11855</v>
      </c>
      <c r="K142" s="186">
        <v>0</v>
      </c>
      <c r="L142" s="43">
        <f t="shared" si="8"/>
        <v>11855</v>
      </c>
      <c r="M142" s="186">
        <v>0</v>
      </c>
      <c r="N142" s="186">
        <v>0</v>
      </c>
      <c r="O142" s="186">
        <v>11855</v>
      </c>
      <c r="P142" s="186">
        <v>0</v>
      </c>
      <c r="Q142" s="44">
        <f t="shared" si="9"/>
        <v>11855</v>
      </c>
      <c r="R142" s="29"/>
    </row>
    <row r="143" spans="1:18" ht="14.25" customHeight="1">
      <c r="A143" s="188" t="s">
        <v>276</v>
      </c>
      <c r="B143" s="188" t="s">
        <v>341</v>
      </c>
      <c r="C143" s="189">
        <v>1</v>
      </c>
      <c r="D143" s="190" t="s">
        <v>277</v>
      </c>
      <c r="E143" s="191">
        <v>40984</v>
      </c>
      <c r="F143" s="191">
        <v>40984</v>
      </c>
      <c r="G143" s="184" t="s">
        <v>55</v>
      </c>
      <c r="H143" s="185">
        <v>0</v>
      </c>
      <c r="I143" s="186">
        <v>0</v>
      </c>
      <c r="J143" s="186">
        <v>32000</v>
      </c>
      <c r="K143" s="186">
        <v>0</v>
      </c>
      <c r="L143" s="43">
        <f t="shared" si="8"/>
        <v>32000</v>
      </c>
      <c r="M143" s="186">
        <v>0</v>
      </c>
      <c r="N143" s="186">
        <v>0</v>
      </c>
      <c r="O143" s="186">
        <v>32000</v>
      </c>
      <c r="P143" s="186">
        <v>0</v>
      </c>
      <c r="Q143" s="44">
        <f t="shared" si="9"/>
        <v>32000</v>
      </c>
      <c r="R143" s="29"/>
    </row>
    <row r="144" spans="1:18" ht="9.75" customHeight="1">
      <c r="A144" s="194"/>
      <c r="B144" s="194"/>
      <c r="C144" s="195"/>
      <c r="D144" s="196"/>
      <c r="E144" s="197"/>
      <c r="F144" s="197"/>
      <c r="G144" s="198"/>
      <c r="H144" s="199"/>
      <c r="I144" s="200"/>
      <c r="J144" s="200"/>
      <c r="K144" s="200"/>
      <c r="L144" s="201"/>
      <c r="M144" s="200"/>
      <c r="N144" s="200"/>
      <c r="O144" s="200"/>
      <c r="P144" s="200"/>
      <c r="Q144" s="163"/>
      <c r="R144" s="29"/>
    </row>
    <row r="145" spans="1:18" ht="15.75" customHeight="1">
      <c r="A145" s="30" t="s">
        <v>294</v>
      </c>
      <c r="B145" s="15"/>
      <c r="C145" s="15"/>
      <c r="D145" s="15"/>
      <c r="E145" s="15"/>
      <c r="F145" s="15"/>
      <c r="G145" s="15"/>
      <c r="H145" s="21"/>
      <c r="I145" s="15"/>
      <c r="J145" s="15"/>
      <c r="K145" s="15"/>
      <c r="L145" s="22"/>
      <c r="M145" s="31">
        <f aca="true" t="shared" si="10" ref="M145:Q146">+M146</f>
        <v>0</v>
      </c>
      <c r="N145" s="31">
        <f t="shared" si="10"/>
        <v>0</v>
      </c>
      <c r="O145" s="31">
        <f t="shared" si="10"/>
        <v>1278690.89</v>
      </c>
      <c r="P145" s="31">
        <f t="shared" si="10"/>
        <v>0</v>
      </c>
      <c r="Q145" s="31">
        <f t="shared" si="10"/>
        <v>1278690.89</v>
      </c>
      <c r="R145" s="29"/>
    </row>
    <row r="146" spans="1:18" ht="15" customHeight="1">
      <c r="A146" s="32" t="s">
        <v>295</v>
      </c>
      <c r="B146" s="33"/>
      <c r="C146" s="33"/>
      <c r="D146" s="33"/>
      <c r="E146" s="33"/>
      <c r="F146" s="33"/>
      <c r="G146" s="33"/>
      <c r="H146" s="34"/>
      <c r="I146" s="33"/>
      <c r="J146" s="33"/>
      <c r="K146" s="33"/>
      <c r="L146" s="35"/>
      <c r="M146" s="36">
        <f t="shared" si="10"/>
        <v>0</v>
      </c>
      <c r="N146" s="36">
        <f t="shared" si="10"/>
        <v>0</v>
      </c>
      <c r="O146" s="36">
        <f t="shared" si="10"/>
        <v>1278690.89</v>
      </c>
      <c r="P146" s="36">
        <f t="shared" si="10"/>
        <v>0</v>
      </c>
      <c r="Q146" s="36">
        <f t="shared" si="10"/>
        <v>1278690.89</v>
      </c>
      <c r="R146" s="29"/>
    </row>
    <row r="147" spans="1:18" ht="15" customHeight="1">
      <c r="A147" s="32" t="s">
        <v>310</v>
      </c>
      <c r="B147" s="33"/>
      <c r="C147" s="33"/>
      <c r="D147" s="33"/>
      <c r="E147" s="33"/>
      <c r="F147" s="33"/>
      <c r="G147" s="33"/>
      <c r="H147" s="151"/>
      <c r="I147" s="152"/>
      <c r="J147" s="152"/>
      <c r="K147" s="152"/>
      <c r="L147" s="153"/>
      <c r="M147" s="36">
        <f>SUM(M148:M151)</f>
        <v>0</v>
      </c>
      <c r="N147" s="36">
        <f>SUM(N148:N151)</f>
        <v>0</v>
      </c>
      <c r="O147" s="36">
        <f>SUM(O148:O151)</f>
        <v>1278690.89</v>
      </c>
      <c r="P147" s="36">
        <f>SUM(P148:P151)</f>
        <v>0</v>
      </c>
      <c r="Q147" s="36">
        <f>SUM(Q148:Q151)</f>
        <v>1278690.89</v>
      </c>
      <c r="R147" s="29"/>
    </row>
    <row r="148" spans="1:18" ht="14.25" customHeight="1">
      <c r="A148" s="182" t="s">
        <v>264</v>
      </c>
      <c r="B148" s="182" t="s">
        <v>316</v>
      </c>
      <c r="C148" s="183">
        <v>1</v>
      </c>
      <c r="D148" s="39" t="s">
        <v>266</v>
      </c>
      <c r="E148" s="184">
        <v>40988</v>
      </c>
      <c r="F148" s="184">
        <v>40983</v>
      </c>
      <c r="G148" s="184" t="s">
        <v>66</v>
      </c>
      <c r="H148" s="185">
        <v>0</v>
      </c>
      <c r="I148" s="186">
        <v>0</v>
      </c>
      <c r="J148" s="186">
        <v>372065.01</v>
      </c>
      <c r="K148" s="186">
        <v>0</v>
      </c>
      <c r="L148" s="43">
        <f>SUM(H148:K148)</f>
        <v>372065.01</v>
      </c>
      <c r="M148" s="236">
        <v>0</v>
      </c>
      <c r="N148" s="237">
        <v>0</v>
      </c>
      <c r="O148" s="237">
        <v>139245.89</v>
      </c>
      <c r="P148" s="186">
        <v>0</v>
      </c>
      <c r="Q148" s="44">
        <f>SUM(M148:P148)</f>
        <v>139245.89</v>
      </c>
      <c r="R148" s="29"/>
    </row>
    <row r="149" spans="1:18" ht="14.25" customHeight="1">
      <c r="A149" s="182" t="s">
        <v>264</v>
      </c>
      <c r="B149" s="182" t="s">
        <v>316</v>
      </c>
      <c r="C149" s="183">
        <v>1</v>
      </c>
      <c r="D149" s="39" t="s">
        <v>266</v>
      </c>
      <c r="E149" s="184">
        <v>40988</v>
      </c>
      <c r="F149" s="184">
        <v>40987</v>
      </c>
      <c r="G149" s="184" t="s">
        <v>66</v>
      </c>
      <c r="H149" s="185">
        <v>0</v>
      </c>
      <c r="I149" s="186">
        <v>0</v>
      </c>
      <c r="J149" s="186">
        <v>787359.17</v>
      </c>
      <c r="K149" s="186">
        <v>0</v>
      </c>
      <c r="L149" s="43">
        <f>SUM(H149:K149)</f>
        <v>787359.17</v>
      </c>
      <c r="M149" s="185">
        <v>0</v>
      </c>
      <c r="N149" s="192">
        <v>0</v>
      </c>
      <c r="O149" s="186">
        <v>294780.67</v>
      </c>
      <c r="P149" s="186">
        <v>0</v>
      </c>
      <c r="Q149" s="44">
        <f>SUM(M149:P149)</f>
        <v>294780.67</v>
      </c>
      <c r="R149" s="29"/>
    </row>
    <row r="150" spans="1:18" ht="14.25" customHeight="1">
      <c r="A150" s="182" t="s">
        <v>264</v>
      </c>
      <c r="B150" s="182" t="s">
        <v>316</v>
      </c>
      <c r="C150" s="183">
        <v>1</v>
      </c>
      <c r="D150" s="39" t="s">
        <v>266</v>
      </c>
      <c r="E150" s="184">
        <v>40988</v>
      </c>
      <c r="F150" s="184">
        <v>40983</v>
      </c>
      <c r="G150" s="184" t="s">
        <v>66</v>
      </c>
      <c r="H150" s="185">
        <v>0</v>
      </c>
      <c r="I150" s="186">
        <v>0</v>
      </c>
      <c r="J150" s="186">
        <v>1199509.26</v>
      </c>
      <c r="K150" s="186">
        <v>0</v>
      </c>
      <c r="L150" s="43">
        <f>SUM(H150:K150)</f>
        <v>1199509.26</v>
      </c>
      <c r="M150" s="185">
        <v>0</v>
      </c>
      <c r="N150" s="186">
        <v>0</v>
      </c>
      <c r="O150" s="186">
        <v>448918.14</v>
      </c>
      <c r="P150" s="186">
        <v>0</v>
      </c>
      <c r="Q150" s="44">
        <f>SUM(M150:P150)</f>
        <v>448918.14</v>
      </c>
      <c r="R150" s="29"/>
    </row>
    <row r="151" spans="1:18" ht="14.25" customHeight="1">
      <c r="A151" s="66" t="s">
        <v>264</v>
      </c>
      <c r="B151" s="182" t="s">
        <v>316</v>
      </c>
      <c r="C151" s="183">
        <v>1</v>
      </c>
      <c r="D151" s="39" t="s">
        <v>266</v>
      </c>
      <c r="E151" s="184">
        <v>40988</v>
      </c>
      <c r="F151" s="184">
        <v>40983</v>
      </c>
      <c r="G151" s="184" t="s">
        <v>66</v>
      </c>
      <c r="H151" s="185">
        <v>0</v>
      </c>
      <c r="I151" s="186">
        <v>0</v>
      </c>
      <c r="J151" s="186">
        <v>1057433.83</v>
      </c>
      <c r="K151" s="186">
        <v>0</v>
      </c>
      <c r="L151" s="43">
        <f>SUM(H151:K151)</f>
        <v>1057433.83</v>
      </c>
      <c r="M151" s="186">
        <v>0</v>
      </c>
      <c r="N151" s="186">
        <v>0</v>
      </c>
      <c r="O151" s="186">
        <v>395746.19</v>
      </c>
      <c r="P151" s="186">
        <v>0</v>
      </c>
      <c r="Q151" s="44">
        <f>SUM(M151:P151)</f>
        <v>395746.19</v>
      </c>
      <c r="R151" s="29"/>
    </row>
    <row r="152" spans="1:18" ht="15" customHeight="1">
      <c r="A152" s="194"/>
      <c r="B152" s="194"/>
      <c r="C152" s="195"/>
      <c r="D152" s="196"/>
      <c r="E152" s="197"/>
      <c r="F152" s="197"/>
      <c r="G152" s="198"/>
      <c r="H152" s="199"/>
      <c r="I152" s="200"/>
      <c r="J152" s="200"/>
      <c r="K152" s="200"/>
      <c r="L152" s="201"/>
      <c r="M152" s="200"/>
      <c r="N152" s="200"/>
      <c r="O152" s="200"/>
      <c r="P152" s="200"/>
      <c r="Q152" s="163"/>
      <c r="R152" s="29"/>
    </row>
    <row r="153" spans="1:18" ht="15" customHeight="1">
      <c r="A153" s="194"/>
      <c r="B153" s="194"/>
      <c r="C153" s="195"/>
      <c r="D153" s="196"/>
      <c r="E153" s="197"/>
      <c r="F153" s="197"/>
      <c r="G153" s="198"/>
      <c r="H153" s="199"/>
      <c r="I153" s="200"/>
      <c r="J153" s="200"/>
      <c r="K153" s="200"/>
      <c r="L153" s="201"/>
      <c r="M153" s="200"/>
      <c r="N153" s="200"/>
      <c r="O153" s="200"/>
      <c r="P153" s="200"/>
      <c r="Q153" s="163"/>
      <c r="R153" s="29"/>
    </row>
    <row r="154" spans="1:18" ht="16.5" customHeight="1">
      <c r="A154" s="24" t="s">
        <v>290</v>
      </c>
      <c r="B154" s="89"/>
      <c r="C154" s="90"/>
      <c r="D154" s="79"/>
      <c r="E154" s="91"/>
      <c r="F154" s="91"/>
      <c r="G154" s="91"/>
      <c r="H154" s="92"/>
      <c r="I154" s="93"/>
      <c r="J154" s="93"/>
      <c r="K154" s="93"/>
      <c r="L154" s="82"/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9"/>
    </row>
    <row r="155" spans="1:18" ht="15" customHeight="1">
      <c r="A155" s="15"/>
      <c r="B155" s="15"/>
      <c r="C155" s="202"/>
      <c r="D155" s="15"/>
      <c r="E155" s="15"/>
      <c r="F155" s="15"/>
      <c r="G155" s="15"/>
      <c r="H155" s="94"/>
      <c r="I155" s="95"/>
      <c r="J155" s="95"/>
      <c r="K155" s="95"/>
      <c r="L155" s="96"/>
      <c r="M155" s="95"/>
      <c r="N155" s="95"/>
      <c r="O155" s="95"/>
      <c r="P155" s="95"/>
      <c r="Q155" s="95"/>
      <c r="R155" s="95"/>
    </row>
    <row r="156" spans="1:18" ht="12" customHeight="1">
      <c r="A156" s="98"/>
      <c r="B156" s="98"/>
      <c r="C156" s="203"/>
      <c r="D156" s="98"/>
      <c r="E156" s="98"/>
      <c r="F156" s="98"/>
      <c r="G156" s="98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8">
      <c r="A157" s="17"/>
      <c r="B157" s="16"/>
      <c r="C157" s="204"/>
      <c r="D157" s="16"/>
      <c r="E157" s="16"/>
      <c r="F157" s="16"/>
      <c r="G157" s="16"/>
      <c r="H157" s="107"/>
      <c r="I157" s="107"/>
      <c r="J157" s="105" t="s">
        <v>40</v>
      </c>
      <c r="K157" s="106"/>
      <c r="L157" s="107"/>
      <c r="M157" s="106">
        <f>+M11+M154</f>
        <v>68466261.86</v>
      </c>
      <c r="N157" s="106">
        <f>+N11+N154</f>
        <v>100204645.75</v>
      </c>
      <c r="O157" s="106">
        <f>+O11+O154</f>
        <v>2014636.51</v>
      </c>
      <c r="P157" s="106">
        <f>+P11+P154</f>
        <v>0</v>
      </c>
      <c r="Q157" s="106">
        <f>+Q11+Q154</f>
        <v>170685544.11999997</v>
      </c>
      <c r="R157" s="107"/>
    </row>
    <row r="158" spans="1:18" ht="12" customHeight="1">
      <c r="A158" s="109"/>
      <c r="B158" s="109"/>
      <c r="C158" s="205"/>
      <c r="D158" s="109"/>
      <c r="E158" s="109"/>
      <c r="F158" s="109"/>
      <c r="G158" s="109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1:18" ht="9.75" customHeight="1">
      <c r="A159" s="112"/>
      <c r="B159" s="112"/>
      <c r="C159" s="214"/>
      <c r="D159" s="112"/>
      <c r="E159" s="112"/>
      <c r="F159" s="112"/>
      <c r="G159" s="112"/>
      <c r="H159" s="113"/>
      <c r="I159" s="113"/>
      <c r="J159" s="113"/>
      <c r="K159" s="113"/>
      <c r="L159" s="113"/>
      <c r="M159" s="113"/>
      <c r="N159" s="113"/>
      <c r="O159" s="113"/>
      <c r="P159" s="113"/>
      <c r="Q159" s="95"/>
      <c r="R159" s="95"/>
    </row>
    <row r="160" spans="1:18" ht="15.75" customHeight="1">
      <c r="A160" s="206" t="s">
        <v>345</v>
      </c>
      <c r="B160" s="112"/>
      <c r="C160" s="214"/>
      <c r="D160" s="112"/>
      <c r="E160" s="112"/>
      <c r="F160" s="112"/>
      <c r="G160" s="112"/>
      <c r="H160" s="113"/>
      <c r="I160" s="113"/>
      <c r="J160" s="113"/>
      <c r="K160" s="113"/>
      <c r="L160" s="113"/>
      <c r="M160" s="113"/>
      <c r="N160" s="113"/>
      <c r="O160" s="113"/>
      <c r="P160" s="113"/>
      <c r="Q160" s="95"/>
      <c r="R160" s="95"/>
    </row>
    <row r="161" spans="1:18" ht="15.75" customHeight="1">
      <c r="A161" s="212" t="s">
        <v>306</v>
      </c>
      <c r="B161" s="112"/>
      <c r="C161" s="214"/>
      <c r="D161" s="112"/>
      <c r="E161" s="112"/>
      <c r="F161" s="112"/>
      <c r="G161" s="112"/>
      <c r="H161" s="113"/>
      <c r="I161" s="113"/>
      <c r="J161" s="113"/>
      <c r="K161" s="113"/>
      <c r="L161" s="113"/>
      <c r="M161" s="113"/>
      <c r="N161" s="113"/>
      <c r="O161" s="113"/>
      <c r="P161" s="113"/>
      <c r="Q161" s="95"/>
      <c r="R161" s="95"/>
    </row>
    <row r="162" spans="1:18" ht="15.75" customHeight="1">
      <c r="A162" s="213" t="s">
        <v>307</v>
      </c>
      <c r="B162" s="112"/>
      <c r="C162" s="214"/>
      <c r="D162" s="112"/>
      <c r="E162" s="112"/>
      <c r="F162" s="112"/>
      <c r="G162" s="112"/>
      <c r="H162" s="113"/>
      <c r="I162" s="113"/>
      <c r="J162" s="113"/>
      <c r="K162" s="113"/>
      <c r="L162" s="113"/>
      <c r="M162" s="113"/>
      <c r="N162" s="113"/>
      <c r="O162" s="113"/>
      <c r="P162" s="113"/>
      <c r="Q162" s="95"/>
      <c r="R162" s="95"/>
    </row>
    <row r="163" spans="1:18" ht="15.75" customHeight="1">
      <c r="A163" s="114" t="s">
        <v>342</v>
      </c>
      <c r="B163" s="112"/>
      <c r="C163" s="214"/>
      <c r="D163" s="112"/>
      <c r="E163" s="112"/>
      <c r="F163" s="112"/>
      <c r="G163" s="112"/>
      <c r="H163" s="113"/>
      <c r="I163" s="113"/>
      <c r="J163" s="113"/>
      <c r="K163" s="113"/>
      <c r="L163" s="113"/>
      <c r="M163" s="113"/>
      <c r="N163" s="113"/>
      <c r="O163" s="113"/>
      <c r="P163" s="113"/>
      <c r="Q163" s="95"/>
      <c r="R163" s="95"/>
    </row>
    <row r="164" spans="1:18" ht="15.75" customHeight="1">
      <c r="A164" s="114" t="s">
        <v>343</v>
      </c>
      <c r="B164" s="112"/>
      <c r="C164" s="214"/>
      <c r="D164" s="112"/>
      <c r="E164" s="112"/>
      <c r="F164" s="112"/>
      <c r="G164" s="112"/>
      <c r="H164" s="113"/>
      <c r="I164" s="113"/>
      <c r="J164" s="113"/>
      <c r="K164" s="113"/>
      <c r="L164" s="113"/>
      <c r="M164" s="113"/>
      <c r="N164" s="113"/>
      <c r="O164" s="113"/>
      <c r="P164" s="113"/>
      <c r="Q164" s="95"/>
      <c r="R164" s="95"/>
    </row>
    <row r="165" ht="12" customHeight="1">
      <c r="A165" s="121"/>
    </row>
    <row r="166" ht="15.75" customHeight="1">
      <c r="A166" s="122" t="s">
        <v>291</v>
      </c>
    </row>
    <row r="167" spans="1:4" ht="15.75" customHeight="1">
      <c r="A167" s="122" t="s">
        <v>292</v>
      </c>
      <c r="D167" s="179"/>
    </row>
    <row r="168" spans="1:7" ht="14.25">
      <c r="A168" s="123"/>
      <c r="D168" s="179"/>
      <c r="E168" s="179"/>
      <c r="F168" s="179"/>
      <c r="G168" s="179"/>
    </row>
    <row r="169" spans="1:7" ht="15">
      <c r="A169" s="206"/>
      <c r="D169" s="179"/>
      <c r="E169" s="179"/>
      <c r="F169" s="179"/>
      <c r="G169" s="179"/>
    </row>
    <row r="170" spans="1:7" ht="14.25">
      <c r="A170" s="123"/>
      <c r="D170" s="179"/>
      <c r="E170" s="179"/>
      <c r="F170" s="179"/>
      <c r="G170" s="179"/>
    </row>
    <row r="171" spans="4:7" ht="12.75">
      <c r="D171" s="179"/>
      <c r="E171" s="179"/>
      <c r="F171" s="179"/>
      <c r="G171" s="179"/>
    </row>
    <row r="172" spans="4:7" ht="12.75">
      <c r="D172" s="179"/>
      <c r="E172" s="179"/>
      <c r="F172" s="179"/>
      <c r="G172" s="179"/>
    </row>
    <row r="173" spans="4:7" ht="12.75">
      <c r="D173" s="207"/>
      <c r="E173" s="207"/>
      <c r="F173" s="179"/>
      <c r="G173" s="179"/>
    </row>
    <row r="174" spans="4:7" ht="12.75">
      <c r="D174" s="179"/>
      <c r="E174" s="179"/>
      <c r="F174" s="179"/>
      <c r="G174" s="179"/>
    </row>
    <row r="175" spans="4:7" ht="12.75">
      <c r="D175" s="179"/>
      <c r="E175" s="179"/>
      <c r="F175" s="179"/>
      <c r="G175" s="179"/>
    </row>
    <row r="176" spans="4:7" ht="12.75">
      <c r="D176" s="179"/>
      <c r="E176" s="179"/>
      <c r="F176" s="179"/>
      <c r="G176" s="179"/>
    </row>
    <row r="177" spans="4:7" ht="12.75">
      <c r="D177" s="179"/>
      <c r="E177" s="179"/>
      <c r="F177" s="179"/>
      <c r="G177" s="179"/>
    </row>
    <row r="178" spans="1:7" ht="14.25">
      <c r="A178" s="123"/>
      <c r="D178" s="179"/>
      <c r="E178" s="179"/>
      <c r="F178" s="179"/>
      <c r="G178" s="179"/>
    </row>
    <row r="179" spans="1:5" ht="14.25">
      <c r="A179" s="123"/>
      <c r="D179" s="179"/>
      <c r="E179" s="179"/>
    </row>
    <row r="180" spans="1:5" ht="14.25">
      <c r="A180" s="123"/>
      <c r="D180" s="179"/>
      <c r="E180" s="179"/>
    </row>
    <row r="181" spans="4:5" ht="12.75">
      <c r="D181" s="179"/>
      <c r="E181" s="179"/>
    </row>
    <row r="182" spans="4:5" ht="12.75">
      <c r="D182" s="179"/>
      <c r="E182" s="179"/>
    </row>
    <row r="183" spans="4:5" ht="12.75">
      <c r="D183" s="207"/>
      <c r="E183" s="207"/>
    </row>
    <row r="184" ht="12.75">
      <c r="D184" s="179"/>
    </row>
    <row r="185" ht="12.75">
      <c r="C185" s="133"/>
    </row>
    <row r="186" ht="12.75">
      <c r="C186" s="133"/>
    </row>
    <row r="187" ht="12.75">
      <c r="C187" s="133"/>
    </row>
    <row r="188" ht="12.75">
      <c r="C188" s="133"/>
    </row>
    <row r="189" ht="12.75">
      <c r="C189" s="133"/>
    </row>
    <row r="190" ht="12.75">
      <c r="C190" s="133"/>
    </row>
    <row r="191" ht="12.75">
      <c r="C191" s="133"/>
    </row>
    <row r="192" ht="12.75">
      <c r="C192" s="133"/>
    </row>
    <row r="193" ht="12.75">
      <c r="C193" s="133"/>
    </row>
    <row r="194" ht="12.75">
      <c r="C194" s="133"/>
    </row>
    <row r="195" ht="12.75">
      <c r="C195" s="133"/>
    </row>
    <row r="196" ht="12.75">
      <c r="C196" s="133"/>
    </row>
    <row r="197" ht="12.75">
      <c r="C197" s="133"/>
    </row>
    <row r="198" ht="12.75">
      <c r="C198" s="133"/>
    </row>
    <row r="199" ht="12.75">
      <c r="C199" s="133"/>
    </row>
    <row r="200" ht="12.75">
      <c r="C200" s="133"/>
    </row>
    <row r="201" ht="12.75">
      <c r="C201" s="133"/>
    </row>
    <row r="202" ht="12.75">
      <c r="C202" s="133"/>
    </row>
    <row r="203" ht="12.75">
      <c r="C203" s="133"/>
    </row>
    <row r="204" ht="12.75">
      <c r="C204" s="133"/>
    </row>
    <row r="205" ht="12.75">
      <c r="C205" s="133"/>
    </row>
    <row r="206" ht="12.75">
      <c r="C206" s="133"/>
    </row>
    <row r="207" ht="12.75">
      <c r="C207" s="133"/>
    </row>
    <row r="208" ht="12.75">
      <c r="C208" s="133"/>
    </row>
  </sheetData>
  <sheetProtection/>
  <mergeCells count="2">
    <mergeCell ref="H8:L8"/>
    <mergeCell ref="M8:R8"/>
  </mergeCells>
  <printOptions horizontalCentered="1"/>
  <pageMargins left="0.1968503937007874" right="0.1968503937007874" top="0.7874015748031497" bottom="0.7874015748031497" header="0" footer="0.1968503937007874"/>
  <pageSetup fitToHeight="3" fitToWidth="1" horizontalDpi="600" verticalDpi="600" orientation="landscape" paperSize="9" scale="45" r:id="rId1"/>
  <headerFooter alignWithMargins="0">
    <oddFooter>&amp;L&amp;"Arial,Cursiva"&amp;11&amp;F / &amp;A&amp;C&amp;"Arial,Cursiva"&amp;11FECHA -&amp;D-&amp;R&amp;"Arial,Cursiva"&amp;11Página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2"/>
  <sheetViews>
    <sheetView zoomScale="75" zoomScaleNormal="75" zoomScalePageLayoutView="0" workbookViewId="0" topLeftCell="A1">
      <selection activeCell="A1" sqref="A1"/>
    </sheetView>
  </sheetViews>
  <sheetFormatPr defaultColWidth="11.5546875" defaultRowHeight="15.75"/>
  <cols>
    <col min="1" max="1" width="45.77734375" style="133" customWidth="1"/>
    <col min="2" max="2" width="7.5546875" style="133" customWidth="1"/>
    <col min="3" max="3" width="4.6640625" style="134" customWidth="1"/>
    <col min="4" max="4" width="40.77734375" style="133" customWidth="1"/>
    <col min="5" max="5" width="10.4453125" style="133" customWidth="1"/>
    <col min="6" max="6" width="10.21484375" style="133" customWidth="1"/>
    <col min="7" max="7" width="8.5546875" style="133" customWidth="1"/>
    <col min="8" max="8" width="13.4453125" style="133" customWidth="1"/>
    <col min="9" max="9" width="12.77734375" style="133" customWidth="1"/>
    <col min="10" max="10" width="11.21484375" style="133" customWidth="1"/>
    <col min="11" max="11" width="5.77734375" style="133" customWidth="1"/>
    <col min="12" max="12" width="13.10546875" style="133" customWidth="1"/>
    <col min="13" max="13" width="18.21484375" style="133" customWidth="1"/>
    <col min="14" max="14" width="16.3359375" style="133" customWidth="1"/>
    <col min="15" max="15" width="13.77734375" style="133" customWidth="1"/>
    <col min="16" max="16" width="6.4453125" style="133" customWidth="1"/>
    <col min="17" max="17" width="18.21484375" style="133" customWidth="1"/>
    <col min="18" max="18" width="2.4453125" style="133" bestFit="1" customWidth="1"/>
    <col min="19" max="16384" width="11.5546875" style="133" customWidth="1"/>
  </cols>
  <sheetData>
    <row r="1" ht="18" customHeight="1"/>
    <row r="2" spans="1:18" ht="20.2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5"/>
    </row>
    <row r="3" spans="1:18" ht="19.5" customHeight="1">
      <c r="A3" s="4" t="s">
        <v>282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5"/>
    </row>
    <row r="4" spans="1:18" ht="19.5" customHeight="1">
      <c r="A4" s="6" t="s">
        <v>346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5"/>
    </row>
    <row r="5" spans="1:18" ht="18.75" customHeight="1">
      <c r="A5" s="8" t="s">
        <v>283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5"/>
    </row>
    <row r="6" spans="1:18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5"/>
    </row>
    <row r="7" spans="1:18" ht="16.5" customHeight="1">
      <c r="A7" s="10" t="s">
        <v>61</v>
      </c>
      <c r="B7" s="11"/>
      <c r="C7" s="136"/>
      <c r="D7" s="11"/>
      <c r="E7" s="10"/>
      <c r="F7" s="10"/>
      <c r="G7" s="11"/>
      <c r="H7" s="12"/>
      <c r="I7" s="13"/>
      <c r="J7" s="13"/>
      <c r="K7" s="13"/>
      <c r="L7" s="14"/>
      <c r="M7" s="13"/>
      <c r="N7" s="13"/>
      <c r="O7" s="13"/>
      <c r="P7" s="13"/>
      <c r="Q7" s="13"/>
      <c r="R7" s="238"/>
    </row>
    <row r="8" spans="1:18" ht="16.5" customHeight="1">
      <c r="A8" s="16" t="s">
        <v>60</v>
      </c>
      <c r="B8" s="17"/>
      <c r="C8" s="9" t="s">
        <v>5</v>
      </c>
      <c r="D8" s="17"/>
      <c r="E8" s="16" t="s">
        <v>50</v>
      </c>
      <c r="F8" s="16" t="s">
        <v>42</v>
      </c>
      <c r="G8" s="17"/>
      <c r="H8" s="218" t="s">
        <v>43</v>
      </c>
      <c r="I8" s="219"/>
      <c r="J8" s="219"/>
      <c r="K8" s="219"/>
      <c r="L8" s="220"/>
      <c r="M8" s="222" t="s">
        <v>303</v>
      </c>
      <c r="N8" s="222"/>
      <c r="O8" s="222"/>
      <c r="P8" s="222"/>
      <c r="Q8" s="222"/>
      <c r="R8" s="222"/>
    </row>
    <row r="9" spans="1:18" ht="16.5">
      <c r="A9" s="18" t="s">
        <v>284</v>
      </c>
      <c r="B9" s="18" t="s">
        <v>41</v>
      </c>
      <c r="C9" s="139" t="s">
        <v>6</v>
      </c>
      <c r="D9" s="18" t="s">
        <v>53</v>
      </c>
      <c r="E9" s="18" t="s">
        <v>51</v>
      </c>
      <c r="F9" s="18" t="s">
        <v>344</v>
      </c>
      <c r="G9" s="18" t="s">
        <v>52</v>
      </c>
      <c r="H9" s="19" t="s">
        <v>46</v>
      </c>
      <c r="I9" s="18" t="s">
        <v>47</v>
      </c>
      <c r="J9" s="18" t="s">
        <v>48</v>
      </c>
      <c r="K9" s="18" t="s">
        <v>49</v>
      </c>
      <c r="L9" s="20" t="s">
        <v>44</v>
      </c>
      <c r="M9" s="18" t="s">
        <v>46</v>
      </c>
      <c r="N9" s="18" t="s">
        <v>47</v>
      </c>
      <c r="O9" s="18" t="s">
        <v>48</v>
      </c>
      <c r="P9" s="18" t="s">
        <v>49</v>
      </c>
      <c r="Q9" s="18" t="s">
        <v>44</v>
      </c>
      <c r="R9" s="239"/>
    </row>
    <row r="10" spans="1:18" ht="15" customHeight="1">
      <c r="A10" s="15"/>
      <c r="B10" s="15"/>
      <c r="C10" s="142"/>
      <c r="D10" s="15"/>
      <c r="E10" s="15"/>
      <c r="F10" s="15"/>
      <c r="G10" s="15"/>
      <c r="H10" s="21"/>
      <c r="I10" s="15"/>
      <c r="J10" s="15"/>
      <c r="K10" s="15"/>
      <c r="L10" s="22"/>
      <c r="M10" s="23"/>
      <c r="N10" s="23"/>
      <c r="O10" s="23"/>
      <c r="P10" s="23"/>
      <c r="Q10" s="23"/>
      <c r="R10" s="45"/>
    </row>
    <row r="11" spans="1:18" ht="16.5" customHeight="1">
      <c r="A11" s="24" t="s">
        <v>285</v>
      </c>
      <c r="B11" s="15"/>
      <c r="C11" s="142"/>
      <c r="D11" s="15"/>
      <c r="E11" s="15"/>
      <c r="F11" s="15"/>
      <c r="G11" s="15"/>
      <c r="H11" s="21"/>
      <c r="I11" s="15"/>
      <c r="J11" s="15"/>
      <c r="K11" s="15"/>
      <c r="L11" s="22"/>
      <c r="M11" s="25">
        <f>+M13+M54+M96+M104</f>
        <v>123078803.38000001</v>
      </c>
      <c r="N11" s="25">
        <f>+N13+N54+N96+N104</f>
        <v>43479380.220000006</v>
      </c>
      <c r="O11" s="25">
        <f>+O13+O54+O96+O104</f>
        <v>8965360.320000002</v>
      </c>
      <c r="P11" s="25">
        <f>+P13+P54+P96+P104</f>
        <v>0</v>
      </c>
      <c r="Q11" s="25">
        <f>+Q13+Q54+Q96+Q104</f>
        <v>175523543.92</v>
      </c>
      <c r="R11" s="45"/>
    </row>
    <row r="12" spans="1:18" ht="12" customHeight="1">
      <c r="A12" s="15"/>
      <c r="B12" s="15"/>
      <c r="C12" s="142"/>
      <c r="D12" s="15"/>
      <c r="E12" s="15"/>
      <c r="F12" s="15"/>
      <c r="G12" s="15"/>
      <c r="H12" s="21"/>
      <c r="I12" s="15"/>
      <c r="J12" s="15"/>
      <c r="K12" s="15"/>
      <c r="L12" s="22"/>
      <c r="M12" s="23"/>
      <c r="N12" s="23"/>
      <c r="O12" s="23"/>
      <c r="P12" s="23"/>
      <c r="Q12" s="23"/>
      <c r="R12" s="45"/>
    </row>
    <row r="13" spans="1:17" ht="15.75">
      <c r="A13" s="27" t="s">
        <v>38</v>
      </c>
      <c r="B13" s="1"/>
      <c r="C13" s="1"/>
      <c r="D13" s="1"/>
      <c r="E13" s="1"/>
      <c r="F13" s="1"/>
      <c r="G13" s="1"/>
      <c r="H13" s="21"/>
      <c r="I13" s="15"/>
      <c r="J13" s="15"/>
      <c r="K13" s="15"/>
      <c r="L13" s="22"/>
      <c r="M13" s="28">
        <f>+M15+M40+M44</f>
        <v>110100555.49000001</v>
      </c>
      <c r="N13" s="28">
        <f>+N15+N40+N44</f>
        <v>39625109.09</v>
      </c>
      <c r="O13" s="28">
        <f>+O15+O40+O44</f>
        <v>8331.789999999999</v>
      </c>
      <c r="P13" s="28">
        <f>+P15+P40+P44</f>
        <v>0</v>
      </c>
      <c r="Q13" s="28">
        <f>+Q15+Q40+Q44</f>
        <v>149733996.37</v>
      </c>
    </row>
    <row r="14" spans="1:18" ht="9.75" customHeight="1">
      <c r="A14" s="147"/>
      <c r="B14" s="15"/>
      <c r="C14" s="142"/>
      <c r="D14" s="15"/>
      <c r="E14" s="15"/>
      <c r="F14" s="15"/>
      <c r="G14" s="15"/>
      <c r="H14" s="21"/>
      <c r="I14" s="15"/>
      <c r="J14" s="15"/>
      <c r="K14" s="15"/>
      <c r="L14" s="22"/>
      <c r="M14" s="88"/>
      <c r="N14" s="88"/>
      <c r="O14" s="88"/>
      <c r="P14" s="88"/>
      <c r="Q14" s="88"/>
      <c r="R14" s="45"/>
    </row>
    <row r="15" spans="1:18" ht="15.75">
      <c r="A15" s="30" t="s">
        <v>286</v>
      </c>
      <c r="B15" s="15"/>
      <c r="C15" s="15"/>
      <c r="D15" s="15"/>
      <c r="E15" s="15"/>
      <c r="F15" s="15"/>
      <c r="G15" s="15"/>
      <c r="H15" s="21"/>
      <c r="I15" s="15"/>
      <c r="J15" s="15"/>
      <c r="K15" s="15"/>
      <c r="L15" s="22"/>
      <c r="M15" s="31">
        <f>+M16</f>
        <v>106786274.01</v>
      </c>
      <c r="N15" s="31">
        <f>+N16</f>
        <v>38790504.47</v>
      </c>
      <c r="O15" s="31">
        <f>+O16</f>
        <v>1673.84</v>
      </c>
      <c r="P15" s="31">
        <f>+P16</f>
        <v>0</v>
      </c>
      <c r="Q15" s="31">
        <f>+Q16</f>
        <v>145578452.32</v>
      </c>
      <c r="R15" s="45"/>
    </row>
    <row r="16" spans="1:18" ht="15" customHeight="1">
      <c r="A16" s="32" t="s">
        <v>287</v>
      </c>
      <c r="B16" s="33"/>
      <c r="C16" s="33"/>
      <c r="D16" s="33"/>
      <c r="E16" s="33"/>
      <c r="F16" s="33"/>
      <c r="G16" s="33"/>
      <c r="H16" s="34"/>
      <c r="I16" s="33"/>
      <c r="J16" s="33"/>
      <c r="K16" s="33"/>
      <c r="L16" s="35"/>
      <c r="M16" s="36">
        <f>SUM(M17:M38)</f>
        <v>106786274.01</v>
      </c>
      <c r="N16" s="36">
        <f>SUM(N17:N38)</f>
        <v>38790504.47</v>
      </c>
      <c r="O16" s="36">
        <f>SUM(O17:O38)</f>
        <v>1673.84</v>
      </c>
      <c r="P16" s="36">
        <f>SUM(P17:P38)</f>
        <v>0</v>
      </c>
      <c r="Q16" s="36">
        <f>SUM(Q17:Q38)</f>
        <v>145578452.32</v>
      </c>
      <c r="R16" s="45"/>
    </row>
    <row r="17" spans="1:18" ht="14.25" customHeight="1">
      <c r="A17" s="240" t="s">
        <v>57</v>
      </c>
      <c r="B17" s="240" t="s">
        <v>347</v>
      </c>
      <c r="C17" s="241">
        <v>2</v>
      </c>
      <c r="D17" s="54" t="s">
        <v>232</v>
      </c>
      <c r="E17" s="242">
        <v>41019</v>
      </c>
      <c r="F17" s="242">
        <v>41019</v>
      </c>
      <c r="G17" s="240" t="s">
        <v>55</v>
      </c>
      <c r="H17" s="243">
        <v>62581147.99</v>
      </c>
      <c r="I17" s="244">
        <v>28703995.88</v>
      </c>
      <c r="J17" s="244">
        <v>0</v>
      </c>
      <c r="K17" s="244">
        <v>0</v>
      </c>
      <c r="L17" s="60">
        <f aca="true" t="shared" si="0" ref="L17:L38">SUM(H17:K17)</f>
        <v>91285143.87</v>
      </c>
      <c r="M17" s="243">
        <v>62581147.99</v>
      </c>
      <c r="N17" s="244">
        <v>28703995.88</v>
      </c>
      <c r="O17" s="245">
        <v>0</v>
      </c>
      <c r="P17" s="245">
        <v>0</v>
      </c>
      <c r="Q17" s="59">
        <f aca="true" t="shared" si="1" ref="Q17:Q38">SUM(M17:P17)</f>
        <v>91285143.87</v>
      </c>
      <c r="R17" s="45"/>
    </row>
    <row r="18" spans="1:18" ht="14.25" customHeight="1">
      <c r="A18" s="240" t="s">
        <v>57</v>
      </c>
      <c r="B18" s="240" t="s">
        <v>348</v>
      </c>
      <c r="C18" s="241">
        <v>1</v>
      </c>
      <c r="D18" s="54" t="s">
        <v>232</v>
      </c>
      <c r="E18" s="242">
        <v>41019</v>
      </c>
      <c r="F18" s="242">
        <v>41019</v>
      </c>
      <c r="G18" s="240" t="s">
        <v>55</v>
      </c>
      <c r="H18" s="243">
        <v>296229.78</v>
      </c>
      <c r="I18" s="244">
        <v>7345.56</v>
      </c>
      <c r="J18" s="244">
        <v>0</v>
      </c>
      <c r="K18" s="244">
        <v>0</v>
      </c>
      <c r="L18" s="60">
        <f t="shared" si="0"/>
        <v>303575.34</v>
      </c>
      <c r="M18" s="243">
        <v>296229.78</v>
      </c>
      <c r="N18" s="244">
        <v>7345.56</v>
      </c>
      <c r="O18" s="245">
        <v>0</v>
      </c>
      <c r="P18" s="245">
        <v>0</v>
      </c>
      <c r="Q18" s="59">
        <f t="shared" si="1"/>
        <v>303575.34</v>
      </c>
      <c r="R18" s="246"/>
    </row>
    <row r="19" spans="1:18" ht="14.25" customHeight="1">
      <c r="A19" s="240" t="s">
        <v>57</v>
      </c>
      <c r="B19" s="240" t="s">
        <v>348</v>
      </c>
      <c r="C19" s="241">
        <v>2</v>
      </c>
      <c r="D19" s="54" t="s">
        <v>232</v>
      </c>
      <c r="E19" s="242">
        <v>41019</v>
      </c>
      <c r="F19" s="242">
        <v>41019</v>
      </c>
      <c r="G19" s="240" t="s">
        <v>55</v>
      </c>
      <c r="H19" s="243">
        <v>232056.07</v>
      </c>
      <c r="I19" s="244">
        <v>6377.81</v>
      </c>
      <c r="J19" s="244">
        <v>0</v>
      </c>
      <c r="K19" s="244">
        <v>0</v>
      </c>
      <c r="L19" s="60">
        <f t="shared" si="0"/>
        <v>238433.88</v>
      </c>
      <c r="M19" s="243">
        <v>232056.07</v>
      </c>
      <c r="N19" s="244">
        <v>6377.81</v>
      </c>
      <c r="O19" s="245">
        <v>0</v>
      </c>
      <c r="P19" s="245">
        <v>0</v>
      </c>
      <c r="Q19" s="59">
        <f t="shared" si="1"/>
        <v>238433.88</v>
      </c>
      <c r="R19" s="246"/>
    </row>
    <row r="20" spans="1:18" ht="14.25" customHeight="1">
      <c r="A20" s="240" t="s">
        <v>57</v>
      </c>
      <c r="B20" s="240" t="s">
        <v>348</v>
      </c>
      <c r="C20" s="241">
        <v>3</v>
      </c>
      <c r="D20" s="54" t="s">
        <v>232</v>
      </c>
      <c r="E20" s="242">
        <v>41019</v>
      </c>
      <c r="F20" s="242">
        <v>41019</v>
      </c>
      <c r="G20" s="240" t="s">
        <v>4</v>
      </c>
      <c r="H20" s="243">
        <v>9060867</v>
      </c>
      <c r="I20" s="244">
        <v>181415</v>
      </c>
      <c r="J20" s="244">
        <v>0</v>
      </c>
      <c r="K20" s="244">
        <v>0</v>
      </c>
      <c r="L20" s="60">
        <f t="shared" si="0"/>
        <v>9242282</v>
      </c>
      <c r="M20" s="59">
        <v>122998.2</v>
      </c>
      <c r="N20" s="59">
        <v>2462.65</v>
      </c>
      <c r="O20" s="245">
        <v>0</v>
      </c>
      <c r="P20" s="245">
        <v>0</v>
      </c>
      <c r="Q20" s="59">
        <f t="shared" si="1"/>
        <v>125460.84999999999</v>
      </c>
      <c r="R20" s="246"/>
    </row>
    <row r="21" spans="1:18" ht="14.25" customHeight="1">
      <c r="A21" s="240" t="s">
        <v>57</v>
      </c>
      <c r="B21" s="240" t="s">
        <v>348</v>
      </c>
      <c r="C21" s="241">
        <v>5</v>
      </c>
      <c r="D21" s="54" t="s">
        <v>232</v>
      </c>
      <c r="E21" s="242">
        <v>41019</v>
      </c>
      <c r="F21" s="242">
        <v>41019</v>
      </c>
      <c r="G21" s="240" t="s">
        <v>54</v>
      </c>
      <c r="H21" s="243">
        <v>131851.14</v>
      </c>
      <c r="I21" s="244">
        <v>3391.82</v>
      </c>
      <c r="J21" s="244">
        <v>0</v>
      </c>
      <c r="K21" s="244">
        <v>0</v>
      </c>
      <c r="L21" s="60">
        <f t="shared" si="0"/>
        <v>135242.96000000002</v>
      </c>
      <c r="M21" s="59">
        <v>184054.65</v>
      </c>
      <c r="N21" s="59">
        <v>4734.74</v>
      </c>
      <c r="O21" s="245">
        <v>0</v>
      </c>
      <c r="P21" s="245">
        <v>0</v>
      </c>
      <c r="Q21" s="59">
        <f t="shared" si="1"/>
        <v>188789.38999999998</v>
      </c>
      <c r="R21" s="246"/>
    </row>
    <row r="22" spans="1:18" ht="14.25" customHeight="1">
      <c r="A22" s="240" t="s">
        <v>57</v>
      </c>
      <c r="B22" s="240" t="s">
        <v>348</v>
      </c>
      <c r="C22" s="241">
        <v>6</v>
      </c>
      <c r="D22" s="54" t="s">
        <v>232</v>
      </c>
      <c r="E22" s="242">
        <v>41019</v>
      </c>
      <c r="F22" s="242">
        <v>41019</v>
      </c>
      <c r="G22" s="240" t="s">
        <v>349</v>
      </c>
      <c r="H22" s="243">
        <v>23073.79</v>
      </c>
      <c r="I22" s="244">
        <v>692.98</v>
      </c>
      <c r="J22" s="244">
        <v>0</v>
      </c>
      <c r="K22" s="244">
        <v>0</v>
      </c>
      <c r="L22" s="60">
        <f t="shared" si="0"/>
        <v>23766.77</v>
      </c>
      <c r="M22" s="59">
        <v>25272.5</v>
      </c>
      <c r="N22" s="59">
        <v>759.01</v>
      </c>
      <c r="O22" s="245">
        <v>0</v>
      </c>
      <c r="P22" s="245">
        <v>0</v>
      </c>
      <c r="Q22" s="59">
        <f t="shared" si="1"/>
        <v>26031.51</v>
      </c>
      <c r="R22" s="246"/>
    </row>
    <row r="23" spans="1:18" ht="14.25" customHeight="1">
      <c r="A23" s="240" t="s">
        <v>57</v>
      </c>
      <c r="B23" s="240" t="s">
        <v>350</v>
      </c>
      <c r="C23" s="241">
        <v>1</v>
      </c>
      <c r="D23" s="54" t="s">
        <v>351</v>
      </c>
      <c r="E23" s="242">
        <v>41026</v>
      </c>
      <c r="F23" s="242">
        <v>41026</v>
      </c>
      <c r="G23" s="240" t="s">
        <v>55</v>
      </c>
      <c r="H23" s="243">
        <v>0</v>
      </c>
      <c r="I23" s="244">
        <v>156582.19</v>
      </c>
      <c r="J23" s="244">
        <v>0</v>
      </c>
      <c r="K23" s="244">
        <v>0</v>
      </c>
      <c r="L23" s="60">
        <f t="shared" si="0"/>
        <v>156582.19</v>
      </c>
      <c r="M23" s="59">
        <v>0</v>
      </c>
      <c r="N23" s="244">
        <v>156582.19</v>
      </c>
      <c r="O23" s="245">
        <v>0</v>
      </c>
      <c r="P23" s="245">
        <v>0</v>
      </c>
      <c r="Q23" s="59">
        <f t="shared" si="1"/>
        <v>156582.19</v>
      </c>
      <c r="R23" s="246"/>
    </row>
    <row r="24" spans="1:17" ht="14.25" customHeight="1">
      <c r="A24" s="240" t="s">
        <v>14</v>
      </c>
      <c r="B24" s="240" t="s">
        <v>352</v>
      </c>
      <c r="C24" s="241">
        <v>1</v>
      </c>
      <c r="D24" s="54" t="s">
        <v>353</v>
      </c>
      <c r="E24" s="242">
        <v>41026</v>
      </c>
      <c r="F24" s="242">
        <v>41026</v>
      </c>
      <c r="G24" s="240" t="s">
        <v>55</v>
      </c>
      <c r="H24" s="243">
        <v>676815.83</v>
      </c>
      <c r="I24" s="244">
        <v>84291.77</v>
      </c>
      <c r="J24" s="244">
        <v>0</v>
      </c>
      <c r="K24" s="244">
        <v>0</v>
      </c>
      <c r="L24" s="60">
        <f>SUM(H24:K24)</f>
        <v>761107.6</v>
      </c>
      <c r="M24" s="243">
        <v>676815.83</v>
      </c>
      <c r="N24" s="244">
        <v>84291.77</v>
      </c>
      <c r="O24" s="245">
        <v>0</v>
      </c>
      <c r="P24" s="245">
        <v>0</v>
      </c>
      <c r="Q24" s="59">
        <f>SUM(M24:P24)</f>
        <v>761107.6</v>
      </c>
    </row>
    <row r="25" spans="1:18" ht="14.25" customHeight="1">
      <c r="A25" s="240" t="s">
        <v>1</v>
      </c>
      <c r="B25" s="240" t="s">
        <v>354</v>
      </c>
      <c r="C25" s="241">
        <v>3</v>
      </c>
      <c r="D25" s="54" t="s">
        <v>355</v>
      </c>
      <c r="E25" s="242">
        <v>41014</v>
      </c>
      <c r="F25" s="242">
        <v>41015</v>
      </c>
      <c r="G25" s="240" t="s">
        <v>55</v>
      </c>
      <c r="H25" s="243">
        <v>15036706.87</v>
      </c>
      <c r="I25" s="244">
        <v>381887.88</v>
      </c>
      <c r="J25" s="244">
        <v>0</v>
      </c>
      <c r="K25" s="244">
        <v>0</v>
      </c>
      <c r="L25" s="60">
        <f t="shared" si="0"/>
        <v>15418594.75</v>
      </c>
      <c r="M25" s="243">
        <v>15036706.87</v>
      </c>
      <c r="N25" s="244">
        <v>381887.88</v>
      </c>
      <c r="O25" s="244">
        <v>0</v>
      </c>
      <c r="P25" s="245">
        <v>0</v>
      </c>
      <c r="Q25" s="59">
        <f t="shared" si="1"/>
        <v>15418594.75</v>
      </c>
      <c r="R25" s="45"/>
    </row>
    <row r="26" spans="1:18" ht="14.25" customHeight="1">
      <c r="A26" s="240" t="s">
        <v>1</v>
      </c>
      <c r="B26" s="240" t="s">
        <v>356</v>
      </c>
      <c r="C26" s="241">
        <v>1</v>
      </c>
      <c r="D26" s="54" t="s">
        <v>357</v>
      </c>
      <c r="E26" s="242">
        <v>41014</v>
      </c>
      <c r="F26" s="242">
        <v>41015</v>
      </c>
      <c r="G26" s="240" t="s">
        <v>55</v>
      </c>
      <c r="H26" s="243">
        <v>3609300</v>
      </c>
      <c r="I26" s="244">
        <v>30093.41</v>
      </c>
      <c r="J26" s="244">
        <v>0</v>
      </c>
      <c r="K26" s="244">
        <v>0</v>
      </c>
      <c r="L26" s="60">
        <f t="shared" si="0"/>
        <v>3639393.41</v>
      </c>
      <c r="M26" s="243">
        <v>3609300</v>
      </c>
      <c r="N26" s="244">
        <v>30093.41</v>
      </c>
      <c r="O26" s="244">
        <v>0</v>
      </c>
      <c r="P26" s="245">
        <v>0</v>
      </c>
      <c r="Q26" s="59">
        <f t="shared" si="1"/>
        <v>3639393.41</v>
      </c>
      <c r="R26" s="45"/>
    </row>
    <row r="27" spans="1:18" ht="14.25" customHeight="1">
      <c r="A27" s="240" t="s">
        <v>1</v>
      </c>
      <c r="B27" s="240" t="s">
        <v>358</v>
      </c>
      <c r="C27" s="241">
        <v>1</v>
      </c>
      <c r="D27" s="54" t="s">
        <v>359</v>
      </c>
      <c r="E27" s="242">
        <v>41014</v>
      </c>
      <c r="F27" s="242">
        <v>41015</v>
      </c>
      <c r="G27" s="240" t="s">
        <v>55</v>
      </c>
      <c r="H27" s="243">
        <v>7625000</v>
      </c>
      <c r="I27" s="244">
        <v>158917.73</v>
      </c>
      <c r="J27" s="244">
        <v>0</v>
      </c>
      <c r="K27" s="244">
        <v>0</v>
      </c>
      <c r="L27" s="60">
        <f t="shared" si="0"/>
        <v>7783917.73</v>
      </c>
      <c r="M27" s="243">
        <v>7625000</v>
      </c>
      <c r="N27" s="244">
        <v>158917.73</v>
      </c>
      <c r="O27" s="244">
        <v>0</v>
      </c>
      <c r="P27" s="245">
        <v>0</v>
      </c>
      <c r="Q27" s="59">
        <f t="shared" si="1"/>
        <v>7783917.73</v>
      </c>
      <c r="R27" s="45"/>
    </row>
    <row r="28" spans="1:18" ht="14.25" customHeight="1">
      <c r="A28" s="240" t="s">
        <v>1</v>
      </c>
      <c r="B28" s="240" t="s">
        <v>360</v>
      </c>
      <c r="C28" s="241">
        <v>1</v>
      </c>
      <c r="D28" s="54" t="s">
        <v>361</v>
      </c>
      <c r="E28" s="242">
        <v>41014</v>
      </c>
      <c r="F28" s="242">
        <v>41015</v>
      </c>
      <c r="G28" s="240" t="s">
        <v>55</v>
      </c>
      <c r="H28" s="243">
        <v>1487698.22</v>
      </c>
      <c r="I28" s="244">
        <v>69907.68</v>
      </c>
      <c r="J28" s="244">
        <v>0</v>
      </c>
      <c r="K28" s="244">
        <v>0</v>
      </c>
      <c r="L28" s="60">
        <f t="shared" si="0"/>
        <v>1557605.9</v>
      </c>
      <c r="M28" s="243">
        <v>1487698.22</v>
      </c>
      <c r="N28" s="244">
        <v>69907.68</v>
      </c>
      <c r="O28" s="244">
        <v>0</v>
      </c>
      <c r="P28" s="245">
        <v>0</v>
      </c>
      <c r="Q28" s="59">
        <f t="shared" si="1"/>
        <v>1557605.9</v>
      </c>
      <c r="R28" s="33"/>
    </row>
    <row r="29" spans="1:18" ht="14.25" customHeight="1">
      <c r="A29" s="240" t="s">
        <v>1</v>
      </c>
      <c r="B29" s="240" t="s">
        <v>362</v>
      </c>
      <c r="C29" s="241">
        <v>2</v>
      </c>
      <c r="D29" s="54" t="s">
        <v>363</v>
      </c>
      <c r="E29" s="242">
        <v>41014</v>
      </c>
      <c r="F29" s="242">
        <v>41015</v>
      </c>
      <c r="G29" s="240" t="s">
        <v>55</v>
      </c>
      <c r="H29" s="243">
        <v>2413993.9</v>
      </c>
      <c r="I29" s="244">
        <v>403795.98</v>
      </c>
      <c r="J29" s="244">
        <v>0</v>
      </c>
      <c r="K29" s="244">
        <v>0</v>
      </c>
      <c r="L29" s="60">
        <f t="shared" si="0"/>
        <v>2817789.88</v>
      </c>
      <c r="M29" s="243">
        <v>2413993.9</v>
      </c>
      <c r="N29" s="244">
        <v>403795.98</v>
      </c>
      <c r="O29" s="244">
        <v>0</v>
      </c>
      <c r="P29" s="245">
        <v>0</v>
      </c>
      <c r="Q29" s="59">
        <f t="shared" si="1"/>
        <v>2817789.88</v>
      </c>
      <c r="R29" s="33"/>
    </row>
    <row r="30" spans="1:18" ht="14.25" customHeight="1">
      <c r="A30" s="240" t="s">
        <v>1</v>
      </c>
      <c r="B30" s="240" t="s">
        <v>364</v>
      </c>
      <c r="C30" s="241">
        <v>2</v>
      </c>
      <c r="D30" s="54" t="s">
        <v>365</v>
      </c>
      <c r="E30" s="242">
        <v>41014</v>
      </c>
      <c r="F30" s="242">
        <v>41015</v>
      </c>
      <c r="G30" s="240" t="s">
        <v>55</v>
      </c>
      <c r="H30" s="243">
        <v>12495000</v>
      </c>
      <c r="I30" s="244">
        <v>3660000</v>
      </c>
      <c r="J30" s="244">
        <v>0</v>
      </c>
      <c r="K30" s="244">
        <v>0</v>
      </c>
      <c r="L30" s="60">
        <f t="shared" si="0"/>
        <v>16155000</v>
      </c>
      <c r="M30" s="243">
        <v>12495000</v>
      </c>
      <c r="N30" s="244">
        <v>3660000</v>
      </c>
      <c r="O30" s="244">
        <v>0</v>
      </c>
      <c r="P30" s="245">
        <v>0</v>
      </c>
      <c r="Q30" s="59">
        <f t="shared" si="1"/>
        <v>16155000</v>
      </c>
      <c r="R30" s="45"/>
    </row>
    <row r="31" spans="1:18" ht="14.25" customHeight="1">
      <c r="A31" s="240" t="s">
        <v>1</v>
      </c>
      <c r="B31" s="240" t="s">
        <v>366</v>
      </c>
      <c r="C31" s="241">
        <v>1</v>
      </c>
      <c r="D31" s="54" t="s">
        <v>367</v>
      </c>
      <c r="E31" s="242">
        <v>41014</v>
      </c>
      <c r="F31" s="242">
        <v>41015</v>
      </c>
      <c r="G31" s="240" t="s">
        <v>55</v>
      </c>
      <c r="H31" s="243">
        <v>0</v>
      </c>
      <c r="I31" s="244">
        <v>640500</v>
      </c>
      <c r="J31" s="244">
        <v>0</v>
      </c>
      <c r="K31" s="244">
        <v>0</v>
      </c>
      <c r="L31" s="60">
        <f t="shared" si="0"/>
        <v>640500</v>
      </c>
      <c r="M31" s="243">
        <v>0</v>
      </c>
      <c r="N31" s="244">
        <v>640500</v>
      </c>
      <c r="O31" s="244">
        <v>0</v>
      </c>
      <c r="P31" s="245">
        <v>0</v>
      </c>
      <c r="Q31" s="59">
        <f t="shared" si="1"/>
        <v>640500</v>
      </c>
      <c r="R31" s="246"/>
    </row>
    <row r="32" spans="1:18" ht="14.25" customHeight="1">
      <c r="A32" s="240" t="s">
        <v>1</v>
      </c>
      <c r="B32" s="240" t="s">
        <v>368</v>
      </c>
      <c r="C32" s="241">
        <v>1</v>
      </c>
      <c r="D32" s="54" t="s">
        <v>369</v>
      </c>
      <c r="E32" s="242">
        <v>41014</v>
      </c>
      <c r="F32" s="242">
        <v>41015</v>
      </c>
      <c r="G32" s="240" t="s">
        <v>55</v>
      </c>
      <c r="H32" s="243">
        <v>0</v>
      </c>
      <c r="I32" s="244">
        <v>207519.47</v>
      </c>
      <c r="J32" s="244">
        <v>1673.84</v>
      </c>
      <c r="K32" s="244">
        <v>0</v>
      </c>
      <c r="L32" s="60">
        <f t="shared" si="0"/>
        <v>209193.31</v>
      </c>
      <c r="M32" s="243">
        <v>0</v>
      </c>
      <c r="N32" s="244">
        <v>207519.47</v>
      </c>
      <c r="O32" s="244">
        <v>1673.84</v>
      </c>
      <c r="P32" s="245">
        <v>0</v>
      </c>
      <c r="Q32" s="59">
        <f t="shared" si="1"/>
        <v>209193.31</v>
      </c>
      <c r="R32" s="246"/>
    </row>
    <row r="33" spans="1:18" ht="14.25" customHeight="1">
      <c r="A33" s="240" t="s">
        <v>1</v>
      </c>
      <c r="B33" s="240" t="s">
        <v>370</v>
      </c>
      <c r="C33" s="241">
        <v>2</v>
      </c>
      <c r="D33" s="54" t="s">
        <v>371</v>
      </c>
      <c r="E33" s="242">
        <v>41014</v>
      </c>
      <c r="F33" s="242">
        <v>41015</v>
      </c>
      <c r="G33" s="240" t="s">
        <v>55</v>
      </c>
      <c r="H33" s="243">
        <v>0</v>
      </c>
      <c r="I33" s="244">
        <v>3420000</v>
      </c>
      <c r="J33" s="244">
        <v>0</v>
      </c>
      <c r="K33" s="244">
        <v>0</v>
      </c>
      <c r="L33" s="60">
        <f t="shared" si="0"/>
        <v>3420000</v>
      </c>
      <c r="M33" s="243">
        <v>0</v>
      </c>
      <c r="N33" s="244">
        <v>3420000</v>
      </c>
      <c r="O33" s="244">
        <v>0</v>
      </c>
      <c r="P33" s="245">
        <v>0</v>
      </c>
      <c r="Q33" s="59">
        <f t="shared" si="1"/>
        <v>3420000</v>
      </c>
      <c r="R33" s="246"/>
    </row>
    <row r="34" spans="1:18" ht="14.25" customHeight="1">
      <c r="A34" s="240" t="s">
        <v>1</v>
      </c>
      <c r="B34" s="240" t="s">
        <v>372</v>
      </c>
      <c r="C34" s="241">
        <v>1</v>
      </c>
      <c r="D34" s="54" t="s">
        <v>373</v>
      </c>
      <c r="E34" s="242">
        <v>41014</v>
      </c>
      <c r="F34" s="242">
        <v>41015</v>
      </c>
      <c r="G34" s="240" t="s">
        <v>55</v>
      </c>
      <c r="H34" s="243">
        <v>0</v>
      </c>
      <c r="I34" s="244">
        <v>43341.59</v>
      </c>
      <c r="J34" s="244">
        <v>0</v>
      </c>
      <c r="K34" s="244">
        <v>0</v>
      </c>
      <c r="L34" s="60">
        <f t="shared" si="0"/>
        <v>43341.59</v>
      </c>
      <c r="M34" s="243">
        <v>0</v>
      </c>
      <c r="N34" s="244">
        <v>43341.59</v>
      </c>
      <c r="O34" s="244">
        <v>0</v>
      </c>
      <c r="P34" s="245">
        <v>0</v>
      </c>
      <c r="Q34" s="59">
        <f t="shared" si="1"/>
        <v>43341.59</v>
      </c>
      <c r="R34" s="246"/>
    </row>
    <row r="35" spans="1:18" ht="14.25" customHeight="1">
      <c r="A35" s="240" t="s">
        <v>1</v>
      </c>
      <c r="B35" s="240" t="s">
        <v>374</v>
      </c>
      <c r="C35" s="241">
        <v>1</v>
      </c>
      <c r="D35" s="54" t="s">
        <v>375</v>
      </c>
      <c r="E35" s="242">
        <v>41000</v>
      </c>
      <c r="F35" s="242">
        <v>41001</v>
      </c>
      <c r="G35" s="240" t="s">
        <v>55</v>
      </c>
      <c r="H35" s="243">
        <v>0</v>
      </c>
      <c r="I35" s="244">
        <v>85400.01</v>
      </c>
      <c r="J35" s="244">
        <v>0</v>
      </c>
      <c r="K35" s="244">
        <v>0</v>
      </c>
      <c r="L35" s="60">
        <f t="shared" si="0"/>
        <v>85400.01</v>
      </c>
      <c r="M35" s="243">
        <v>0</v>
      </c>
      <c r="N35" s="244">
        <v>85400.01</v>
      </c>
      <c r="O35" s="244">
        <v>0</v>
      </c>
      <c r="P35" s="245">
        <v>0</v>
      </c>
      <c r="Q35" s="59">
        <f t="shared" si="1"/>
        <v>85400.01</v>
      </c>
      <c r="R35" s="246"/>
    </row>
    <row r="36" spans="1:18" ht="14.25" customHeight="1">
      <c r="A36" s="240" t="s">
        <v>1</v>
      </c>
      <c r="B36" s="240" t="s">
        <v>376</v>
      </c>
      <c r="C36" s="241">
        <v>1</v>
      </c>
      <c r="D36" s="54" t="s">
        <v>377</v>
      </c>
      <c r="E36" s="242">
        <v>41014</v>
      </c>
      <c r="F36" s="242">
        <v>41015</v>
      </c>
      <c r="G36" s="240" t="s">
        <v>55</v>
      </c>
      <c r="H36" s="243">
        <v>0</v>
      </c>
      <c r="I36" s="244">
        <v>498166.67</v>
      </c>
      <c r="J36" s="244">
        <v>0</v>
      </c>
      <c r="K36" s="244">
        <v>0</v>
      </c>
      <c r="L36" s="60">
        <f t="shared" si="0"/>
        <v>498166.67</v>
      </c>
      <c r="M36" s="243">
        <v>0</v>
      </c>
      <c r="N36" s="244">
        <v>498166.67</v>
      </c>
      <c r="O36" s="244">
        <v>0</v>
      </c>
      <c r="P36" s="245">
        <v>0</v>
      </c>
      <c r="Q36" s="59">
        <f t="shared" si="1"/>
        <v>498166.67</v>
      </c>
      <c r="R36" s="246"/>
    </row>
    <row r="37" spans="1:18" ht="14.25" customHeight="1">
      <c r="A37" s="240" t="s">
        <v>1</v>
      </c>
      <c r="B37" s="240" t="s">
        <v>378</v>
      </c>
      <c r="C37" s="241">
        <v>1</v>
      </c>
      <c r="D37" s="54" t="s">
        <v>379</v>
      </c>
      <c r="E37" s="242">
        <v>41014</v>
      </c>
      <c r="F37" s="242">
        <v>41015</v>
      </c>
      <c r="G37" s="240" t="s">
        <v>55</v>
      </c>
      <c r="H37" s="243">
        <v>0</v>
      </c>
      <c r="I37" s="244">
        <v>223666.67</v>
      </c>
      <c r="J37" s="244">
        <v>0</v>
      </c>
      <c r="K37" s="244">
        <v>0</v>
      </c>
      <c r="L37" s="60">
        <f t="shared" si="0"/>
        <v>223666.67</v>
      </c>
      <c r="M37" s="243">
        <v>0</v>
      </c>
      <c r="N37" s="244">
        <v>223666.67</v>
      </c>
      <c r="O37" s="244">
        <v>0</v>
      </c>
      <c r="P37" s="245">
        <v>0</v>
      </c>
      <c r="Q37" s="59">
        <f t="shared" si="1"/>
        <v>223666.67</v>
      </c>
      <c r="R37" s="246"/>
    </row>
    <row r="38" spans="1:18" ht="14.25" customHeight="1">
      <c r="A38" s="240" t="s">
        <v>1</v>
      </c>
      <c r="B38" s="240" t="s">
        <v>380</v>
      </c>
      <c r="C38" s="241">
        <v>1</v>
      </c>
      <c r="D38" s="54" t="s">
        <v>37</v>
      </c>
      <c r="E38" s="242">
        <v>41014</v>
      </c>
      <c r="F38" s="242">
        <v>41015</v>
      </c>
      <c r="G38" s="240" t="s">
        <v>55</v>
      </c>
      <c r="H38" s="243">
        <v>0</v>
      </c>
      <c r="I38" s="244">
        <v>757.77</v>
      </c>
      <c r="J38" s="244">
        <v>0</v>
      </c>
      <c r="K38" s="244">
        <v>0</v>
      </c>
      <c r="L38" s="60">
        <f t="shared" si="0"/>
        <v>757.77</v>
      </c>
      <c r="M38" s="59">
        <v>0</v>
      </c>
      <c r="N38" s="244">
        <v>757.77</v>
      </c>
      <c r="O38" s="245">
        <v>0</v>
      </c>
      <c r="P38" s="245">
        <v>0</v>
      </c>
      <c r="Q38" s="59">
        <f t="shared" si="1"/>
        <v>757.77</v>
      </c>
      <c r="R38" s="246"/>
    </row>
    <row r="39" spans="1:18" ht="9.75" customHeight="1">
      <c r="A39" s="147"/>
      <c r="B39" s="15"/>
      <c r="C39" s="142"/>
      <c r="D39" s="15"/>
      <c r="E39" s="15"/>
      <c r="F39" s="15"/>
      <c r="G39" s="15"/>
      <c r="H39" s="21"/>
      <c r="I39" s="15"/>
      <c r="J39" s="15"/>
      <c r="K39" s="15"/>
      <c r="L39" s="22"/>
      <c r="M39" s="148"/>
      <c r="N39" s="148"/>
      <c r="O39" s="148"/>
      <c r="P39" s="148"/>
      <c r="Q39" s="148"/>
      <c r="R39" s="45"/>
    </row>
    <row r="40" spans="1:18" ht="15.75" customHeight="1">
      <c r="A40" s="30" t="s">
        <v>293</v>
      </c>
      <c r="B40" s="15"/>
      <c r="C40" s="15"/>
      <c r="D40" s="15"/>
      <c r="E40" s="15"/>
      <c r="F40" s="15"/>
      <c r="G40" s="15"/>
      <c r="H40" s="21"/>
      <c r="I40" s="15"/>
      <c r="J40" s="15"/>
      <c r="K40" s="15"/>
      <c r="L40" s="22"/>
      <c r="M40" s="31">
        <f aca="true" t="shared" si="2" ref="M40:Q41">+M41</f>
        <v>2465803.3</v>
      </c>
      <c r="N40" s="31">
        <f t="shared" si="2"/>
        <v>135563.7</v>
      </c>
      <c r="O40" s="31">
        <f t="shared" si="2"/>
        <v>0</v>
      </c>
      <c r="P40" s="31">
        <f t="shared" si="2"/>
        <v>0</v>
      </c>
      <c r="Q40" s="31">
        <f t="shared" si="2"/>
        <v>2601367</v>
      </c>
      <c r="R40" s="45"/>
    </row>
    <row r="41" spans="1:18" ht="15" customHeight="1">
      <c r="A41" s="32" t="s">
        <v>309</v>
      </c>
      <c r="B41" s="33"/>
      <c r="C41" s="33"/>
      <c r="D41" s="33"/>
      <c r="E41" s="33"/>
      <c r="F41" s="33"/>
      <c r="G41" s="15"/>
      <c r="H41" s="21"/>
      <c r="I41" s="15"/>
      <c r="J41" s="15"/>
      <c r="K41" s="15"/>
      <c r="L41" s="22"/>
      <c r="M41" s="36">
        <f>+M42</f>
        <v>2465803.3</v>
      </c>
      <c r="N41" s="36">
        <f>+N42</f>
        <v>135563.7</v>
      </c>
      <c r="O41" s="36">
        <f t="shared" si="2"/>
        <v>0</v>
      </c>
      <c r="P41" s="36">
        <f t="shared" si="2"/>
        <v>0</v>
      </c>
      <c r="Q41" s="36">
        <f t="shared" si="2"/>
        <v>2601367</v>
      </c>
      <c r="R41" s="45"/>
    </row>
    <row r="42" spans="1:18" ht="14.25" customHeight="1">
      <c r="A42" s="240" t="s">
        <v>1</v>
      </c>
      <c r="B42" s="240" t="s">
        <v>381</v>
      </c>
      <c r="C42" s="248">
        <v>1</v>
      </c>
      <c r="D42" s="54" t="s">
        <v>150</v>
      </c>
      <c r="E42" s="242">
        <v>41030</v>
      </c>
      <c r="F42" s="242">
        <v>41026</v>
      </c>
      <c r="G42" s="240" t="s">
        <v>55</v>
      </c>
      <c r="H42" s="243">
        <v>2465803.3</v>
      </c>
      <c r="I42" s="244">
        <v>135563.7</v>
      </c>
      <c r="J42" s="244">
        <v>0</v>
      </c>
      <c r="K42" s="244">
        <v>0</v>
      </c>
      <c r="L42" s="60">
        <f>SUM(H42:K42)</f>
        <v>2601367</v>
      </c>
      <c r="M42" s="243">
        <v>2465803.3</v>
      </c>
      <c r="N42" s="244">
        <v>135563.7</v>
      </c>
      <c r="O42" s="244">
        <v>0</v>
      </c>
      <c r="P42" s="244">
        <v>0</v>
      </c>
      <c r="Q42" s="59">
        <f>SUM(M42:P42)</f>
        <v>2601367</v>
      </c>
      <c r="R42" s="46"/>
    </row>
    <row r="43" spans="1:18" ht="9.75" customHeight="1">
      <c r="A43" s="147"/>
      <c r="B43" s="15"/>
      <c r="C43" s="142"/>
      <c r="D43" s="15"/>
      <c r="E43" s="15"/>
      <c r="F43" s="15"/>
      <c r="G43" s="15"/>
      <c r="H43" s="21"/>
      <c r="I43" s="15"/>
      <c r="J43" s="15"/>
      <c r="K43" s="15"/>
      <c r="L43" s="22"/>
      <c r="M43" s="148"/>
      <c r="N43" s="148"/>
      <c r="O43" s="148"/>
      <c r="P43" s="148"/>
      <c r="Q43" s="148"/>
      <c r="R43" s="45"/>
    </row>
    <row r="44" spans="1:18" ht="15.75">
      <c r="A44" s="30" t="s">
        <v>294</v>
      </c>
      <c r="B44" s="15"/>
      <c r="C44" s="15"/>
      <c r="D44" s="15"/>
      <c r="E44" s="15"/>
      <c r="F44" s="15"/>
      <c r="G44" s="15"/>
      <c r="H44" s="21"/>
      <c r="I44" s="15"/>
      <c r="J44" s="15"/>
      <c r="K44" s="15"/>
      <c r="L44" s="22"/>
      <c r="M44" s="31">
        <f>+M45</f>
        <v>848478.18</v>
      </c>
      <c r="N44" s="31">
        <f>+N45</f>
        <v>699040.9199999999</v>
      </c>
      <c r="O44" s="31">
        <f>+O45</f>
        <v>6657.95</v>
      </c>
      <c r="P44" s="31">
        <f>+P45</f>
        <v>0</v>
      </c>
      <c r="Q44" s="31">
        <f>+Q45</f>
        <v>1554177.05</v>
      </c>
      <c r="R44" s="45"/>
    </row>
    <row r="45" spans="1:18" ht="15" customHeight="1">
      <c r="A45" s="32" t="s">
        <v>296</v>
      </c>
      <c r="B45" s="33"/>
      <c r="C45" s="33"/>
      <c r="D45" s="33"/>
      <c r="E45" s="33"/>
      <c r="F45" s="33"/>
      <c r="G45" s="33"/>
      <c r="H45" s="34"/>
      <c r="I45" s="33"/>
      <c r="J45" s="33"/>
      <c r="K45" s="33"/>
      <c r="L45" s="35"/>
      <c r="M45" s="36">
        <f>+M46+M49</f>
        <v>848478.18</v>
      </c>
      <c r="N45" s="36">
        <f>+N46+N49</f>
        <v>699040.9199999999</v>
      </c>
      <c r="O45" s="36">
        <f>+O46+O49</f>
        <v>6657.95</v>
      </c>
      <c r="P45" s="36">
        <f>+P46+P49</f>
        <v>0</v>
      </c>
      <c r="Q45" s="36">
        <f>+Q46+Q49</f>
        <v>1554177.05</v>
      </c>
      <c r="R45" s="45"/>
    </row>
    <row r="46" spans="1:18" ht="15" customHeight="1">
      <c r="A46" s="32" t="s">
        <v>313</v>
      </c>
      <c r="B46" s="33"/>
      <c r="C46" s="33"/>
      <c r="D46" s="33"/>
      <c r="E46" s="33"/>
      <c r="F46" s="33"/>
      <c r="G46" s="33"/>
      <c r="H46" s="151"/>
      <c r="I46" s="152"/>
      <c r="J46" s="152"/>
      <c r="K46" s="152"/>
      <c r="L46" s="153"/>
      <c r="M46" s="36">
        <f>SUM(M47:M47)</f>
        <v>0</v>
      </c>
      <c r="N46" s="36">
        <f>SUM(N47:N47)</f>
        <v>427812.48</v>
      </c>
      <c r="O46" s="36">
        <f>SUM(O47:O47)</f>
        <v>0</v>
      </c>
      <c r="P46" s="36">
        <f>SUM(P47:P47)</f>
        <v>0</v>
      </c>
      <c r="Q46" s="36">
        <f>SUM(Q47:Q47)</f>
        <v>427812.48</v>
      </c>
      <c r="R46" s="45"/>
    </row>
    <row r="47" spans="1:18" ht="14.25" customHeight="1">
      <c r="A47" s="240" t="s">
        <v>14</v>
      </c>
      <c r="B47" s="240" t="s">
        <v>382</v>
      </c>
      <c r="C47" s="241">
        <v>1</v>
      </c>
      <c r="D47" s="208" t="s">
        <v>274</v>
      </c>
      <c r="E47" s="242">
        <v>41008</v>
      </c>
      <c r="F47" s="242">
        <v>41008</v>
      </c>
      <c r="G47" s="249" t="s">
        <v>55</v>
      </c>
      <c r="H47" s="250">
        <v>0</v>
      </c>
      <c r="I47" s="245">
        <v>427812.48</v>
      </c>
      <c r="J47" s="245">
        <v>0</v>
      </c>
      <c r="K47" s="245">
        <v>0</v>
      </c>
      <c r="L47" s="60">
        <f>SUM(H47:K47)</f>
        <v>427812.48</v>
      </c>
      <c r="M47" s="245">
        <v>0</v>
      </c>
      <c r="N47" s="245">
        <v>427812.48</v>
      </c>
      <c r="O47" s="245">
        <v>0</v>
      </c>
      <c r="P47" s="245">
        <v>0</v>
      </c>
      <c r="Q47" s="59">
        <f>SUM(M47:P47)</f>
        <v>427812.48</v>
      </c>
      <c r="R47" s="29"/>
    </row>
    <row r="48" spans="1:18" ht="9.75" customHeight="1">
      <c r="A48" s="147"/>
      <c r="B48" s="15"/>
      <c r="C48" s="142"/>
      <c r="D48" s="15"/>
      <c r="E48" s="15"/>
      <c r="F48" s="15"/>
      <c r="G48" s="15"/>
      <c r="H48" s="21"/>
      <c r="I48" s="15"/>
      <c r="J48" s="15"/>
      <c r="K48" s="15"/>
      <c r="L48" s="22"/>
      <c r="M48" s="148"/>
      <c r="N48" s="148"/>
      <c r="O48" s="148"/>
      <c r="P48" s="148"/>
      <c r="Q48" s="148"/>
      <c r="R48" s="45"/>
    </row>
    <row r="49" spans="1:18" ht="15" customHeight="1">
      <c r="A49" s="32" t="s">
        <v>310</v>
      </c>
      <c r="B49" s="33"/>
      <c r="C49" s="33"/>
      <c r="D49" s="33"/>
      <c r="E49" s="33"/>
      <c r="F49" s="33"/>
      <c r="G49" s="33"/>
      <c r="H49" s="151"/>
      <c r="I49" s="152"/>
      <c r="J49" s="152"/>
      <c r="K49" s="152"/>
      <c r="L49" s="153"/>
      <c r="M49" s="36">
        <f>SUM(M50:M51)</f>
        <v>848478.18</v>
      </c>
      <c r="N49" s="36">
        <f>SUM(N50:N51)</f>
        <v>271228.44</v>
      </c>
      <c r="O49" s="36">
        <f>SUM(O50:O51)</f>
        <v>6657.95</v>
      </c>
      <c r="P49" s="36">
        <f>SUM(P50:P51)</f>
        <v>0</v>
      </c>
      <c r="Q49" s="36">
        <f>SUM(Q50:Q51)</f>
        <v>1126364.57</v>
      </c>
      <c r="R49" s="45"/>
    </row>
    <row r="50" spans="1:18" ht="14.25" customHeight="1">
      <c r="A50" s="240" t="s">
        <v>57</v>
      </c>
      <c r="B50" s="240" t="s">
        <v>383</v>
      </c>
      <c r="C50" s="241">
        <v>1</v>
      </c>
      <c r="D50" s="54" t="s">
        <v>384</v>
      </c>
      <c r="E50" s="242">
        <v>41002</v>
      </c>
      <c r="F50" s="242">
        <v>41002</v>
      </c>
      <c r="G50" s="240" t="s">
        <v>55</v>
      </c>
      <c r="H50" s="243">
        <v>681818.18</v>
      </c>
      <c r="I50" s="244">
        <v>244596.68</v>
      </c>
      <c r="J50" s="244">
        <v>0</v>
      </c>
      <c r="K50" s="244">
        <v>0</v>
      </c>
      <c r="L50" s="60">
        <f>SUM(H50:K50)</f>
        <v>926414.8600000001</v>
      </c>
      <c r="M50" s="243">
        <v>681818.18</v>
      </c>
      <c r="N50" s="244">
        <v>244596.68</v>
      </c>
      <c r="O50" s="244">
        <v>0</v>
      </c>
      <c r="P50" s="244">
        <v>0</v>
      </c>
      <c r="Q50" s="59">
        <f>SUM(M50:P50)</f>
        <v>926414.8600000001</v>
      </c>
      <c r="R50" s="45"/>
    </row>
    <row r="51" spans="1:18" ht="14.25" customHeight="1">
      <c r="A51" s="240" t="s">
        <v>58</v>
      </c>
      <c r="B51" s="240" t="s">
        <v>385</v>
      </c>
      <c r="C51" s="241">
        <v>1</v>
      </c>
      <c r="D51" s="54" t="s">
        <v>386</v>
      </c>
      <c r="E51" s="242">
        <v>41021</v>
      </c>
      <c r="F51" s="242">
        <v>41019</v>
      </c>
      <c r="G51" s="240" t="s">
        <v>55</v>
      </c>
      <c r="H51" s="243">
        <v>166660</v>
      </c>
      <c r="I51" s="244">
        <v>26631.76</v>
      </c>
      <c r="J51" s="244">
        <v>6657.95</v>
      </c>
      <c r="K51" s="244">
        <v>0</v>
      </c>
      <c r="L51" s="60">
        <f>SUM(H51:K51)</f>
        <v>199949.71000000002</v>
      </c>
      <c r="M51" s="243">
        <v>166660</v>
      </c>
      <c r="N51" s="244">
        <v>26631.76</v>
      </c>
      <c r="O51" s="244">
        <v>6657.95</v>
      </c>
      <c r="P51" s="244">
        <v>0</v>
      </c>
      <c r="Q51" s="59">
        <f>SUM(M51:P51)</f>
        <v>199949.71000000002</v>
      </c>
      <c r="R51" s="45"/>
    </row>
    <row r="52" spans="1:18" ht="12" customHeight="1">
      <c r="A52" s="147"/>
      <c r="B52" s="15"/>
      <c r="C52" s="142"/>
      <c r="D52" s="15"/>
      <c r="E52" s="15"/>
      <c r="F52" s="15"/>
      <c r="G52" s="15"/>
      <c r="H52" s="21"/>
      <c r="I52" s="15"/>
      <c r="J52" s="15"/>
      <c r="K52" s="15"/>
      <c r="L52" s="22"/>
      <c r="M52" s="148"/>
      <c r="N52" s="148"/>
      <c r="O52" s="148"/>
      <c r="P52" s="148"/>
      <c r="Q52" s="148"/>
      <c r="R52" s="45"/>
    </row>
    <row r="53" spans="1:18" ht="12" customHeight="1">
      <c r="A53" s="147"/>
      <c r="B53" s="15"/>
      <c r="C53" s="142"/>
      <c r="D53" s="15"/>
      <c r="E53" s="15"/>
      <c r="F53" s="15"/>
      <c r="G53" s="15"/>
      <c r="H53" s="21"/>
      <c r="I53" s="15"/>
      <c r="J53" s="15"/>
      <c r="K53" s="15"/>
      <c r="L53" s="22"/>
      <c r="M53" s="148"/>
      <c r="N53" s="148"/>
      <c r="O53" s="148"/>
      <c r="P53" s="148"/>
      <c r="Q53" s="148"/>
      <c r="R53" s="45"/>
    </row>
    <row r="54" spans="1:18" ht="15.75">
      <c r="A54" s="27" t="s">
        <v>39</v>
      </c>
      <c r="B54" s="1"/>
      <c r="C54" s="1"/>
      <c r="D54" s="1"/>
      <c r="E54" s="1"/>
      <c r="F54" s="1"/>
      <c r="G54" s="1"/>
      <c r="H54" s="21"/>
      <c r="I54" s="15"/>
      <c r="J54" s="15"/>
      <c r="K54" s="15"/>
      <c r="L54" s="22"/>
      <c r="M54" s="28">
        <f>+M56+M75+M85</f>
        <v>12978247.89</v>
      </c>
      <c r="N54" s="28">
        <f>+N56+N75+N85</f>
        <v>3658548.5600000005</v>
      </c>
      <c r="O54" s="28">
        <f>+O56+O75+O85</f>
        <v>60557.43</v>
      </c>
      <c r="P54" s="28">
        <f>+P56+P75+P85</f>
        <v>0</v>
      </c>
      <c r="Q54" s="28">
        <f>+Q56+Q75+Q85</f>
        <v>16697353.879999997</v>
      </c>
      <c r="R54" s="45"/>
    </row>
    <row r="55" spans="1:18" ht="9.75" customHeight="1">
      <c r="A55" s="147"/>
      <c r="B55" s="15"/>
      <c r="C55" s="142"/>
      <c r="D55" s="15"/>
      <c r="E55" s="15"/>
      <c r="F55" s="15"/>
      <c r="G55" s="15"/>
      <c r="H55" s="21"/>
      <c r="I55" s="15"/>
      <c r="J55" s="15"/>
      <c r="K55" s="15"/>
      <c r="L55" s="22"/>
      <c r="M55" s="88"/>
      <c r="N55" s="88"/>
      <c r="O55" s="88"/>
      <c r="P55" s="88"/>
      <c r="Q55" s="88"/>
      <c r="R55" s="45"/>
    </row>
    <row r="56" spans="1:18" ht="15.75">
      <c r="A56" s="30" t="s">
        <v>286</v>
      </c>
      <c r="B56" s="15"/>
      <c r="C56" s="15"/>
      <c r="D56" s="15"/>
      <c r="E56" s="15"/>
      <c r="F56" s="15"/>
      <c r="G56" s="15"/>
      <c r="H56" s="21"/>
      <c r="I56" s="15"/>
      <c r="J56" s="15"/>
      <c r="K56" s="15"/>
      <c r="L56" s="22"/>
      <c r="M56" s="31">
        <f>+M57+M72</f>
        <v>12978247.89</v>
      </c>
      <c r="N56" s="31">
        <f>+N57+N72</f>
        <v>3438191.2800000003</v>
      </c>
      <c r="O56" s="31">
        <f>+O57+O72</f>
        <v>6814.24</v>
      </c>
      <c r="P56" s="31">
        <f>+P57+P72</f>
        <v>0</v>
      </c>
      <c r="Q56" s="31">
        <f>+Q57+Q72</f>
        <v>16423253.409999998</v>
      </c>
      <c r="R56" s="45"/>
    </row>
    <row r="57" spans="1:18" ht="15" customHeight="1">
      <c r="A57" s="32" t="s">
        <v>287</v>
      </c>
      <c r="B57" s="33"/>
      <c r="C57" s="33"/>
      <c r="D57" s="33"/>
      <c r="E57" s="33"/>
      <c r="F57" s="33"/>
      <c r="G57" s="33"/>
      <c r="H57" s="34"/>
      <c r="I57" s="33"/>
      <c r="J57" s="33"/>
      <c r="K57" s="33"/>
      <c r="L57" s="35"/>
      <c r="M57" s="36">
        <f>SUM(M58:M70)</f>
        <v>12593108.4</v>
      </c>
      <c r="N57" s="36">
        <f>SUM(N58:N70)</f>
        <v>3433913.3600000003</v>
      </c>
      <c r="O57" s="36">
        <f>SUM(O58:O70)</f>
        <v>0</v>
      </c>
      <c r="P57" s="36">
        <f>SUM(P58:P70)</f>
        <v>0</v>
      </c>
      <c r="Q57" s="36">
        <f>SUM(Q58:Q70)</f>
        <v>16027021.759999998</v>
      </c>
      <c r="R57" s="45" t="s">
        <v>98</v>
      </c>
    </row>
    <row r="58" spans="1:18" ht="14.25" customHeight="1">
      <c r="A58" s="240" t="s">
        <v>95</v>
      </c>
      <c r="B58" s="240" t="s">
        <v>387</v>
      </c>
      <c r="C58" s="241">
        <v>1</v>
      </c>
      <c r="D58" s="54" t="s">
        <v>388</v>
      </c>
      <c r="E58" s="242">
        <v>41019</v>
      </c>
      <c r="F58" s="242">
        <v>41019</v>
      </c>
      <c r="G58" s="240" t="s">
        <v>4</v>
      </c>
      <c r="H58" s="243">
        <v>67740000</v>
      </c>
      <c r="I58" s="244">
        <v>14434187</v>
      </c>
      <c r="J58" s="244">
        <v>0</v>
      </c>
      <c r="K58" s="244">
        <v>0</v>
      </c>
      <c r="L58" s="60">
        <f aca="true" t="shared" si="3" ref="L58:L65">SUM(H58:K58)</f>
        <v>82174187</v>
      </c>
      <c r="M58" s="59">
        <v>919547.51</v>
      </c>
      <c r="N58" s="59">
        <v>195939.19</v>
      </c>
      <c r="O58" s="245">
        <v>0</v>
      </c>
      <c r="P58" s="245">
        <v>0</v>
      </c>
      <c r="Q58" s="59">
        <f aca="true" t="shared" si="4" ref="Q58:Q65">SUM(M58:P58)</f>
        <v>1115486.7</v>
      </c>
      <c r="R58" s="45"/>
    </row>
    <row r="59" spans="1:18" ht="14.25" customHeight="1">
      <c r="A59" s="240" t="s">
        <v>95</v>
      </c>
      <c r="B59" s="240" t="s">
        <v>387</v>
      </c>
      <c r="C59" s="241">
        <v>2</v>
      </c>
      <c r="D59" s="54" t="s">
        <v>388</v>
      </c>
      <c r="E59" s="242">
        <v>41019</v>
      </c>
      <c r="F59" s="242">
        <v>41019</v>
      </c>
      <c r="G59" s="240" t="s">
        <v>4</v>
      </c>
      <c r="H59" s="243">
        <v>3059000</v>
      </c>
      <c r="I59" s="244">
        <v>632647</v>
      </c>
      <c r="J59" s="244">
        <v>0</v>
      </c>
      <c r="K59" s="244">
        <v>0</v>
      </c>
      <c r="L59" s="60">
        <f>SUM(H59:K59)</f>
        <v>3691647</v>
      </c>
      <c r="M59" s="59">
        <v>41524.89</v>
      </c>
      <c r="N59" s="59">
        <v>8587.97</v>
      </c>
      <c r="O59" s="245">
        <v>0</v>
      </c>
      <c r="P59" s="245">
        <v>0</v>
      </c>
      <c r="Q59" s="59">
        <f>SUM(M59:P59)</f>
        <v>50112.86</v>
      </c>
      <c r="R59" s="45"/>
    </row>
    <row r="60" spans="1:18" ht="14.25" customHeight="1">
      <c r="A60" s="240" t="s">
        <v>95</v>
      </c>
      <c r="B60" s="240" t="s">
        <v>389</v>
      </c>
      <c r="C60" s="241">
        <v>1</v>
      </c>
      <c r="D60" s="54" t="s">
        <v>390</v>
      </c>
      <c r="E60" s="242">
        <v>41019</v>
      </c>
      <c r="F60" s="242">
        <v>41019</v>
      </c>
      <c r="G60" s="240" t="s">
        <v>4</v>
      </c>
      <c r="H60" s="243">
        <v>149104452</v>
      </c>
      <c r="I60" s="244">
        <v>31612164</v>
      </c>
      <c r="J60" s="244">
        <v>0</v>
      </c>
      <c r="K60" s="244">
        <v>0</v>
      </c>
      <c r="L60" s="60">
        <f t="shared" si="3"/>
        <v>180716616</v>
      </c>
      <c r="M60" s="59">
        <v>2024042.33</v>
      </c>
      <c r="N60" s="59">
        <v>429124.4</v>
      </c>
      <c r="O60" s="245">
        <v>0</v>
      </c>
      <c r="P60" s="245">
        <v>0</v>
      </c>
      <c r="Q60" s="59">
        <f t="shared" si="4"/>
        <v>2453166.73</v>
      </c>
      <c r="R60" s="45"/>
    </row>
    <row r="61" spans="1:18" ht="14.25" customHeight="1">
      <c r="A61" s="240" t="s">
        <v>95</v>
      </c>
      <c r="B61" s="240" t="s">
        <v>389</v>
      </c>
      <c r="C61" s="241">
        <v>2</v>
      </c>
      <c r="D61" s="54" t="s">
        <v>390</v>
      </c>
      <c r="E61" s="242">
        <v>41019</v>
      </c>
      <c r="F61" s="242">
        <v>41019</v>
      </c>
      <c r="G61" s="240" t="s">
        <v>4</v>
      </c>
      <c r="H61" s="243">
        <v>97344867</v>
      </c>
      <c r="I61" s="244">
        <v>19891648</v>
      </c>
      <c r="J61" s="244">
        <v>0</v>
      </c>
      <c r="K61" s="244">
        <v>0</v>
      </c>
      <c r="L61" s="60">
        <f>SUM(H61:K61)</f>
        <v>117236515</v>
      </c>
      <c r="M61" s="59">
        <v>1321423.53</v>
      </c>
      <c r="N61" s="59">
        <v>270022.37</v>
      </c>
      <c r="O61" s="245">
        <v>0</v>
      </c>
      <c r="P61" s="245">
        <v>0</v>
      </c>
      <c r="Q61" s="59">
        <f>SUM(M61:P61)</f>
        <v>1591445.9</v>
      </c>
      <c r="R61" s="45"/>
    </row>
    <row r="62" spans="1:18" ht="14.25" customHeight="1">
      <c r="A62" s="240" t="s">
        <v>95</v>
      </c>
      <c r="B62" s="240" t="s">
        <v>391</v>
      </c>
      <c r="C62" s="241">
        <v>1</v>
      </c>
      <c r="D62" s="54" t="s">
        <v>388</v>
      </c>
      <c r="E62" s="242">
        <v>41019</v>
      </c>
      <c r="F62" s="242">
        <v>41019</v>
      </c>
      <c r="G62" s="240" t="s">
        <v>4</v>
      </c>
      <c r="H62" s="243">
        <v>52728000</v>
      </c>
      <c r="I62" s="244">
        <v>11235397</v>
      </c>
      <c r="J62" s="244">
        <v>0</v>
      </c>
      <c r="K62" s="244">
        <v>0</v>
      </c>
      <c r="L62" s="60">
        <f t="shared" si="3"/>
        <v>63963397</v>
      </c>
      <c r="M62" s="59">
        <v>715764.71</v>
      </c>
      <c r="N62" s="59">
        <v>152516.7</v>
      </c>
      <c r="O62" s="245">
        <v>0</v>
      </c>
      <c r="P62" s="245">
        <v>0</v>
      </c>
      <c r="Q62" s="59">
        <f t="shared" si="4"/>
        <v>868281.4099999999</v>
      </c>
      <c r="R62" s="45"/>
    </row>
    <row r="63" spans="1:18" ht="14.25" customHeight="1">
      <c r="A63" s="240" t="s">
        <v>95</v>
      </c>
      <c r="B63" s="240" t="s">
        <v>392</v>
      </c>
      <c r="C63" s="241">
        <v>1</v>
      </c>
      <c r="D63" s="54" t="s">
        <v>393</v>
      </c>
      <c r="E63" s="242">
        <v>41019</v>
      </c>
      <c r="F63" s="242">
        <v>41019</v>
      </c>
      <c r="G63" s="240" t="s">
        <v>4</v>
      </c>
      <c r="H63" s="243">
        <v>152200000</v>
      </c>
      <c r="I63" s="244">
        <v>41969671</v>
      </c>
      <c r="J63" s="244">
        <v>0</v>
      </c>
      <c r="K63" s="244">
        <v>0</v>
      </c>
      <c r="L63" s="60">
        <f t="shared" si="3"/>
        <v>194169671</v>
      </c>
      <c r="M63" s="59">
        <v>2066063.35</v>
      </c>
      <c r="N63" s="59">
        <v>569724.04</v>
      </c>
      <c r="O63" s="245">
        <v>0</v>
      </c>
      <c r="P63" s="245">
        <v>0</v>
      </c>
      <c r="Q63" s="59">
        <f t="shared" si="4"/>
        <v>2635787.39</v>
      </c>
      <c r="R63" s="45"/>
    </row>
    <row r="64" spans="1:18" ht="14.25" customHeight="1">
      <c r="A64" s="240" t="s">
        <v>95</v>
      </c>
      <c r="B64" s="240" t="s">
        <v>392</v>
      </c>
      <c r="C64" s="241">
        <v>2</v>
      </c>
      <c r="D64" s="54" t="s">
        <v>393</v>
      </c>
      <c r="E64" s="242">
        <v>41019</v>
      </c>
      <c r="F64" s="242">
        <v>41019</v>
      </c>
      <c r="G64" s="240" t="s">
        <v>4</v>
      </c>
      <c r="H64" s="243">
        <v>12451000</v>
      </c>
      <c r="I64" s="244">
        <v>2575054</v>
      </c>
      <c r="J64" s="244">
        <v>0</v>
      </c>
      <c r="K64" s="244">
        <v>0</v>
      </c>
      <c r="L64" s="60">
        <f>SUM(H64:K64)</f>
        <v>15026054</v>
      </c>
      <c r="M64" s="59">
        <v>169018.1</v>
      </c>
      <c r="N64" s="59">
        <v>34955.48</v>
      </c>
      <c r="O64" s="245">
        <v>0</v>
      </c>
      <c r="P64" s="245">
        <v>0</v>
      </c>
      <c r="Q64" s="59">
        <f>SUM(M64:P64)</f>
        <v>203973.58000000002</v>
      </c>
      <c r="R64" s="45"/>
    </row>
    <row r="65" spans="1:18" ht="14.25" customHeight="1">
      <c r="A65" s="240" t="s">
        <v>95</v>
      </c>
      <c r="B65" s="240" t="s">
        <v>394</v>
      </c>
      <c r="C65" s="241">
        <v>1</v>
      </c>
      <c r="D65" s="54" t="s">
        <v>395</v>
      </c>
      <c r="E65" s="242">
        <v>41019</v>
      </c>
      <c r="F65" s="242">
        <v>41019</v>
      </c>
      <c r="G65" s="240" t="s">
        <v>4</v>
      </c>
      <c r="H65" s="243">
        <v>348161000</v>
      </c>
      <c r="I65" s="244">
        <v>96006588</v>
      </c>
      <c r="J65" s="244">
        <v>0</v>
      </c>
      <c r="K65" s="244">
        <v>0</v>
      </c>
      <c r="L65" s="60">
        <f t="shared" si="3"/>
        <v>444167588</v>
      </c>
      <c r="M65" s="59">
        <v>4726167.42</v>
      </c>
      <c r="N65" s="59">
        <v>1303256.85</v>
      </c>
      <c r="O65" s="245">
        <v>0</v>
      </c>
      <c r="P65" s="245">
        <v>0</v>
      </c>
      <c r="Q65" s="59">
        <f t="shared" si="4"/>
        <v>6029424.27</v>
      </c>
      <c r="R65" s="45"/>
    </row>
    <row r="66" spans="1:18" ht="14.25" customHeight="1">
      <c r="A66" s="240" t="s">
        <v>95</v>
      </c>
      <c r="B66" s="240" t="s">
        <v>394</v>
      </c>
      <c r="C66" s="241">
        <v>2</v>
      </c>
      <c r="D66" s="54" t="s">
        <v>395</v>
      </c>
      <c r="E66" s="242">
        <v>41019</v>
      </c>
      <c r="F66" s="242">
        <v>41019</v>
      </c>
      <c r="G66" s="240" t="s">
        <v>4</v>
      </c>
      <c r="H66" s="243">
        <v>44904000</v>
      </c>
      <c r="I66" s="244">
        <v>9286823</v>
      </c>
      <c r="J66" s="244">
        <v>0</v>
      </c>
      <c r="K66" s="244">
        <v>0</v>
      </c>
      <c r="L66" s="60">
        <f>SUM(H66:K66)</f>
        <v>54190823</v>
      </c>
      <c r="M66" s="59">
        <v>609556.56</v>
      </c>
      <c r="N66" s="59">
        <v>126065.47</v>
      </c>
      <c r="O66" s="245">
        <v>0</v>
      </c>
      <c r="P66" s="245">
        <v>0</v>
      </c>
      <c r="Q66" s="59">
        <f>SUM(M66:P66)</f>
        <v>735622.03</v>
      </c>
      <c r="R66" s="45"/>
    </row>
    <row r="67" spans="1:18" ht="14.25" customHeight="1">
      <c r="A67" s="240" t="s">
        <v>95</v>
      </c>
      <c r="B67" s="240" t="s">
        <v>182</v>
      </c>
      <c r="C67" s="241">
        <v>1</v>
      </c>
      <c r="D67" s="54" t="s">
        <v>183</v>
      </c>
      <c r="E67" s="242">
        <v>41019</v>
      </c>
      <c r="F67" s="242">
        <v>41019</v>
      </c>
      <c r="G67" s="240" t="s">
        <v>4</v>
      </c>
      <c r="H67" s="243">
        <v>0</v>
      </c>
      <c r="I67" s="244">
        <v>14870323</v>
      </c>
      <c r="J67" s="244">
        <v>0</v>
      </c>
      <c r="K67" s="244">
        <v>0</v>
      </c>
      <c r="L67" s="60">
        <f>SUM(H67:K67)</f>
        <v>14870323</v>
      </c>
      <c r="M67" s="59">
        <v>0</v>
      </c>
      <c r="N67" s="59">
        <v>201859.59</v>
      </c>
      <c r="O67" s="245">
        <v>0</v>
      </c>
      <c r="P67" s="245">
        <v>0</v>
      </c>
      <c r="Q67" s="59">
        <f>SUM(M67:P67)</f>
        <v>201859.59</v>
      </c>
      <c r="R67" s="65"/>
    </row>
    <row r="68" spans="1:18" ht="14.25" customHeight="1">
      <c r="A68" s="240" t="s">
        <v>95</v>
      </c>
      <c r="B68" s="240" t="s">
        <v>182</v>
      </c>
      <c r="C68" s="241">
        <v>2</v>
      </c>
      <c r="D68" s="54" t="s">
        <v>183</v>
      </c>
      <c r="E68" s="242">
        <v>41019</v>
      </c>
      <c r="F68" s="242">
        <v>41019</v>
      </c>
      <c r="G68" s="240" t="s">
        <v>4</v>
      </c>
      <c r="H68" s="243">
        <v>0</v>
      </c>
      <c r="I68" s="244">
        <v>1915090</v>
      </c>
      <c r="J68" s="244">
        <v>0</v>
      </c>
      <c r="K68" s="244">
        <v>0</v>
      </c>
      <c r="L68" s="60">
        <f>SUM(H68:K68)</f>
        <v>1915090</v>
      </c>
      <c r="M68" s="59">
        <v>0</v>
      </c>
      <c r="N68" s="59">
        <v>25996.7</v>
      </c>
      <c r="O68" s="245">
        <v>0</v>
      </c>
      <c r="P68" s="245">
        <v>0</v>
      </c>
      <c r="Q68" s="59">
        <f>SUM(M68:P68)</f>
        <v>25996.7</v>
      </c>
      <c r="R68" s="65"/>
    </row>
    <row r="69" spans="1:18" ht="14.25" customHeight="1">
      <c r="A69" s="240" t="s">
        <v>95</v>
      </c>
      <c r="B69" s="240" t="s">
        <v>182</v>
      </c>
      <c r="C69" s="241">
        <v>7</v>
      </c>
      <c r="D69" s="54" t="s">
        <v>183</v>
      </c>
      <c r="E69" s="242">
        <v>41019</v>
      </c>
      <c r="F69" s="242">
        <v>41019</v>
      </c>
      <c r="G69" s="240" t="s">
        <v>4</v>
      </c>
      <c r="H69" s="243">
        <v>0</v>
      </c>
      <c r="I69" s="244">
        <v>8233423</v>
      </c>
      <c r="J69" s="244">
        <v>0</v>
      </c>
      <c r="K69" s="244">
        <v>0</v>
      </c>
      <c r="L69" s="60">
        <f>SUM(H69:K69)</f>
        <v>8233423</v>
      </c>
      <c r="M69" s="59">
        <v>0</v>
      </c>
      <c r="N69" s="59">
        <v>111765.92</v>
      </c>
      <c r="O69" s="245">
        <v>0</v>
      </c>
      <c r="P69" s="245">
        <v>0</v>
      </c>
      <c r="Q69" s="59">
        <f>SUM(M69:P69)</f>
        <v>111765.92</v>
      </c>
      <c r="R69" s="65"/>
    </row>
    <row r="70" spans="1:18" ht="14.25" customHeight="1">
      <c r="A70" s="240" t="s">
        <v>95</v>
      </c>
      <c r="B70" s="240" t="s">
        <v>182</v>
      </c>
      <c r="C70" s="241">
        <v>8</v>
      </c>
      <c r="D70" s="54" t="s">
        <v>183</v>
      </c>
      <c r="E70" s="242">
        <v>41019</v>
      </c>
      <c r="F70" s="242">
        <v>41019</v>
      </c>
      <c r="G70" s="240" t="s">
        <v>4</v>
      </c>
      <c r="H70" s="243">
        <v>0</v>
      </c>
      <c r="I70" s="244">
        <v>301936</v>
      </c>
      <c r="J70" s="244">
        <v>0</v>
      </c>
      <c r="K70" s="244">
        <v>0</v>
      </c>
      <c r="L70" s="60">
        <f>SUM(H70:K70)</f>
        <v>301936</v>
      </c>
      <c r="M70" s="59">
        <v>0</v>
      </c>
      <c r="N70" s="59">
        <v>4098.68</v>
      </c>
      <c r="O70" s="245">
        <v>0</v>
      </c>
      <c r="P70" s="245">
        <v>0</v>
      </c>
      <c r="Q70" s="59">
        <f>SUM(M70:P70)</f>
        <v>4098.68</v>
      </c>
      <c r="R70" s="65"/>
    </row>
    <row r="71" spans="1:18" ht="9.75" customHeight="1">
      <c r="A71" s="147"/>
      <c r="B71" s="15"/>
      <c r="C71" s="142"/>
      <c r="D71" s="15"/>
      <c r="E71" s="15"/>
      <c r="F71" s="15"/>
      <c r="G71" s="15"/>
      <c r="H71" s="21"/>
      <c r="I71" s="15"/>
      <c r="J71" s="15"/>
      <c r="K71" s="15"/>
      <c r="L71" s="22"/>
      <c r="M71" s="148"/>
      <c r="N71" s="148"/>
      <c r="O71" s="148"/>
      <c r="P71" s="148"/>
      <c r="Q71" s="148"/>
      <c r="R71" s="45"/>
    </row>
    <row r="72" spans="1:18" ht="15" customHeight="1">
      <c r="A72" s="32" t="s">
        <v>289</v>
      </c>
      <c r="B72" s="33"/>
      <c r="C72" s="33"/>
      <c r="D72" s="33"/>
      <c r="E72" s="33"/>
      <c r="F72" s="33"/>
      <c r="G72" s="15"/>
      <c r="H72" s="21"/>
      <c r="I72" s="15"/>
      <c r="J72" s="15"/>
      <c r="K72" s="15"/>
      <c r="L72" s="22"/>
      <c r="M72" s="36">
        <f>SUM(M73:M73)</f>
        <v>385139.49</v>
      </c>
      <c r="N72" s="36">
        <f>SUM(N73:N73)</f>
        <v>4277.92</v>
      </c>
      <c r="O72" s="36">
        <f>SUM(O73:O73)</f>
        <v>6814.24</v>
      </c>
      <c r="P72" s="36">
        <f>SUM(P73:P73)</f>
        <v>0</v>
      </c>
      <c r="Q72" s="36">
        <f>SUM(Q73:Q73)</f>
        <v>396231.64999999997</v>
      </c>
      <c r="R72" s="45"/>
    </row>
    <row r="73" spans="1:18" ht="14.25" customHeight="1">
      <c r="A73" s="54" t="s">
        <v>396</v>
      </c>
      <c r="B73" s="54" t="s">
        <v>397</v>
      </c>
      <c r="C73" s="241">
        <v>1</v>
      </c>
      <c r="D73" s="54" t="s">
        <v>398</v>
      </c>
      <c r="E73" s="57">
        <v>41030</v>
      </c>
      <c r="F73" s="57">
        <v>41026</v>
      </c>
      <c r="G73" s="251" t="s">
        <v>55</v>
      </c>
      <c r="H73" s="58">
        <v>385139.49</v>
      </c>
      <c r="I73" s="59">
        <v>4277.92</v>
      </c>
      <c r="J73" s="245">
        <v>6814.24</v>
      </c>
      <c r="K73" s="245">
        <v>0</v>
      </c>
      <c r="L73" s="60">
        <f>SUM(H73:K73)</f>
        <v>396231.64999999997</v>
      </c>
      <c r="M73" s="58">
        <v>385139.49</v>
      </c>
      <c r="N73" s="59">
        <v>4277.92</v>
      </c>
      <c r="O73" s="245">
        <v>6814.24</v>
      </c>
      <c r="P73" s="245">
        <v>0</v>
      </c>
      <c r="Q73" s="59">
        <f>SUM(M73:P73)</f>
        <v>396231.64999999997</v>
      </c>
      <c r="R73" s="107"/>
    </row>
    <row r="74" spans="1:18" ht="9.75" customHeight="1">
      <c r="A74" s="147"/>
      <c r="B74" s="15"/>
      <c r="C74" s="142"/>
      <c r="D74" s="15"/>
      <c r="E74" s="15"/>
      <c r="F74" s="15"/>
      <c r="G74" s="15"/>
      <c r="H74" s="21"/>
      <c r="I74" s="15"/>
      <c r="J74" s="15"/>
      <c r="K74" s="15"/>
      <c r="L74" s="22"/>
      <c r="M74" s="148"/>
      <c r="N74" s="148"/>
      <c r="O74" s="148"/>
      <c r="P74" s="148"/>
      <c r="Q74" s="148"/>
      <c r="R74" s="45"/>
    </row>
    <row r="75" spans="1:18" ht="15.75">
      <c r="A75" s="30" t="s">
        <v>288</v>
      </c>
      <c r="B75" s="15"/>
      <c r="C75" s="15"/>
      <c r="D75" s="15"/>
      <c r="E75" s="15"/>
      <c r="F75" s="15"/>
      <c r="G75" s="15"/>
      <c r="H75" s="21"/>
      <c r="I75" s="15"/>
      <c r="J75" s="15"/>
      <c r="K75" s="15"/>
      <c r="L75" s="22"/>
      <c r="M75" s="31">
        <f>+M76</f>
        <v>0</v>
      </c>
      <c r="N75" s="31">
        <f>+N76</f>
        <v>209879.41000000003</v>
      </c>
      <c r="O75" s="31">
        <f>+O76</f>
        <v>23786.200000000004</v>
      </c>
      <c r="P75" s="31">
        <f>+P76</f>
        <v>0</v>
      </c>
      <c r="Q75" s="31">
        <f>+Q76</f>
        <v>233665.61000000002</v>
      </c>
      <c r="R75" s="45"/>
    </row>
    <row r="76" spans="1:18" ht="15" customHeight="1">
      <c r="A76" s="32" t="s">
        <v>304</v>
      </c>
      <c r="B76" s="33"/>
      <c r="C76" s="33"/>
      <c r="D76" s="33"/>
      <c r="E76" s="33"/>
      <c r="F76" s="33"/>
      <c r="G76" s="33"/>
      <c r="H76" s="34"/>
      <c r="I76" s="33"/>
      <c r="J76" s="33"/>
      <c r="K76" s="33"/>
      <c r="L76" s="35"/>
      <c r="M76" s="36">
        <f>SUM(M77:M83)</f>
        <v>0</v>
      </c>
      <c r="N76" s="36">
        <f>SUM(N77:N83)</f>
        <v>209879.41000000003</v>
      </c>
      <c r="O76" s="36">
        <f>SUM(O77:O83)</f>
        <v>23786.200000000004</v>
      </c>
      <c r="P76" s="36">
        <f>SUM(P77:P83)</f>
        <v>0</v>
      </c>
      <c r="Q76" s="36">
        <f>SUM(Q77:Q83)</f>
        <v>233665.61000000002</v>
      </c>
      <c r="R76" s="45"/>
    </row>
    <row r="77" spans="1:18" ht="14.25">
      <c r="A77" s="240" t="s">
        <v>95</v>
      </c>
      <c r="B77" s="240" t="s">
        <v>399</v>
      </c>
      <c r="C77" s="241">
        <v>1</v>
      </c>
      <c r="D77" s="54" t="s">
        <v>400</v>
      </c>
      <c r="E77" s="242">
        <v>41019</v>
      </c>
      <c r="F77" s="242">
        <v>41019</v>
      </c>
      <c r="G77" s="240" t="s">
        <v>4</v>
      </c>
      <c r="H77" s="243">
        <v>0</v>
      </c>
      <c r="I77" s="244">
        <v>5474358</v>
      </c>
      <c r="J77" s="244">
        <v>217724</v>
      </c>
      <c r="K77" s="244">
        <v>0</v>
      </c>
      <c r="L77" s="60">
        <f aca="true" t="shared" si="5" ref="L77:L83">SUM(H77:K77)</f>
        <v>5692082</v>
      </c>
      <c r="M77" s="244">
        <v>0</v>
      </c>
      <c r="N77" s="244">
        <v>74312.55</v>
      </c>
      <c r="O77" s="244">
        <v>2955.53</v>
      </c>
      <c r="P77" s="244">
        <v>0</v>
      </c>
      <c r="Q77" s="59">
        <f aca="true" t="shared" si="6" ref="Q77:Q83">SUM(M77:P77)</f>
        <v>77268.08</v>
      </c>
      <c r="R77" s="163"/>
    </row>
    <row r="78" spans="1:18" ht="14.25">
      <c r="A78" s="240" t="s">
        <v>95</v>
      </c>
      <c r="B78" s="240" t="s">
        <v>399</v>
      </c>
      <c r="C78" s="241">
        <v>2</v>
      </c>
      <c r="D78" s="54" t="s">
        <v>400</v>
      </c>
      <c r="E78" s="242">
        <v>41019</v>
      </c>
      <c r="F78" s="242">
        <v>41019</v>
      </c>
      <c r="G78" s="240" t="s">
        <v>4</v>
      </c>
      <c r="H78" s="243">
        <v>0</v>
      </c>
      <c r="I78" s="244">
        <v>3819622</v>
      </c>
      <c r="J78" s="244">
        <v>196925</v>
      </c>
      <c r="K78" s="244">
        <v>0</v>
      </c>
      <c r="L78" s="60">
        <f t="shared" si="5"/>
        <v>4016547</v>
      </c>
      <c r="M78" s="244">
        <v>0</v>
      </c>
      <c r="N78" s="244">
        <v>51850.07</v>
      </c>
      <c r="O78" s="244">
        <v>2673.19</v>
      </c>
      <c r="P78" s="244">
        <v>0</v>
      </c>
      <c r="Q78" s="59">
        <f t="shared" si="6"/>
        <v>54523.26</v>
      </c>
      <c r="R78" s="163"/>
    </row>
    <row r="79" spans="1:18" ht="14.25">
      <c r="A79" s="240" t="s">
        <v>95</v>
      </c>
      <c r="B79" s="240" t="s">
        <v>399</v>
      </c>
      <c r="C79" s="241">
        <v>3</v>
      </c>
      <c r="D79" s="54" t="s">
        <v>400</v>
      </c>
      <c r="E79" s="242">
        <v>41019</v>
      </c>
      <c r="F79" s="242">
        <v>41019</v>
      </c>
      <c r="G79" s="240" t="s">
        <v>4</v>
      </c>
      <c r="H79" s="243">
        <v>0</v>
      </c>
      <c r="I79" s="244">
        <v>38535</v>
      </c>
      <c r="J79" s="244">
        <v>51437</v>
      </c>
      <c r="K79" s="244">
        <v>0</v>
      </c>
      <c r="L79" s="60">
        <f t="shared" si="5"/>
        <v>89972</v>
      </c>
      <c r="M79" s="244">
        <v>0</v>
      </c>
      <c r="N79" s="244">
        <v>523.1</v>
      </c>
      <c r="O79" s="244">
        <v>698.24</v>
      </c>
      <c r="P79" s="244">
        <v>0</v>
      </c>
      <c r="Q79" s="59">
        <f t="shared" si="6"/>
        <v>1221.3400000000001</v>
      </c>
      <c r="R79" s="163"/>
    </row>
    <row r="80" spans="1:18" ht="14.25">
      <c r="A80" s="240" t="s">
        <v>95</v>
      </c>
      <c r="B80" s="240" t="s">
        <v>401</v>
      </c>
      <c r="C80" s="241">
        <v>1</v>
      </c>
      <c r="D80" s="54" t="s">
        <v>402</v>
      </c>
      <c r="E80" s="242">
        <v>41019</v>
      </c>
      <c r="F80" s="242">
        <v>41019</v>
      </c>
      <c r="G80" s="240" t="s">
        <v>4</v>
      </c>
      <c r="H80" s="243">
        <v>0</v>
      </c>
      <c r="I80" s="244">
        <v>227103</v>
      </c>
      <c r="J80" s="244">
        <v>211453</v>
      </c>
      <c r="K80" s="244">
        <v>0</v>
      </c>
      <c r="L80" s="60">
        <f t="shared" si="5"/>
        <v>438556</v>
      </c>
      <c r="M80" s="244">
        <v>0</v>
      </c>
      <c r="N80" s="244">
        <v>3082.85</v>
      </c>
      <c r="O80" s="244">
        <v>2870.4</v>
      </c>
      <c r="P80" s="244">
        <v>0</v>
      </c>
      <c r="Q80" s="59">
        <f t="shared" si="6"/>
        <v>5953.25</v>
      </c>
      <c r="R80" s="163"/>
    </row>
    <row r="81" spans="1:18" ht="14.25">
      <c r="A81" s="240" t="s">
        <v>95</v>
      </c>
      <c r="B81" s="240" t="s">
        <v>401</v>
      </c>
      <c r="C81" s="241">
        <v>2</v>
      </c>
      <c r="D81" s="54" t="s">
        <v>402</v>
      </c>
      <c r="E81" s="242">
        <v>41019</v>
      </c>
      <c r="F81" s="242">
        <v>41019</v>
      </c>
      <c r="G81" s="240" t="s">
        <v>4</v>
      </c>
      <c r="H81" s="243">
        <v>0</v>
      </c>
      <c r="I81" s="244">
        <v>8739</v>
      </c>
      <c r="J81" s="244">
        <v>49198</v>
      </c>
      <c r="K81" s="244">
        <v>0</v>
      </c>
      <c r="L81" s="60">
        <f t="shared" si="5"/>
        <v>57937</v>
      </c>
      <c r="M81" s="244">
        <v>0</v>
      </c>
      <c r="N81" s="244">
        <v>118.63</v>
      </c>
      <c r="O81" s="244">
        <v>667.85</v>
      </c>
      <c r="P81" s="244">
        <v>0</v>
      </c>
      <c r="Q81" s="59">
        <f t="shared" si="6"/>
        <v>786.48</v>
      </c>
      <c r="R81" s="163"/>
    </row>
    <row r="82" spans="1:18" ht="14.25">
      <c r="A82" s="240" t="s">
        <v>95</v>
      </c>
      <c r="B82" s="240" t="s">
        <v>403</v>
      </c>
      <c r="C82" s="241">
        <v>1</v>
      </c>
      <c r="D82" s="54" t="s">
        <v>404</v>
      </c>
      <c r="E82" s="242">
        <v>41019</v>
      </c>
      <c r="F82" s="242">
        <v>41019</v>
      </c>
      <c r="G82" s="240" t="s">
        <v>4</v>
      </c>
      <c r="H82" s="243">
        <v>0</v>
      </c>
      <c r="I82" s="244">
        <v>5860594</v>
      </c>
      <c r="J82" s="244">
        <v>968742</v>
      </c>
      <c r="K82" s="244">
        <v>0</v>
      </c>
      <c r="L82" s="60">
        <f t="shared" si="5"/>
        <v>6829336</v>
      </c>
      <c r="M82" s="244">
        <v>0</v>
      </c>
      <c r="N82" s="244">
        <v>79555.57</v>
      </c>
      <c r="O82" s="244">
        <v>13150.34</v>
      </c>
      <c r="P82" s="244">
        <v>0</v>
      </c>
      <c r="Q82" s="59">
        <f t="shared" si="6"/>
        <v>92705.91</v>
      </c>
      <c r="R82" s="163"/>
    </row>
    <row r="83" spans="1:18" ht="14.25">
      <c r="A83" s="240" t="s">
        <v>95</v>
      </c>
      <c r="B83" s="240" t="s">
        <v>403</v>
      </c>
      <c r="C83" s="241">
        <v>2</v>
      </c>
      <c r="D83" s="54" t="s">
        <v>404</v>
      </c>
      <c r="E83" s="242">
        <v>41019</v>
      </c>
      <c r="F83" s="242">
        <v>41019</v>
      </c>
      <c r="G83" s="240" t="s">
        <v>4</v>
      </c>
      <c r="H83" s="243">
        <v>0</v>
      </c>
      <c r="I83" s="244">
        <v>32166</v>
      </c>
      <c r="J83" s="244">
        <v>56771</v>
      </c>
      <c r="K83" s="244">
        <v>0</v>
      </c>
      <c r="L83" s="60">
        <f t="shared" si="5"/>
        <v>88937</v>
      </c>
      <c r="M83" s="244">
        <v>0</v>
      </c>
      <c r="N83" s="244">
        <v>436.64</v>
      </c>
      <c r="O83" s="244">
        <v>770.65</v>
      </c>
      <c r="P83" s="244">
        <v>0</v>
      </c>
      <c r="Q83" s="59">
        <f t="shared" si="6"/>
        <v>1207.29</v>
      </c>
      <c r="R83" s="163"/>
    </row>
    <row r="84" spans="1:18" ht="9.75" customHeight="1">
      <c r="A84" s="147"/>
      <c r="B84" s="15"/>
      <c r="C84" s="142"/>
      <c r="D84" s="15"/>
      <c r="E84" s="15"/>
      <c r="F84" s="15"/>
      <c r="G84" s="15"/>
      <c r="H84" s="21"/>
      <c r="I84" s="15"/>
      <c r="J84" s="15"/>
      <c r="K84" s="15"/>
      <c r="L84" s="22"/>
      <c r="M84" s="148"/>
      <c r="N84" s="148"/>
      <c r="O84" s="148"/>
      <c r="P84" s="148"/>
      <c r="Q84" s="148"/>
      <c r="R84" s="45"/>
    </row>
    <row r="85" spans="1:18" ht="15.75">
      <c r="A85" s="30" t="s">
        <v>294</v>
      </c>
      <c r="B85" s="15"/>
      <c r="C85" s="15"/>
      <c r="D85" s="15"/>
      <c r="E85" s="15"/>
      <c r="F85" s="15"/>
      <c r="G85" s="15"/>
      <c r="H85" s="21"/>
      <c r="I85" s="15"/>
      <c r="J85" s="15"/>
      <c r="K85" s="15"/>
      <c r="L85" s="22"/>
      <c r="M85" s="31">
        <f>+M86</f>
        <v>0</v>
      </c>
      <c r="N85" s="31">
        <f>+N86</f>
        <v>10477.869999999999</v>
      </c>
      <c r="O85" s="31">
        <f aca="true" t="shared" si="7" ref="O85:Q86">+O86</f>
        <v>29956.989999999998</v>
      </c>
      <c r="P85" s="31">
        <f t="shared" si="7"/>
        <v>0</v>
      </c>
      <c r="Q85" s="31">
        <f t="shared" si="7"/>
        <v>40434.86</v>
      </c>
      <c r="R85" s="45"/>
    </row>
    <row r="86" spans="1:18" ht="15" customHeight="1">
      <c r="A86" s="32" t="s">
        <v>295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5"/>
      <c r="M86" s="36">
        <f>+M87</f>
        <v>0</v>
      </c>
      <c r="N86" s="36">
        <f>+N87</f>
        <v>10477.869999999999</v>
      </c>
      <c r="O86" s="36">
        <f t="shared" si="7"/>
        <v>29956.989999999998</v>
      </c>
      <c r="P86" s="36">
        <f t="shared" si="7"/>
        <v>0</v>
      </c>
      <c r="Q86" s="36">
        <f t="shared" si="7"/>
        <v>40434.86</v>
      </c>
      <c r="R86" s="45"/>
    </row>
    <row r="87" spans="1:18" ht="15" customHeight="1">
      <c r="A87" s="32" t="s">
        <v>310</v>
      </c>
      <c r="B87" s="33"/>
      <c r="C87" s="33"/>
      <c r="D87" s="33"/>
      <c r="E87" s="33"/>
      <c r="F87" s="33"/>
      <c r="G87" s="33"/>
      <c r="H87" s="151"/>
      <c r="I87" s="152"/>
      <c r="J87" s="152"/>
      <c r="K87" s="152"/>
      <c r="L87" s="153"/>
      <c r="M87" s="36">
        <f>SUM(M88:M93)</f>
        <v>0</v>
      </c>
      <c r="N87" s="36">
        <f>SUM(N88:N93)</f>
        <v>10477.869999999999</v>
      </c>
      <c r="O87" s="36">
        <f>SUM(O88:O93)</f>
        <v>29956.989999999998</v>
      </c>
      <c r="P87" s="36">
        <f>SUM(P88:P93)</f>
        <v>0</v>
      </c>
      <c r="Q87" s="36">
        <f>SUM(Q88:Q93)</f>
        <v>40434.86</v>
      </c>
      <c r="R87" s="65" t="s">
        <v>405</v>
      </c>
    </row>
    <row r="88" spans="1:18" ht="14.25" customHeight="1">
      <c r="A88" s="240" t="s">
        <v>95</v>
      </c>
      <c r="B88" s="240" t="s">
        <v>182</v>
      </c>
      <c r="C88" s="241">
        <v>4</v>
      </c>
      <c r="D88" s="54" t="s">
        <v>183</v>
      </c>
      <c r="E88" s="242">
        <v>41019</v>
      </c>
      <c r="F88" s="242">
        <v>41019</v>
      </c>
      <c r="G88" s="240" t="s">
        <v>4</v>
      </c>
      <c r="H88" s="243">
        <v>0</v>
      </c>
      <c r="I88" s="244">
        <v>337145</v>
      </c>
      <c r="J88" s="244">
        <v>0</v>
      </c>
      <c r="K88" s="244">
        <v>0</v>
      </c>
      <c r="L88" s="60">
        <f aca="true" t="shared" si="8" ref="L88:L93">SUM(H88:K88)</f>
        <v>337145</v>
      </c>
      <c r="M88" s="244">
        <v>0</v>
      </c>
      <c r="N88" s="244">
        <v>4576.63</v>
      </c>
      <c r="O88" s="244">
        <v>0</v>
      </c>
      <c r="P88" s="244">
        <v>0</v>
      </c>
      <c r="Q88" s="59">
        <f aca="true" t="shared" si="9" ref="Q88:Q93">SUM(M88:P88)</f>
        <v>4576.63</v>
      </c>
      <c r="R88" s="71"/>
    </row>
    <row r="89" spans="1:18" ht="14.25" customHeight="1">
      <c r="A89" s="240" t="s">
        <v>95</v>
      </c>
      <c r="B89" s="240" t="s">
        <v>182</v>
      </c>
      <c r="C89" s="241">
        <v>6</v>
      </c>
      <c r="D89" s="54" t="s">
        <v>183</v>
      </c>
      <c r="E89" s="242">
        <v>41019</v>
      </c>
      <c r="F89" s="242">
        <v>41019</v>
      </c>
      <c r="G89" s="240" t="s">
        <v>4</v>
      </c>
      <c r="H89" s="243">
        <v>0</v>
      </c>
      <c r="I89" s="244">
        <v>167985</v>
      </c>
      <c r="J89" s="244">
        <v>0</v>
      </c>
      <c r="K89" s="244">
        <v>0</v>
      </c>
      <c r="L89" s="60">
        <f t="shared" si="8"/>
        <v>167985</v>
      </c>
      <c r="M89" s="244">
        <v>0</v>
      </c>
      <c r="N89" s="244">
        <v>2280.34</v>
      </c>
      <c r="O89" s="244">
        <v>0</v>
      </c>
      <c r="P89" s="244">
        <v>0</v>
      </c>
      <c r="Q89" s="59">
        <f t="shared" si="9"/>
        <v>2280.34</v>
      </c>
      <c r="R89" s="71"/>
    </row>
    <row r="90" spans="1:18" ht="14.25" customHeight="1">
      <c r="A90" s="240" t="s">
        <v>95</v>
      </c>
      <c r="B90" s="240" t="s">
        <v>182</v>
      </c>
      <c r="C90" s="241">
        <v>9</v>
      </c>
      <c r="D90" s="54" t="s">
        <v>183</v>
      </c>
      <c r="E90" s="242">
        <v>41019</v>
      </c>
      <c r="F90" s="242">
        <v>41019</v>
      </c>
      <c r="G90" s="240" t="s">
        <v>4</v>
      </c>
      <c r="H90" s="243">
        <v>0</v>
      </c>
      <c r="I90" s="244">
        <v>168900</v>
      </c>
      <c r="J90" s="244">
        <v>0</v>
      </c>
      <c r="K90" s="244">
        <v>0</v>
      </c>
      <c r="L90" s="60">
        <f t="shared" si="8"/>
        <v>168900</v>
      </c>
      <c r="M90" s="244">
        <v>0</v>
      </c>
      <c r="N90" s="244">
        <v>2292.76</v>
      </c>
      <c r="O90" s="244">
        <v>0</v>
      </c>
      <c r="P90" s="244">
        <v>0</v>
      </c>
      <c r="Q90" s="59">
        <f t="shared" si="9"/>
        <v>2292.76</v>
      </c>
      <c r="R90" s="71"/>
    </row>
    <row r="91" spans="1:18" ht="14.25" customHeight="1">
      <c r="A91" s="240" t="s">
        <v>95</v>
      </c>
      <c r="B91" s="240" t="s">
        <v>182</v>
      </c>
      <c r="C91" s="241">
        <v>10</v>
      </c>
      <c r="D91" s="54" t="s">
        <v>183</v>
      </c>
      <c r="E91" s="242">
        <v>41019</v>
      </c>
      <c r="F91" s="242">
        <v>41019</v>
      </c>
      <c r="G91" s="240" t="s">
        <v>4</v>
      </c>
      <c r="H91" s="243">
        <v>0</v>
      </c>
      <c r="I91" s="244">
        <v>62092</v>
      </c>
      <c r="J91" s="244">
        <v>0</v>
      </c>
      <c r="K91" s="244">
        <v>0</v>
      </c>
      <c r="L91" s="60">
        <f t="shared" si="8"/>
        <v>62092</v>
      </c>
      <c r="M91" s="244">
        <v>0</v>
      </c>
      <c r="N91" s="244">
        <v>842.88</v>
      </c>
      <c r="O91" s="244">
        <v>0</v>
      </c>
      <c r="P91" s="244">
        <v>0</v>
      </c>
      <c r="Q91" s="59">
        <f t="shared" si="9"/>
        <v>842.88</v>
      </c>
      <c r="R91" s="71"/>
    </row>
    <row r="92" spans="1:18" ht="14.25" customHeight="1">
      <c r="A92" s="240" t="s">
        <v>95</v>
      </c>
      <c r="B92" s="240" t="s">
        <v>406</v>
      </c>
      <c r="C92" s="241">
        <v>1</v>
      </c>
      <c r="D92" s="54" t="s">
        <v>407</v>
      </c>
      <c r="E92" s="242">
        <v>41019</v>
      </c>
      <c r="F92" s="242">
        <v>41019</v>
      </c>
      <c r="G92" s="240" t="s">
        <v>4</v>
      </c>
      <c r="H92" s="243">
        <v>0</v>
      </c>
      <c r="I92" s="244">
        <v>0</v>
      </c>
      <c r="J92" s="244">
        <v>2258294</v>
      </c>
      <c r="K92" s="244">
        <v>0</v>
      </c>
      <c r="L92" s="60">
        <f t="shared" si="8"/>
        <v>2258294</v>
      </c>
      <c r="M92" s="244">
        <v>0</v>
      </c>
      <c r="N92" s="244">
        <v>0</v>
      </c>
      <c r="O92" s="244">
        <v>28406.21</v>
      </c>
      <c r="P92" s="244">
        <v>0</v>
      </c>
      <c r="Q92" s="59">
        <f t="shared" si="9"/>
        <v>28406.21</v>
      </c>
      <c r="R92" s="163"/>
    </row>
    <row r="93" spans="1:18" ht="14.25" customHeight="1">
      <c r="A93" s="240" t="s">
        <v>95</v>
      </c>
      <c r="B93" s="240" t="s">
        <v>406</v>
      </c>
      <c r="C93" s="241">
        <v>2</v>
      </c>
      <c r="D93" s="54" t="s">
        <v>407</v>
      </c>
      <c r="E93" s="242">
        <v>41019</v>
      </c>
      <c r="F93" s="242">
        <v>41019</v>
      </c>
      <c r="G93" s="240" t="s">
        <v>4</v>
      </c>
      <c r="H93" s="243">
        <v>0</v>
      </c>
      <c r="I93" s="244">
        <v>38578</v>
      </c>
      <c r="J93" s="244">
        <v>123287</v>
      </c>
      <c r="K93" s="244">
        <v>0</v>
      </c>
      <c r="L93" s="60">
        <f t="shared" si="8"/>
        <v>161865</v>
      </c>
      <c r="M93" s="244">
        <v>0</v>
      </c>
      <c r="N93" s="244">
        <v>485.26</v>
      </c>
      <c r="O93" s="244">
        <v>1550.78</v>
      </c>
      <c r="P93" s="244">
        <v>0</v>
      </c>
      <c r="Q93" s="59">
        <f t="shared" si="9"/>
        <v>2036.04</v>
      </c>
      <c r="R93" s="163"/>
    </row>
    <row r="94" spans="1:18" ht="12" customHeight="1">
      <c r="A94" s="147"/>
      <c r="B94" s="15"/>
      <c r="C94" s="142"/>
      <c r="D94" s="15"/>
      <c r="E94" s="15"/>
      <c r="F94" s="15"/>
      <c r="G94" s="15"/>
      <c r="H94" s="21"/>
      <c r="I94" s="15"/>
      <c r="J94" s="15"/>
      <c r="K94" s="15"/>
      <c r="L94" s="22"/>
      <c r="M94" s="148"/>
      <c r="N94" s="148"/>
      <c r="O94" s="148"/>
      <c r="P94" s="148"/>
      <c r="Q94" s="148"/>
      <c r="R94" s="45"/>
    </row>
    <row r="95" spans="1:18" ht="12" customHeight="1">
      <c r="A95" s="147"/>
      <c r="B95" s="15"/>
      <c r="C95" s="142"/>
      <c r="D95" s="15"/>
      <c r="E95" s="15"/>
      <c r="F95" s="15"/>
      <c r="G95" s="15"/>
      <c r="H95" s="21"/>
      <c r="I95" s="15"/>
      <c r="J95" s="15"/>
      <c r="K95" s="15"/>
      <c r="L95" s="22"/>
      <c r="M95" s="148"/>
      <c r="N95" s="148"/>
      <c r="O95" s="148"/>
      <c r="P95" s="148"/>
      <c r="Q95" s="148"/>
      <c r="R95" s="45"/>
    </row>
    <row r="96" spans="1:18" ht="15.75">
      <c r="A96" s="27" t="s">
        <v>408</v>
      </c>
      <c r="B96" s="1"/>
      <c r="C96" s="1"/>
      <c r="D96" s="1"/>
      <c r="E96" s="1"/>
      <c r="F96" s="1"/>
      <c r="G96" s="1"/>
      <c r="H96" s="21"/>
      <c r="I96" s="15"/>
      <c r="J96" s="15"/>
      <c r="K96" s="15"/>
      <c r="L96" s="22"/>
      <c r="M96" s="28">
        <f>+M98</f>
        <v>0</v>
      </c>
      <c r="N96" s="28">
        <f>+N98</f>
        <v>195722.57</v>
      </c>
      <c r="O96" s="28">
        <f>+O98</f>
        <v>0</v>
      </c>
      <c r="P96" s="28">
        <f>+P98</f>
        <v>0</v>
      </c>
      <c r="Q96" s="28">
        <f>+Q98</f>
        <v>195722.57</v>
      </c>
      <c r="R96" s="45"/>
    </row>
    <row r="97" spans="1:18" ht="9.75" customHeight="1">
      <c r="A97" s="147"/>
      <c r="B97" s="15"/>
      <c r="C97" s="142"/>
      <c r="D97" s="15"/>
      <c r="E97" s="15"/>
      <c r="F97" s="15"/>
      <c r="G97" s="15"/>
      <c r="H97" s="21"/>
      <c r="I97" s="15"/>
      <c r="J97" s="15"/>
      <c r="K97" s="15"/>
      <c r="L97" s="22"/>
      <c r="M97" s="88"/>
      <c r="N97" s="88"/>
      <c r="O97" s="88"/>
      <c r="P97" s="88"/>
      <c r="Q97" s="88"/>
      <c r="R97" s="45"/>
    </row>
    <row r="98" spans="1:18" ht="15.75">
      <c r="A98" s="30" t="s">
        <v>294</v>
      </c>
      <c r="B98" s="15"/>
      <c r="C98" s="15"/>
      <c r="D98" s="15"/>
      <c r="E98" s="15"/>
      <c r="F98" s="15"/>
      <c r="G98" s="15"/>
      <c r="H98" s="21"/>
      <c r="I98" s="15"/>
      <c r="J98" s="15"/>
      <c r="K98" s="15"/>
      <c r="L98" s="22"/>
      <c r="M98" s="31">
        <f aca="true" t="shared" si="10" ref="M98:Q99">+M99</f>
        <v>0</v>
      </c>
      <c r="N98" s="31">
        <f t="shared" si="10"/>
        <v>195722.57</v>
      </c>
      <c r="O98" s="31">
        <f t="shared" si="10"/>
        <v>0</v>
      </c>
      <c r="P98" s="31">
        <f t="shared" si="10"/>
        <v>0</v>
      </c>
      <c r="Q98" s="31">
        <f t="shared" si="10"/>
        <v>195722.57</v>
      </c>
      <c r="R98" s="45"/>
    </row>
    <row r="99" spans="1:18" ht="15" customHeight="1">
      <c r="A99" s="32" t="s">
        <v>296</v>
      </c>
      <c r="B99" s="33"/>
      <c r="C99" s="33"/>
      <c r="D99" s="33"/>
      <c r="E99" s="33"/>
      <c r="F99" s="33"/>
      <c r="G99" s="33"/>
      <c r="H99" s="34"/>
      <c r="I99" s="33"/>
      <c r="J99" s="33"/>
      <c r="K99" s="33"/>
      <c r="L99" s="35"/>
      <c r="M99" s="36">
        <f t="shared" si="10"/>
        <v>0</v>
      </c>
      <c r="N99" s="36">
        <f t="shared" si="10"/>
        <v>195722.57</v>
      </c>
      <c r="O99" s="36">
        <f t="shared" si="10"/>
        <v>0</v>
      </c>
      <c r="P99" s="36">
        <f t="shared" si="10"/>
        <v>0</v>
      </c>
      <c r="Q99" s="36">
        <f t="shared" si="10"/>
        <v>195722.57</v>
      </c>
      <c r="R99" s="45"/>
    </row>
    <row r="100" spans="1:18" ht="15" customHeight="1">
      <c r="A100" s="32" t="s">
        <v>313</v>
      </c>
      <c r="B100" s="33"/>
      <c r="C100" s="33"/>
      <c r="D100" s="33"/>
      <c r="E100" s="33"/>
      <c r="F100" s="33"/>
      <c r="G100" s="33"/>
      <c r="H100" s="151"/>
      <c r="I100" s="152"/>
      <c r="J100" s="152"/>
      <c r="K100" s="152"/>
      <c r="L100" s="153"/>
      <c r="M100" s="36">
        <f>SUM(M101:M101)</f>
        <v>0</v>
      </c>
      <c r="N100" s="36">
        <f>SUM(N101:N101)</f>
        <v>195722.57</v>
      </c>
      <c r="O100" s="36">
        <f>SUM(O101:O101)</f>
        <v>0</v>
      </c>
      <c r="P100" s="36">
        <f>SUM(P101:P101)</f>
        <v>0</v>
      </c>
      <c r="Q100" s="36">
        <f>SUM(Q101:Q101)</f>
        <v>195722.57</v>
      </c>
      <c r="R100" s="45"/>
    </row>
    <row r="101" spans="1:18" ht="14.25" customHeight="1">
      <c r="A101" s="240" t="s">
        <v>409</v>
      </c>
      <c r="B101" s="240" t="s">
        <v>410</v>
      </c>
      <c r="C101" s="241">
        <v>1</v>
      </c>
      <c r="D101" s="208" t="s">
        <v>411</v>
      </c>
      <c r="E101" s="242">
        <v>41019</v>
      </c>
      <c r="F101" s="242">
        <v>41019</v>
      </c>
      <c r="G101" s="249" t="s">
        <v>55</v>
      </c>
      <c r="H101" s="250">
        <v>0</v>
      </c>
      <c r="I101" s="245">
        <v>195722.57</v>
      </c>
      <c r="J101" s="245">
        <v>0</v>
      </c>
      <c r="K101" s="245">
        <v>0</v>
      </c>
      <c r="L101" s="60">
        <f>SUM(H101:K101)</f>
        <v>195722.57</v>
      </c>
      <c r="M101" s="245">
        <v>0</v>
      </c>
      <c r="N101" s="245">
        <v>195722.57</v>
      </c>
      <c r="O101" s="245">
        <v>0</v>
      </c>
      <c r="P101" s="245">
        <v>0</v>
      </c>
      <c r="Q101" s="59">
        <f>SUM(M101:P101)</f>
        <v>195722.57</v>
      </c>
      <c r="R101" s="29"/>
    </row>
    <row r="102" spans="1:18" ht="12" customHeight="1">
      <c r="A102" s="252"/>
      <c r="B102" s="252"/>
      <c r="C102" s="253"/>
      <c r="D102" s="79"/>
      <c r="E102" s="254"/>
      <c r="F102" s="254"/>
      <c r="G102" s="252"/>
      <c r="H102" s="255"/>
      <c r="I102" s="256"/>
      <c r="J102" s="256"/>
      <c r="K102" s="256"/>
      <c r="L102" s="82"/>
      <c r="M102" s="256"/>
      <c r="N102" s="256"/>
      <c r="O102" s="256"/>
      <c r="P102" s="256"/>
      <c r="Q102" s="45"/>
      <c r="R102" s="45"/>
    </row>
    <row r="103" spans="1:18" ht="12" customHeight="1">
      <c r="A103" s="15"/>
      <c r="B103" s="15"/>
      <c r="C103" s="154"/>
      <c r="D103" s="15"/>
      <c r="E103" s="131"/>
      <c r="F103" s="131"/>
      <c r="G103" s="15"/>
      <c r="H103" s="94"/>
      <c r="I103" s="95"/>
      <c r="J103" s="95"/>
      <c r="K103" s="95"/>
      <c r="L103" s="96"/>
      <c r="M103" s="95"/>
      <c r="N103" s="95"/>
      <c r="O103" s="95"/>
      <c r="P103" s="95"/>
      <c r="Q103" s="95"/>
      <c r="R103" s="95"/>
    </row>
    <row r="104" spans="1:18" ht="15.75" customHeight="1">
      <c r="A104" s="83" t="s">
        <v>297</v>
      </c>
      <c r="B104" s="84"/>
      <c r="C104" s="85"/>
      <c r="D104" s="84"/>
      <c r="E104" s="84"/>
      <c r="F104" s="84"/>
      <c r="G104" s="84"/>
      <c r="H104" s="86"/>
      <c r="I104" s="84"/>
      <c r="J104" s="84"/>
      <c r="K104" s="84"/>
      <c r="L104" s="87"/>
      <c r="M104" s="88">
        <f>+M106</f>
        <v>0</v>
      </c>
      <c r="N104" s="88">
        <f>+N106</f>
        <v>0</v>
      </c>
      <c r="O104" s="88">
        <f>+O106</f>
        <v>8896471.100000001</v>
      </c>
      <c r="P104" s="88">
        <f>+P106</f>
        <v>0</v>
      </c>
      <c r="Q104" s="88">
        <f>+Q106</f>
        <v>8896471.100000001</v>
      </c>
      <c r="R104" s="29"/>
    </row>
    <row r="105" spans="1:18" ht="9.75" customHeight="1">
      <c r="A105" s="83"/>
      <c r="B105" s="84"/>
      <c r="C105" s="85"/>
      <c r="D105" s="84"/>
      <c r="E105" s="84"/>
      <c r="F105" s="84"/>
      <c r="G105" s="84"/>
      <c r="H105" s="86"/>
      <c r="I105" s="84"/>
      <c r="J105" s="84"/>
      <c r="K105" s="84"/>
      <c r="L105" s="87"/>
      <c r="M105" s="88"/>
      <c r="N105" s="88"/>
      <c r="O105" s="88"/>
      <c r="P105" s="88"/>
      <c r="Q105" s="88"/>
      <c r="R105" s="29"/>
    </row>
    <row r="106" spans="1:18" ht="15.75" customHeight="1">
      <c r="A106" s="30" t="s">
        <v>286</v>
      </c>
      <c r="B106" s="15"/>
      <c r="C106" s="15"/>
      <c r="D106" s="15"/>
      <c r="E106" s="15"/>
      <c r="F106" s="15"/>
      <c r="G106" s="15"/>
      <c r="H106" s="21"/>
      <c r="I106" s="15"/>
      <c r="J106" s="15"/>
      <c r="K106" s="15"/>
      <c r="L106" s="22"/>
      <c r="M106" s="31">
        <f>+M107</f>
        <v>0</v>
      </c>
      <c r="N106" s="31">
        <f>+N107</f>
        <v>0</v>
      </c>
      <c r="O106" s="31">
        <f>+O107</f>
        <v>8896471.100000001</v>
      </c>
      <c r="P106" s="31">
        <f>+P107</f>
        <v>0</v>
      </c>
      <c r="Q106" s="31">
        <f>+Q107</f>
        <v>8896471.100000001</v>
      </c>
      <c r="R106" s="29"/>
    </row>
    <row r="107" spans="1:18" ht="15" customHeight="1">
      <c r="A107" s="32" t="s">
        <v>287</v>
      </c>
      <c r="B107" s="15"/>
      <c r="C107" s="15"/>
      <c r="D107" s="15"/>
      <c r="E107" s="15"/>
      <c r="F107" s="15"/>
      <c r="G107" s="15"/>
      <c r="H107" s="62"/>
      <c r="I107" s="63"/>
      <c r="J107" s="63"/>
      <c r="K107" s="63"/>
      <c r="L107" s="64"/>
      <c r="M107" s="36">
        <f>SUM(M108:M117)</f>
        <v>0</v>
      </c>
      <c r="N107" s="36">
        <f>SUM(N108:N117)</f>
        <v>0</v>
      </c>
      <c r="O107" s="36">
        <f>SUM(O108:O117)</f>
        <v>8896471.100000001</v>
      </c>
      <c r="P107" s="36">
        <f>SUM(P108:P117)</f>
        <v>0</v>
      </c>
      <c r="Q107" s="36">
        <f>SUM(Q108:Q117)</f>
        <v>8896471.100000001</v>
      </c>
      <c r="R107" s="29"/>
    </row>
    <row r="108" spans="1:18" ht="14.25" customHeight="1">
      <c r="A108" s="240" t="s">
        <v>90</v>
      </c>
      <c r="B108" s="240" t="s">
        <v>91</v>
      </c>
      <c r="C108" s="241">
        <v>1</v>
      </c>
      <c r="D108" s="54" t="s">
        <v>99</v>
      </c>
      <c r="E108" s="242">
        <v>40984</v>
      </c>
      <c r="F108" s="242">
        <v>41026</v>
      </c>
      <c r="G108" s="240" t="s">
        <v>66</v>
      </c>
      <c r="H108" s="243">
        <v>0</v>
      </c>
      <c r="I108" s="244">
        <v>0</v>
      </c>
      <c r="J108" s="244">
        <v>62.18</v>
      </c>
      <c r="K108" s="244">
        <v>0</v>
      </c>
      <c r="L108" s="60">
        <f aca="true" t="shared" si="11" ref="L108:L117">SUM(H108:K108)</f>
        <v>62.18</v>
      </c>
      <c r="M108" s="244">
        <v>0</v>
      </c>
      <c r="N108" s="244">
        <v>0</v>
      </c>
      <c r="O108" s="244">
        <v>23.29</v>
      </c>
      <c r="P108" s="244">
        <v>0</v>
      </c>
      <c r="Q108" s="59">
        <f aca="true" t="shared" si="12" ref="Q108:Q117">SUM(M108:P108)</f>
        <v>23.29</v>
      </c>
      <c r="R108" s="29"/>
    </row>
    <row r="109" spans="1:18" ht="14.25" customHeight="1">
      <c r="A109" s="240" t="s">
        <v>412</v>
      </c>
      <c r="B109" s="240" t="s">
        <v>413</v>
      </c>
      <c r="C109" s="241">
        <v>1</v>
      </c>
      <c r="D109" s="54" t="s">
        <v>414</v>
      </c>
      <c r="E109" s="242">
        <v>41024</v>
      </c>
      <c r="F109" s="242">
        <v>41024</v>
      </c>
      <c r="G109" s="240" t="s">
        <v>54</v>
      </c>
      <c r="H109" s="243">
        <v>0</v>
      </c>
      <c r="I109" s="244">
        <v>0</v>
      </c>
      <c r="J109" s="244">
        <v>4500</v>
      </c>
      <c r="K109" s="244">
        <v>0</v>
      </c>
      <c r="L109" s="60">
        <f t="shared" si="11"/>
        <v>4500</v>
      </c>
      <c r="M109" s="244">
        <v>0</v>
      </c>
      <c r="N109" s="244">
        <v>0</v>
      </c>
      <c r="O109" s="244">
        <v>6019.81</v>
      </c>
      <c r="P109" s="244">
        <v>0</v>
      </c>
      <c r="Q109" s="59">
        <f t="shared" si="12"/>
        <v>6019.81</v>
      </c>
      <c r="R109" s="29"/>
    </row>
    <row r="110" spans="1:18" ht="14.25" customHeight="1">
      <c r="A110" s="240" t="s">
        <v>314</v>
      </c>
      <c r="B110" s="240" t="s">
        <v>340</v>
      </c>
      <c r="C110" s="241">
        <v>1</v>
      </c>
      <c r="D110" s="54" t="s">
        <v>315</v>
      </c>
      <c r="E110" s="242">
        <v>41024</v>
      </c>
      <c r="F110" s="242">
        <v>41024</v>
      </c>
      <c r="G110" s="240" t="s">
        <v>54</v>
      </c>
      <c r="H110" s="243">
        <v>0</v>
      </c>
      <c r="I110" s="244">
        <v>0</v>
      </c>
      <c r="J110" s="244">
        <v>600</v>
      </c>
      <c r="K110" s="244">
        <v>0</v>
      </c>
      <c r="L110" s="60">
        <f t="shared" si="11"/>
        <v>600</v>
      </c>
      <c r="M110" s="244">
        <v>0</v>
      </c>
      <c r="N110" s="244">
        <v>0</v>
      </c>
      <c r="O110" s="244">
        <v>802.64</v>
      </c>
      <c r="P110" s="244">
        <v>0</v>
      </c>
      <c r="Q110" s="59">
        <f t="shared" si="12"/>
        <v>802.64</v>
      </c>
      <c r="R110" s="29"/>
    </row>
    <row r="111" spans="1:18" ht="14.25" customHeight="1">
      <c r="A111" s="240" t="s">
        <v>415</v>
      </c>
      <c r="B111" s="240" t="s">
        <v>416</v>
      </c>
      <c r="C111" s="241">
        <v>1</v>
      </c>
      <c r="D111" s="54" t="s">
        <v>266</v>
      </c>
      <c r="E111" s="242">
        <v>41014</v>
      </c>
      <c r="F111" s="242">
        <v>41010</v>
      </c>
      <c r="G111" s="240" t="s">
        <v>66</v>
      </c>
      <c r="H111" s="243">
        <v>0</v>
      </c>
      <c r="I111" s="244">
        <v>0</v>
      </c>
      <c r="J111" s="244">
        <v>14520705.87</v>
      </c>
      <c r="K111" s="244">
        <v>0</v>
      </c>
      <c r="L111" s="60">
        <f t="shared" si="11"/>
        <v>14520705.87</v>
      </c>
      <c r="M111" s="244">
        <v>0</v>
      </c>
      <c r="N111" s="244">
        <v>0</v>
      </c>
      <c r="O111" s="244">
        <v>5318939.88</v>
      </c>
      <c r="P111" s="244">
        <v>0</v>
      </c>
      <c r="Q111" s="59">
        <f t="shared" si="12"/>
        <v>5318939.88</v>
      </c>
      <c r="R111" s="29"/>
    </row>
    <row r="112" spans="1:18" ht="14.25" customHeight="1">
      <c r="A112" s="240" t="s">
        <v>269</v>
      </c>
      <c r="B112" s="240" t="s">
        <v>417</v>
      </c>
      <c r="C112" s="241">
        <v>1</v>
      </c>
      <c r="D112" s="54" t="s">
        <v>266</v>
      </c>
      <c r="E112" s="242">
        <v>41019</v>
      </c>
      <c r="F112" s="242">
        <v>41016</v>
      </c>
      <c r="G112" s="240" t="s">
        <v>66</v>
      </c>
      <c r="H112" s="243">
        <v>0</v>
      </c>
      <c r="I112" s="244">
        <v>0</v>
      </c>
      <c r="J112" s="244">
        <v>162410.51</v>
      </c>
      <c r="K112" s="244">
        <v>0</v>
      </c>
      <c r="L112" s="60">
        <f t="shared" si="11"/>
        <v>162410.51</v>
      </c>
      <c r="M112" s="244">
        <v>0</v>
      </c>
      <c r="N112" s="244">
        <v>0</v>
      </c>
      <c r="O112" s="244">
        <v>59491.03</v>
      </c>
      <c r="P112" s="244">
        <v>0</v>
      </c>
      <c r="Q112" s="59">
        <f t="shared" si="12"/>
        <v>59491.03</v>
      </c>
      <c r="R112" s="29"/>
    </row>
    <row r="113" spans="1:18" ht="14.25" customHeight="1">
      <c r="A113" s="240" t="s">
        <v>418</v>
      </c>
      <c r="B113" s="240" t="s">
        <v>419</v>
      </c>
      <c r="C113" s="241">
        <v>1</v>
      </c>
      <c r="D113" s="54" t="s">
        <v>325</v>
      </c>
      <c r="E113" s="242">
        <v>41015</v>
      </c>
      <c r="F113" s="242">
        <v>41015</v>
      </c>
      <c r="G113" s="240" t="s">
        <v>66</v>
      </c>
      <c r="H113" s="243">
        <v>0</v>
      </c>
      <c r="I113" s="244">
        <v>0</v>
      </c>
      <c r="J113" s="244">
        <v>2832</v>
      </c>
      <c r="K113" s="244">
        <v>0</v>
      </c>
      <c r="L113" s="60">
        <f t="shared" si="11"/>
        <v>2832</v>
      </c>
      <c r="M113" s="244">
        <v>0</v>
      </c>
      <c r="N113" s="244">
        <v>0</v>
      </c>
      <c r="O113" s="244">
        <v>1065.86</v>
      </c>
      <c r="P113" s="244">
        <v>0</v>
      </c>
      <c r="Q113" s="59">
        <f t="shared" si="12"/>
        <v>1065.86</v>
      </c>
      <c r="R113" s="29"/>
    </row>
    <row r="114" spans="1:18" ht="14.25" customHeight="1">
      <c r="A114" s="240" t="s">
        <v>418</v>
      </c>
      <c r="B114" s="240" t="s">
        <v>419</v>
      </c>
      <c r="C114" s="241">
        <v>1</v>
      </c>
      <c r="D114" s="54" t="s">
        <v>325</v>
      </c>
      <c r="E114" s="242">
        <v>41015</v>
      </c>
      <c r="F114" s="242">
        <v>41015</v>
      </c>
      <c r="G114" s="240" t="s">
        <v>66</v>
      </c>
      <c r="H114" s="243">
        <v>0</v>
      </c>
      <c r="I114" s="244">
        <v>0</v>
      </c>
      <c r="J114" s="244">
        <v>20768</v>
      </c>
      <c r="K114" s="244">
        <v>0</v>
      </c>
      <c r="L114" s="60">
        <f t="shared" si="11"/>
        <v>20768</v>
      </c>
      <c r="M114" s="244">
        <v>0</v>
      </c>
      <c r="N114" s="244">
        <v>0</v>
      </c>
      <c r="O114" s="244">
        <v>7816.33</v>
      </c>
      <c r="P114" s="244">
        <v>0</v>
      </c>
      <c r="Q114" s="59">
        <f t="shared" si="12"/>
        <v>7816.33</v>
      </c>
      <c r="R114" s="29"/>
    </row>
    <row r="115" spans="1:18" ht="14.25" customHeight="1">
      <c r="A115" s="240" t="s">
        <v>1</v>
      </c>
      <c r="B115" s="240" t="s">
        <v>420</v>
      </c>
      <c r="C115" s="241">
        <v>1</v>
      </c>
      <c r="D115" s="54" t="s">
        <v>421</v>
      </c>
      <c r="E115" s="242">
        <v>41014</v>
      </c>
      <c r="F115" s="242">
        <v>41015</v>
      </c>
      <c r="G115" s="240" t="s">
        <v>55</v>
      </c>
      <c r="H115" s="243">
        <v>0</v>
      </c>
      <c r="I115" s="244">
        <v>0</v>
      </c>
      <c r="J115" s="244">
        <v>327106.56</v>
      </c>
      <c r="K115" s="244">
        <v>0</v>
      </c>
      <c r="L115" s="60">
        <f t="shared" si="11"/>
        <v>327106.56</v>
      </c>
      <c r="M115" s="244">
        <v>0</v>
      </c>
      <c r="N115" s="244">
        <v>0</v>
      </c>
      <c r="O115" s="244">
        <v>327106.56</v>
      </c>
      <c r="P115" s="244">
        <v>0</v>
      </c>
      <c r="Q115" s="59">
        <f t="shared" si="12"/>
        <v>327106.56</v>
      </c>
      <c r="R115" s="29"/>
    </row>
    <row r="116" spans="1:18" ht="14.25" customHeight="1">
      <c r="A116" s="240" t="s">
        <v>1</v>
      </c>
      <c r="B116" s="240" t="s">
        <v>422</v>
      </c>
      <c r="C116" s="241">
        <v>1</v>
      </c>
      <c r="D116" s="54" t="s">
        <v>423</v>
      </c>
      <c r="E116" s="242">
        <v>41014</v>
      </c>
      <c r="F116" s="242">
        <v>41015</v>
      </c>
      <c r="G116" s="240" t="s">
        <v>55</v>
      </c>
      <c r="H116" s="243">
        <v>0</v>
      </c>
      <c r="I116" s="244">
        <v>0</v>
      </c>
      <c r="J116" s="244">
        <v>46059.48</v>
      </c>
      <c r="K116" s="244">
        <v>0</v>
      </c>
      <c r="L116" s="60">
        <f t="shared" si="11"/>
        <v>46059.48</v>
      </c>
      <c r="M116" s="244">
        <v>0</v>
      </c>
      <c r="N116" s="244">
        <v>0</v>
      </c>
      <c r="O116" s="244">
        <v>46059.48</v>
      </c>
      <c r="P116" s="244">
        <v>0</v>
      </c>
      <c r="Q116" s="59">
        <f t="shared" si="12"/>
        <v>46059.48</v>
      </c>
      <c r="R116" s="29"/>
    </row>
    <row r="117" spans="1:18" ht="14.25" customHeight="1">
      <c r="A117" s="240" t="s">
        <v>424</v>
      </c>
      <c r="B117" s="240" t="s">
        <v>425</v>
      </c>
      <c r="C117" s="241">
        <v>1</v>
      </c>
      <c r="D117" s="54" t="s">
        <v>266</v>
      </c>
      <c r="E117" s="242">
        <v>41014</v>
      </c>
      <c r="F117" s="242">
        <v>41010</v>
      </c>
      <c r="G117" s="240" t="s">
        <v>66</v>
      </c>
      <c r="H117" s="243">
        <v>0</v>
      </c>
      <c r="I117" s="244">
        <v>0</v>
      </c>
      <c r="J117" s="244">
        <v>8542569.19</v>
      </c>
      <c r="K117" s="244">
        <v>0</v>
      </c>
      <c r="L117" s="60">
        <f t="shared" si="11"/>
        <v>8542569.19</v>
      </c>
      <c r="M117" s="244">
        <v>0</v>
      </c>
      <c r="N117" s="244">
        <v>0</v>
      </c>
      <c r="O117" s="244">
        <v>3129146.22</v>
      </c>
      <c r="P117" s="244">
        <v>0</v>
      </c>
      <c r="Q117" s="59">
        <f t="shared" si="12"/>
        <v>3129146.22</v>
      </c>
      <c r="R117" s="29"/>
    </row>
    <row r="118" spans="1:18" ht="15" customHeight="1">
      <c r="A118" s="194"/>
      <c r="B118" s="194"/>
      <c r="C118" s="195"/>
      <c r="D118" s="158"/>
      <c r="E118" s="197"/>
      <c r="F118" s="197"/>
      <c r="G118" s="194"/>
      <c r="H118" s="257"/>
      <c r="I118" s="258"/>
      <c r="J118" s="258"/>
      <c r="K118" s="258"/>
      <c r="L118" s="201"/>
      <c r="M118" s="258"/>
      <c r="N118" s="258"/>
      <c r="O118" s="258"/>
      <c r="P118" s="258"/>
      <c r="Q118" s="163"/>
      <c r="R118" s="29"/>
    </row>
    <row r="119" spans="1:18" ht="15" customHeight="1">
      <c r="A119" s="194"/>
      <c r="B119" s="194"/>
      <c r="C119" s="195"/>
      <c r="D119" s="158"/>
      <c r="E119" s="197"/>
      <c r="F119" s="197"/>
      <c r="G119" s="194"/>
      <c r="H119" s="257"/>
      <c r="I119" s="258"/>
      <c r="J119" s="258"/>
      <c r="K119" s="258"/>
      <c r="L119" s="201"/>
      <c r="M119" s="258"/>
      <c r="N119" s="258"/>
      <c r="O119" s="258"/>
      <c r="P119" s="258"/>
      <c r="Q119" s="163"/>
      <c r="R119" s="29"/>
    </row>
    <row r="120" spans="1:18" ht="16.5" customHeight="1">
      <c r="A120" s="24" t="s">
        <v>290</v>
      </c>
      <c r="B120" s="89"/>
      <c r="C120" s="90"/>
      <c r="D120" s="79"/>
      <c r="E120" s="91"/>
      <c r="F120" s="91"/>
      <c r="G120" s="91"/>
      <c r="H120" s="92"/>
      <c r="I120" s="93"/>
      <c r="J120" s="93"/>
      <c r="K120" s="93"/>
      <c r="L120" s="82"/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9"/>
    </row>
    <row r="121" spans="1:18" ht="15" customHeight="1">
      <c r="A121" s="15"/>
      <c r="B121" s="15"/>
      <c r="C121" s="142"/>
      <c r="D121" s="15"/>
      <c r="E121" s="15"/>
      <c r="F121" s="15"/>
      <c r="G121" s="15"/>
      <c r="H121" s="94"/>
      <c r="I121" s="95"/>
      <c r="J121" s="95"/>
      <c r="K121" s="95"/>
      <c r="L121" s="96"/>
      <c r="M121" s="95"/>
      <c r="N121" s="95"/>
      <c r="O121" s="95"/>
      <c r="P121" s="95"/>
      <c r="Q121" s="95"/>
      <c r="R121" s="45"/>
    </row>
    <row r="122" spans="1:18" ht="12" customHeight="1">
      <c r="A122" s="98"/>
      <c r="B122" s="98"/>
      <c r="C122" s="259"/>
      <c r="D122" s="98"/>
      <c r="E122" s="97"/>
      <c r="F122" s="97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</row>
    <row r="123" spans="1:18" ht="18">
      <c r="A123" s="260"/>
      <c r="B123" s="102"/>
      <c r="C123" s="261"/>
      <c r="D123" s="102"/>
      <c r="E123" s="103"/>
      <c r="F123" s="103"/>
      <c r="G123" s="104"/>
      <c r="H123" s="104"/>
      <c r="I123" s="104"/>
      <c r="J123" s="105" t="s">
        <v>40</v>
      </c>
      <c r="K123" s="107"/>
      <c r="L123" s="107"/>
      <c r="M123" s="106">
        <f>+M11+M120</f>
        <v>123078803.38000001</v>
      </c>
      <c r="N123" s="106">
        <f>+N11+N120</f>
        <v>43479380.220000006</v>
      </c>
      <c r="O123" s="106">
        <f>+O11+O120</f>
        <v>8965360.320000002</v>
      </c>
      <c r="P123" s="106">
        <f>+P11+P120</f>
        <v>0</v>
      </c>
      <c r="Q123" s="106">
        <f>+Q11+Q120</f>
        <v>175523543.92</v>
      </c>
      <c r="R123" s="104"/>
    </row>
    <row r="124" spans="1:18" ht="12" customHeight="1">
      <c r="A124" s="109"/>
      <c r="B124" s="109"/>
      <c r="C124" s="262"/>
      <c r="D124" s="109"/>
      <c r="E124" s="108"/>
      <c r="F124" s="108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1:18" ht="9.75" customHeight="1">
      <c r="A125" s="112"/>
      <c r="B125" s="112"/>
      <c r="C125" s="214"/>
      <c r="D125" s="112"/>
      <c r="E125" s="112"/>
      <c r="F125" s="112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95"/>
      <c r="R125" s="45"/>
    </row>
    <row r="126" spans="1:18" ht="15.75" customHeight="1">
      <c r="A126" s="206" t="s">
        <v>345</v>
      </c>
      <c r="B126" s="112"/>
      <c r="C126" s="214"/>
      <c r="D126" s="112"/>
      <c r="E126" s="112"/>
      <c r="F126" s="112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95"/>
      <c r="R126" s="45"/>
    </row>
    <row r="127" spans="1:18" ht="15.75" customHeight="1">
      <c r="A127" s="212" t="s">
        <v>306</v>
      </c>
      <c r="B127" s="112"/>
      <c r="C127" s="214"/>
      <c r="D127" s="112"/>
      <c r="E127" s="112"/>
      <c r="F127" s="112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95"/>
      <c r="R127" s="45"/>
    </row>
    <row r="128" spans="1:18" ht="15.75" customHeight="1">
      <c r="A128" s="213" t="s">
        <v>307</v>
      </c>
      <c r="B128" s="112"/>
      <c r="C128" s="214"/>
      <c r="D128" s="112"/>
      <c r="E128" s="112"/>
      <c r="F128" s="112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95"/>
      <c r="R128" s="45"/>
    </row>
    <row r="129" spans="1:18" ht="15.75" customHeight="1">
      <c r="A129" s="114" t="s">
        <v>426</v>
      </c>
      <c r="B129" s="112"/>
      <c r="C129" s="214"/>
      <c r="D129" s="112"/>
      <c r="E129" s="112"/>
      <c r="F129" s="112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95"/>
      <c r="R129" s="45"/>
    </row>
    <row r="130" spans="1:18" ht="15.75" customHeight="1">
      <c r="A130" s="114" t="s">
        <v>312</v>
      </c>
      <c r="B130" s="112"/>
      <c r="C130" s="214"/>
      <c r="D130" s="112"/>
      <c r="E130" s="112"/>
      <c r="F130" s="112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95"/>
      <c r="R130" s="45"/>
    </row>
    <row r="131" spans="1:18" ht="15.75" customHeight="1">
      <c r="A131" s="114" t="s">
        <v>427</v>
      </c>
      <c r="B131" s="112"/>
      <c r="C131" s="214"/>
      <c r="D131" s="112"/>
      <c r="E131" s="112"/>
      <c r="F131" s="112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95"/>
      <c r="R131" s="45"/>
    </row>
    <row r="132" spans="1:18" ht="15.75" customHeight="1">
      <c r="A132" s="114" t="s">
        <v>428</v>
      </c>
      <c r="B132" s="112"/>
      <c r="C132" s="214"/>
      <c r="D132" s="112"/>
      <c r="E132" s="112"/>
      <c r="F132" s="112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95"/>
      <c r="R132" s="45"/>
    </row>
    <row r="133" spans="1:18" ht="15.75" customHeight="1">
      <c r="A133" s="114" t="s">
        <v>429</v>
      </c>
      <c r="B133" s="115"/>
      <c r="C133" s="172"/>
      <c r="D133" s="115"/>
      <c r="E133" s="115"/>
      <c r="F133" s="115"/>
      <c r="G133" s="173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45"/>
    </row>
    <row r="134" spans="1:18" ht="15.75" customHeight="1">
      <c r="A134" s="114" t="s">
        <v>430</v>
      </c>
      <c r="B134" s="115"/>
      <c r="C134" s="172"/>
      <c r="D134" s="115"/>
      <c r="E134" s="115"/>
      <c r="F134" s="115"/>
      <c r="G134" s="173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45"/>
    </row>
    <row r="135" spans="1:18" ht="12" customHeight="1">
      <c r="A135" s="263"/>
      <c r="B135" s="116"/>
      <c r="C135" s="209"/>
      <c r="D135" s="116"/>
      <c r="E135" s="116"/>
      <c r="F135" s="116"/>
      <c r="G135" s="210"/>
      <c r="H135" s="118"/>
      <c r="I135" s="118"/>
      <c r="J135" s="118"/>
      <c r="K135" s="118"/>
      <c r="L135" s="119"/>
      <c r="M135" s="119"/>
      <c r="N135" s="118"/>
      <c r="O135" s="118"/>
      <c r="P135" s="118"/>
      <c r="Q135" s="118"/>
      <c r="R135" s="95"/>
    </row>
    <row r="136" spans="1:18" ht="15.75" customHeight="1">
      <c r="A136" s="264" t="s">
        <v>291</v>
      </c>
      <c r="B136" s="116"/>
      <c r="C136" s="209"/>
      <c r="D136" s="116"/>
      <c r="E136" s="116"/>
      <c r="F136" s="116"/>
      <c r="G136" s="210"/>
      <c r="H136" s="118"/>
      <c r="I136" s="118"/>
      <c r="J136" s="118"/>
      <c r="K136" s="118"/>
      <c r="L136" s="119"/>
      <c r="M136" s="119"/>
      <c r="N136" s="118"/>
      <c r="O136" s="118"/>
      <c r="P136" s="118"/>
      <c r="Q136" s="118"/>
      <c r="R136" s="95"/>
    </row>
    <row r="137" spans="1:18" ht="15.75" customHeight="1">
      <c r="A137" s="122" t="s">
        <v>292</v>
      </c>
      <c r="B137" s="252"/>
      <c r="C137" s="253"/>
      <c r="D137" s="79"/>
      <c r="E137" s="254"/>
      <c r="F137" s="254"/>
      <c r="G137" s="252"/>
      <c r="H137" s="256"/>
      <c r="I137" s="256"/>
      <c r="J137" s="256"/>
      <c r="K137" s="256"/>
      <c r="L137" s="45"/>
      <c r="M137" s="256"/>
      <c r="N137" s="256"/>
      <c r="O137" s="256"/>
      <c r="P137" s="256"/>
      <c r="Q137" s="45"/>
      <c r="R137" s="45"/>
    </row>
    <row r="138" spans="1:18" ht="15">
      <c r="A138" s="265"/>
      <c r="B138" s="116"/>
      <c r="C138" s="209"/>
      <c r="D138" s="116"/>
      <c r="E138" s="116"/>
      <c r="F138" s="116"/>
      <c r="G138" s="210"/>
      <c r="H138" s="118"/>
      <c r="I138" s="118"/>
      <c r="J138" s="118"/>
      <c r="K138" s="118"/>
      <c r="L138" s="119"/>
      <c r="M138" s="119"/>
      <c r="N138" s="118"/>
      <c r="O138" s="118"/>
      <c r="P138" s="118"/>
      <c r="Q138" s="95"/>
      <c r="R138" s="95"/>
    </row>
    <row r="139" spans="1:18" ht="15">
      <c r="A139" s="266"/>
      <c r="B139" s="116"/>
      <c r="C139" s="209"/>
      <c r="D139" s="116"/>
      <c r="E139" s="116"/>
      <c r="F139" s="116"/>
      <c r="G139" s="210"/>
      <c r="H139" s="118"/>
      <c r="I139" s="118"/>
      <c r="J139" s="118"/>
      <c r="K139" s="118"/>
      <c r="L139" s="119"/>
      <c r="M139" s="119"/>
      <c r="N139" s="118"/>
      <c r="O139" s="118"/>
      <c r="P139" s="118"/>
      <c r="Q139" s="95"/>
      <c r="R139" s="95"/>
    </row>
    <row r="140" spans="1:18" ht="15">
      <c r="A140" s="123"/>
      <c r="B140" s="115"/>
      <c r="C140" s="172"/>
      <c r="D140" s="115"/>
      <c r="E140" s="115"/>
      <c r="F140" s="115"/>
      <c r="G140" s="173"/>
      <c r="H140" s="120"/>
      <c r="I140" s="120"/>
      <c r="J140" s="120"/>
      <c r="K140" s="120"/>
      <c r="L140" s="187"/>
      <c r="M140" s="187"/>
      <c r="N140" s="120"/>
      <c r="O140" s="120"/>
      <c r="P140" s="120"/>
      <c r="Q140" s="95"/>
      <c r="R140" s="95"/>
    </row>
    <row r="141" spans="2:18" ht="15">
      <c r="B141" s="115"/>
      <c r="C141" s="172"/>
      <c r="D141" s="115"/>
      <c r="E141" s="115"/>
      <c r="F141" s="115"/>
      <c r="G141" s="173"/>
      <c r="H141" s="120"/>
      <c r="I141" s="120"/>
      <c r="J141" s="120"/>
      <c r="K141" s="120"/>
      <c r="L141" s="187"/>
      <c r="M141" s="187"/>
      <c r="N141" s="120"/>
      <c r="O141" s="120"/>
      <c r="P141" s="120"/>
      <c r="Q141" s="95"/>
      <c r="R141" s="95"/>
    </row>
    <row r="142" spans="2:18" ht="15">
      <c r="B142" s="115"/>
      <c r="C142" s="172"/>
      <c r="D142" s="115"/>
      <c r="E142" s="115"/>
      <c r="F142" s="115"/>
      <c r="G142" s="173"/>
      <c r="H142" s="120"/>
      <c r="I142" s="120"/>
      <c r="J142" s="120"/>
      <c r="K142" s="120"/>
      <c r="L142" s="187"/>
      <c r="M142" s="187"/>
      <c r="N142" s="120"/>
      <c r="O142" s="120"/>
      <c r="P142" s="120"/>
      <c r="Q142" s="95"/>
      <c r="R142" s="95"/>
    </row>
    <row r="143" spans="2:18" ht="15">
      <c r="B143" s="115"/>
      <c r="C143" s="172"/>
      <c r="D143" s="115"/>
      <c r="E143" s="115"/>
      <c r="F143" s="115"/>
      <c r="G143" s="173"/>
      <c r="H143" s="120"/>
      <c r="I143" s="120"/>
      <c r="J143" s="120"/>
      <c r="K143" s="120"/>
      <c r="L143" s="120"/>
      <c r="M143" s="120"/>
      <c r="N143" s="120"/>
      <c r="O143" s="120"/>
      <c r="P143" s="120"/>
      <c r="Q143" s="95"/>
      <c r="R143" s="95"/>
    </row>
    <row r="144" spans="1:18" ht="15">
      <c r="A144" s="266"/>
      <c r="B144" s="15"/>
      <c r="C144" s="142"/>
      <c r="D144" s="15"/>
      <c r="E144" s="15"/>
      <c r="F144" s="15"/>
      <c r="G144" s="1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1:18" ht="15">
      <c r="A145" s="267"/>
      <c r="B145" s="15"/>
      <c r="C145" s="142"/>
      <c r="D145" s="15"/>
      <c r="E145" s="15"/>
      <c r="F145" s="15"/>
      <c r="G145" s="1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 ht="15">
      <c r="B146" s="15"/>
      <c r="C146" s="142"/>
      <c r="D146" s="15"/>
      <c r="E146" s="15"/>
      <c r="F146" s="15"/>
      <c r="G146" s="15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95"/>
    </row>
    <row r="147" spans="1:18" ht="15">
      <c r="A147" s="268"/>
      <c r="B147" s="15"/>
      <c r="C147" s="142"/>
      <c r="D147" s="15"/>
      <c r="E147" s="15"/>
      <c r="F147" s="15"/>
      <c r="G147" s="15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95"/>
    </row>
    <row r="148" spans="1:18" ht="15">
      <c r="A148" s="15"/>
      <c r="B148" s="15"/>
      <c r="C148" s="142"/>
      <c r="D148" s="15"/>
      <c r="E148" s="15"/>
      <c r="F148" s="15"/>
      <c r="G148" s="15"/>
      <c r="H148" s="46"/>
      <c r="I148" s="46"/>
      <c r="J148" s="247"/>
      <c r="K148" s="247"/>
      <c r="L148" s="247"/>
      <c r="M148" s="45"/>
      <c r="N148" s="45"/>
      <c r="O148" s="45"/>
      <c r="P148" s="45"/>
      <c r="Q148" s="46"/>
      <c r="R148" s="95"/>
    </row>
    <row r="149" spans="1:18" ht="15.75">
      <c r="A149" s="15"/>
      <c r="B149" s="15"/>
      <c r="C149" s="142"/>
      <c r="D149" s="269"/>
      <c r="E149" s="131"/>
      <c r="F149" s="131"/>
      <c r="G149" s="15"/>
      <c r="H149" s="247"/>
      <c r="I149" s="247"/>
      <c r="J149" s="247"/>
      <c r="K149" s="247"/>
      <c r="L149" s="270"/>
      <c r="M149" s="270"/>
      <c r="N149" s="270"/>
      <c r="O149" s="270"/>
      <c r="P149" s="270"/>
      <c r="Q149" s="270"/>
      <c r="R149" s="23"/>
    </row>
    <row r="150" spans="1:18" ht="15">
      <c r="A150" s="15"/>
      <c r="B150" s="15"/>
      <c r="C150" s="142"/>
      <c r="D150" s="15"/>
      <c r="E150" s="131"/>
      <c r="F150" s="131"/>
      <c r="G150" s="1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1:18" ht="15">
      <c r="A151" s="15"/>
      <c r="B151" s="15"/>
      <c r="C151" s="142"/>
      <c r="D151" s="15"/>
      <c r="E151" s="131"/>
      <c r="F151" s="131"/>
      <c r="G151" s="1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1:18" ht="15">
      <c r="A152" s="15"/>
      <c r="B152" s="15"/>
      <c r="C152" s="142"/>
      <c r="D152" s="15"/>
      <c r="E152" s="15"/>
      <c r="F152" s="15"/>
      <c r="G152" s="1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1:18" ht="15.75">
      <c r="A153" s="15"/>
      <c r="B153" s="15"/>
      <c r="C153" s="142"/>
      <c r="D153" s="269"/>
      <c r="E153" s="131"/>
      <c r="F153" s="131"/>
      <c r="G153" s="15"/>
      <c r="H153" s="95"/>
      <c r="I153" s="95"/>
      <c r="J153" s="95"/>
      <c r="K153" s="95"/>
      <c r="L153" s="95"/>
      <c r="M153" s="23"/>
      <c r="N153" s="23"/>
      <c r="O153" s="23"/>
      <c r="P153" s="23"/>
      <c r="Q153" s="23"/>
      <c r="R153" s="23"/>
    </row>
    <row r="154" spans="1:18" ht="15">
      <c r="A154" s="15"/>
      <c r="B154" s="15"/>
      <c r="C154" s="142"/>
      <c r="D154" s="15"/>
      <c r="E154" s="131"/>
      <c r="F154" s="131"/>
      <c r="G154" s="1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1:18" ht="15">
      <c r="A155" s="15"/>
      <c r="B155" s="15"/>
      <c r="C155" s="142"/>
      <c r="D155" s="15"/>
      <c r="E155" s="131"/>
      <c r="F155" s="131"/>
      <c r="G155" s="1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1:18" ht="15">
      <c r="A156" s="15"/>
      <c r="B156" s="15"/>
      <c r="C156" s="142"/>
      <c r="D156" s="15"/>
      <c r="E156" s="15"/>
      <c r="F156" s="15"/>
      <c r="G156" s="1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8:18" ht="12.75"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8:18" ht="12.75"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8:18" ht="12.75"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8:18" ht="12.75"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  <row r="161" spans="8:18" ht="12.75"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</row>
    <row r="162" spans="8:18" ht="12.75"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</row>
    <row r="163" spans="8:18" ht="12.75"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</row>
    <row r="164" spans="8:18" ht="12.75"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</row>
    <row r="165" spans="8:18" ht="12.75"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</row>
    <row r="166" spans="8:18" ht="12.75"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</row>
    <row r="167" spans="8:18" ht="12.75"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</row>
    <row r="168" spans="8:18" ht="12.75"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</row>
    <row r="169" spans="8:18" ht="12.75"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</row>
    <row r="170" spans="8:18" ht="12.75"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</row>
    <row r="171" spans="8:18" ht="12.75"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</row>
    <row r="172" spans="8:18" ht="12.75"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</row>
  </sheetData>
  <sheetProtection/>
  <mergeCells count="2">
    <mergeCell ref="H8:L8"/>
    <mergeCell ref="M8:R8"/>
  </mergeCells>
  <printOptions horizontalCentered="1"/>
  <pageMargins left="0.1968503937007874" right="0.1968503937007874" top="0.3937007874015748" bottom="0.3937007874015748" header="0" footer="0.1968503937007874"/>
  <pageSetup fitToHeight="4" fitToWidth="1" horizontalDpi="600" verticalDpi="600" orientation="landscape" paperSize="9" scale="46" r:id="rId1"/>
  <headerFooter alignWithMargins="0">
    <oddFooter>&amp;L&amp;"Arial,Cursiva"&amp;11&amp;F / &amp;A&amp;C&amp;"Arial,Cursiva"&amp;11FECHA: -&amp;D-&amp;R&amp;"Arial,Cursiva"&amp;11Página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45.77734375" style="33" customWidth="1"/>
    <col min="2" max="2" width="7.5546875" style="33" customWidth="1"/>
    <col min="3" max="3" width="4.6640625" style="178" customWidth="1"/>
    <col min="4" max="4" width="40.77734375" style="33" customWidth="1"/>
    <col min="5" max="6" width="10.4453125" style="33" customWidth="1"/>
    <col min="7" max="7" width="8.5546875" style="33" customWidth="1"/>
    <col min="8" max="8" width="13.4453125" style="33" customWidth="1"/>
    <col min="9" max="9" width="13.99609375" style="33" customWidth="1"/>
    <col min="10" max="10" width="10.3359375" style="33" customWidth="1"/>
    <col min="11" max="11" width="5.77734375" style="33" customWidth="1"/>
    <col min="12" max="12" width="13.88671875" style="33" customWidth="1"/>
    <col min="13" max="14" width="16.3359375" style="33" customWidth="1"/>
    <col min="15" max="15" width="13.77734375" style="33" customWidth="1"/>
    <col min="16" max="16" width="5.77734375" style="33" customWidth="1"/>
    <col min="17" max="17" width="16.3359375" style="33" customWidth="1"/>
    <col min="18" max="18" width="2.3359375" style="33" customWidth="1"/>
    <col min="19" max="19" width="11.21484375" style="33" customWidth="1"/>
    <col min="20" max="16384" width="8.88671875" style="33" customWidth="1"/>
  </cols>
  <sheetData>
    <row r="1" spans="1:18" ht="18" customHeight="1">
      <c r="A1" s="133"/>
      <c r="B1" s="133"/>
      <c r="C1" s="134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0.2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9.5" customHeight="1">
      <c r="A3" s="4" t="s">
        <v>282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71"/>
    </row>
    <row r="4" spans="1:18" ht="19.5" customHeight="1">
      <c r="A4" s="6" t="s">
        <v>431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72"/>
    </row>
    <row r="5" spans="1:18" ht="18.75" customHeight="1">
      <c r="A5" s="8" t="s">
        <v>283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72"/>
    </row>
    <row r="6" spans="1:18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73"/>
    </row>
    <row r="7" spans="1:18" ht="16.5" customHeight="1">
      <c r="A7" s="10" t="s">
        <v>61</v>
      </c>
      <c r="B7" s="11"/>
      <c r="C7" s="136"/>
      <c r="D7" s="11"/>
      <c r="E7" s="10"/>
      <c r="F7" s="10"/>
      <c r="G7" s="11"/>
      <c r="H7" s="12"/>
      <c r="I7" s="13"/>
      <c r="J7" s="13"/>
      <c r="K7" s="13"/>
      <c r="L7" s="14"/>
      <c r="M7" s="13"/>
      <c r="N7" s="13"/>
      <c r="O7" s="13"/>
      <c r="P7" s="13"/>
      <c r="Q7" s="13"/>
      <c r="R7" s="238"/>
    </row>
    <row r="8" spans="1:18" ht="16.5" customHeight="1">
      <c r="A8" s="16" t="s">
        <v>60</v>
      </c>
      <c r="B8" s="17"/>
      <c r="C8" s="9" t="s">
        <v>5</v>
      </c>
      <c r="D8" s="17"/>
      <c r="E8" s="16" t="s">
        <v>50</v>
      </c>
      <c r="F8" s="16" t="s">
        <v>42</v>
      </c>
      <c r="G8" s="17"/>
      <c r="H8" s="221" t="s">
        <v>43</v>
      </c>
      <c r="I8" s="222"/>
      <c r="J8" s="222"/>
      <c r="K8" s="222"/>
      <c r="L8" s="274"/>
      <c r="M8" s="222" t="s">
        <v>303</v>
      </c>
      <c r="N8" s="222"/>
      <c r="O8" s="222"/>
      <c r="P8" s="222"/>
      <c r="Q8" s="222"/>
      <c r="R8" s="222"/>
    </row>
    <row r="9" spans="1:18" ht="16.5">
      <c r="A9" s="18" t="s">
        <v>284</v>
      </c>
      <c r="B9" s="18" t="s">
        <v>41</v>
      </c>
      <c r="C9" s="139" t="s">
        <v>6</v>
      </c>
      <c r="D9" s="18" t="s">
        <v>53</v>
      </c>
      <c r="E9" s="18" t="s">
        <v>51</v>
      </c>
      <c r="F9" s="18" t="s">
        <v>344</v>
      </c>
      <c r="G9" s="18" t="s">
        <v>52</v>
      </c>
      <c r="H9" s="19" t="s">
        <v>46</v>
      </c>
      <c r="I9" s="18" t="s">
        <v>47</v>
      </c>
      <c r="J9" s="18" t="s">
        <v>48</v>
      </c>
      <c r="K9" s="18" t="s">
        <v>49</v>
      </c>
      <c r="L9" s="20" t="s">
        <v>44</v>
      </c>
      <c r="M9" s="18" t="s">
        <v>46</v>
      </c>
      <c r="N9" s="18" t="s">
        <v>47</v>
      </c>
      <c r="O9" s="18" t="s">
        <v>48</v>
      </c>
      <c r="P9" s="18" t="s">
        <v>49</v>
      </c>
      <c r="Q9" s="18" t="s">
        <v>44</v>
      </c>
      <c r="R9" s="239"/>
    </row>
    <row r="10" spans="8:18" ht="15" customHeight="1">
      <c r="H10" s="34"/>
      <c r="L10" s="35"/>
      <c r="M10" s="127"/>
      <c r="N10" s="127"/>
      <c r="O10" s="127"/>
      <c r="P10" s="127"/>
      <c r="Q10" s="127"/>
      <c r="R10" s="272"/>
    </row>
    <row r="11" spans="1:18" ht="16.5" customHeight="1">
      <c r="A11" s="24" t="s">
        <v>285</v>
      </c>
      <c r="B11" s="15"/>
      <c r="C11" s="142"/>
      <c r="D11" s="15"/>
      <c r="E11" s="15"/>
      <c r="F11" s="15"/>
      <c r="G11" s="15"/>
      <c r="H11" s="21"/>
      <c r="I11" s="15"/>
      <c r="J11" s="15"/>
      <c r="K11" s="15"/>
      <c r="L11" s="22"/>
      <c r="M11" s="25">
        <f>+M13+M40+M47+M61</f>
        <v>55457740.129999995</v>
      </c>
      <c r="N11" s="25">
        <f>+N13+N40+N47+N61</f>
        <v>177217371.3</v>
      </c>
      <c r="O11" s="25">
        <f>+O13+O40+O47+O61</f>
        <v>1536463.25</v>
      </c>
      <c r="P11" s="25">
        <f>+P13+P40+P47+P61</f>
        <v>0</v>
      </c>
      <c r="Q11" s="25">
        <f>+Q13+Q40+Q47+Q61</f>
        <v>234211574.67999998</v>
      </c>
      <c r="R11" s="272"/>
    </row>
    <row r="12" spans="8:18" ht="12" customHeight="1">
      <c r="H12" s="34"/>
      <c r="L12" s="35"/>
      <c r="M12" s="127"/>
      <c r="N12" s="127"/>
      <c r="O12" s="127"/>
      <c r="P12" s="127"/>
      <c r="Q12" s="127"/>
      <c r="R12" s="272"/>
    </row>
    <row r="13" spans="1:20" ht="15.75" customHeight="1">
      <c r="A13" s="27" t="s">
        <v>38</v>
      </c>
      <c r="B13" s="1"/>
      <c r="C13" s="1"/>
      <c r="D13" s="1"/>
      <c r="E13" s="1"/>
      <c r="F13" s="1"/>
      <c r="G13" s="1"/>
      <c r="H13" s="21"/>
      <c r="I13" s="15"/>
      <c r="J13" s="15"/>
      <c r="K13" s="15"/>
      <c r="L13" s="22"/>
      <c r="M13" s="28">
        <f>+M15+M28</f>
        <v>55228748.769999996</v>
      </c>
      <c r="N13" s="28">
        <f>+N15+N28</f>
        <v>12420746.930000002</v>
      </c>
      <c r="O13" s="28">
        <f>+O15+O28</f>
        <v>12942.28</v>
      </c>
      <c r="P13" s="28">
        <f>+P15+P28</f>
        <v>0</v>
      </c>
      <c r="Q13" s="28">
        <f>+Q15+Q28</f>
        <v>67662437.98</v>
      </c>
      <c r="R13" s="133"/>
      <c r="T13" s="275"/>
    </row>
    <row r="14" spans="1:20" ht="9.75" customHeight="1">
      <c r="A14" s="147"/>
      <c r="B14" s="15"/>
      <c r="C14" s="142"/>
      <c r="D14" s="15"/>
      <c r="E14" s="15"/>
      <c r="F14" s="15"/>
      <c r="G14" s="15"/>
      <c r="H14" s="21"/>
      <c r="I14" s="15"/>
      <c r="J14" s="15"/>
      <c r="K14" s="15"/>
      <c r="L14" s="22"/>
      <c r="M14" s="88"/>
      <c r="N14" s="88"/>
      <c r="O14" s="88"/>
      <c r="P14" s="88"/>
      <c r="Q14" s="88"/>
      <c r="R14" s="45"/>
      <c r="T14" s="275"/>
    </row>
    <row r="15" spans="1:20" ht="15.75" customHeight="1">
      <c r="A15" s="30" t="s">
        <v>286</v>
      </c>
      <c r="B15" s="15"/>
      <c r="C15" s="15"/>
      <c r="D15" s="15"/>
      <c r="E15" s="15"/>
      <c r="F15" s="15"/>
      <c r="G15" s="15"/>
      <c r="H15" s="21"/>
      <c r="I15" s="15"/>
      <c r="J15" s="15"/>
      <c r="K15" s="15"/>
      <c r="L15" s="22"/>
      <c r="M15" s="31">
        <f>+M16</f>
        <v>48320170.199999996</v>
      </c>
      <c r="N15" s="31">
        <f>+N16</f>
        <v>12158194.680000002</v>
      </c>
      <c r="O15" s="31">
        <f>+O16</f>
        <v>12942.28</v>
      </c>
      <c r="P15" s="31">
        <f>+P16</f>
        <v>0</v>
      </c>
      <c r="Q15" s="31">
        <f>+Q16</f>
        <v>60491307.160000004</v>
      </c>
      <c r="R15" s="45"/>
      <c r="T15" s="275"/>
    </row>
    <row r="16" spans="1:20" ht="15" customHeight="1">
      <c r="A16" s="32" t="s">
        <v>287</v>
      </c>
      <c r="C16" s="33"/>
      <c r="H16" s="34"/>
      <c r="L16" s="35"/>
      <c r="M16" s="36">
        <f>SUM(M17:M26)</f>
        <v>48320170.199999996</v>
      </c>
      <c r="N16" s="36">
        <f>SUM(N17:N26)</f>
        <v>12158194.680000002</v>
      </c>
      <c r="O16" s="36">
        <f>SUM(O17:O26)</f>
        <v>12942.28</v>
      </c>
      <c r="P16" s="36">
        <f>SUM(P17:P26)</f>
        <v>0</v>
      </c>
      <c r="Q16" s="36">
        <f>SUM(Q17:Q26)</f>
        <v>60491307.160000004</v>
      </c>
      <c r="R16" s="45"/>
      <c r="T16" s="275"/>
    </row>
    <row r="17" spans="1:18" ht="14.25" customHeight="1">
      <c r="A17" s="276" t="s">
        <v>57</v>
      </c>
      <c r="B17" s="276" t="s">
        <v>432</v>
      </c>
      <c r="C17" s="248">
        <v>2</v>
      </c>
      <c r="D17" s="56" t="s">
        <v>232</v>
      </c>
      <c r="E17" s="277">
        <v>41041</v>
      </c>
      <c r="F17" s="277">
        <v>41043</v>
      </c>
      <c r="G17" s="276" t="s">
        <v>55</v>
      </c>
      <c r="H17" s="278">
        <v>36170847.48</v>
      </c>
      <c r="I17" s="279">
        <v>6448908.07</v>
      </c>
      <c r="J17" s="279">
        <v>0</v>
      </c>
      <c r="K17" s="279">
        <v>0</v>
      </c>
      <c r="L17" s="60">
        <f>SUM(H17:K17)</f>
        <v>42619755.55</v>
      </c>
      <c r="M17" s="278">
        <v>36170847.48</v>
      </c>
      <c r="N17" s="279">
        <v>6448908.07</v>
      </c>
      <c r="O17" s="279">
        <v>0</v>
      </c>
      <c r="P17" s="245">
        <v>0</v>
      </c>
      <c r="Q17" s="59">
        <f>SUM(M17:P17)</f>
        <v>42619755.55</v>
      </c>
      <c r="R17" s="45"/>
    </row>
    <row r="18" spans="1:18" ht="14.25" customHeight="1">
      <c r="A18" s="276" t="s">
        <v>57</v>
      </c>
      <c r="B18" s="276" t="s">
        <v>433</v>
      </c>
      <c r="C18" s="248">
        <v>1</v>
      </c>
      <c r="D18" s="56" t="s">
        <v>241</v>
      </c>
      <c r="E18" s="277">
        <v>41045</v>
      </c>
      <c r="F18" s="277">
        <v>41045</v>
      </c>
      <c r="G18" s="276" t="s">
        <v>55</v>
      </c>
      <c r="H18" s="278">
        <v>0</v>
      </c>
      <c r="I18" s="279">
        <v>27309.66</v>
      </c>
      <c r="J18" s="279">
        <v>12942.28</v>
      </c>
      <c r="K18" s="279">
        <v>0</v>
      </c>
      <c r="L18" s="60">
        <f>SUM(H18:K18)</f>
        <v>40251.94</v>
      </c>
      <c r="M18" s="278">
        <v>0</v>
      </c>
      <c r="N18" s="279">
        <v>27309.66</v>
      </c>
      <c r="O18" s="279">
        <v>12942.28</v>
      </c>
      <c r="P18" s="245">
        <v>0</v>
      </c>
      <c r="Q18" s="59">
        <f>SUM(M18:P18)</f>
        <v>40251.94</v>
      </c>
      <c r="R18" s="45"/>
    </row>
    <row r="19" spans="1:18" ht="14.25" customHeight="1">
      <c r="A19" s="276" t="s">
        <v>57</v>
      </c>
      <c r="B19" s="276" t="s">
        <v>434</v>
      </c>
      <c r="C19" s="248">
        <v>1</v>
      </c>
      <c r="D19" s="56" t="s">
        <v>435</v>
      </c>
      <c r="E19" s="277">
        <v>41047</v>
      </c>
      <c r="F19" s="277">
        <v>41047</v>
      </c>
      <c r="G19" s="276" t="s">
        <v>55</v>
      </c>
      <c r="H19" s="278">
        <v>0</v>
      </c>
      <c r="I19" s="279">
        <v>594069.61</v>
      </c>
      <c r="J19" s="279">
        <v>0</v>
      </c>
      <c r="K19" s="279">
        <v>0</v>
      </c>
      <c r="L19" s="60">
        <f>SUM(H19:K19)</f>
        <v>594069.61</v>
      </c>
      <c r="M19" s="278">
        <v>0</v>
      </c>
      <c r="N19" s="279">
        <v>594069.61</v>
      </c>
      <c r="O19" s="279">
        <v>0</v>
      </c>
      <c r="P19" s="245">
        <v>0</v>
      </c>
      <c r="Q19" s="59">
        <f>SUM(M19:P19)</f>
        <v>594069.61</v>
      </c>
      <c r="R19" s="45"/>
    </row>
    <row r="20" spans="1:18" ht="14.25" customHeight="1">
      <c r="A20" s="276" t="s">
        <v>57</v>
      </c>
      <c r="B20" s="276" t="s">
        <v>434</v>
      </c>
      <c r="C20" s="248">
        <v>2</v>
      </c>
      <c r="D20" s="56" t="s">
        <v>435</v>
      </c>
      <c r="E20" s="277">
        <v>41047</v>
      </c>
      <c r="F20" s="277">
        <v>41047</v>
      </c>
      <c r="G20" s="276" t="s">
        <v>55</v>
      </c>
      <c r="H20" s="278">
        <v>0</v>
      </c>
      <c r="I20" s="279">
        <v>1590362.78</v>
      </c>
      <c r="J20" s="279">
        <v>0</v>
      </c>
      <c r="K20" s="279">
        <v>0</v>
      </c>
      <c r="L20" s="60">
        <f>SUM(H20:K20)</f>
        <v>1590362.78</v>
      </c>
      <c r="M20" s="278">
        <v>0</v>
      </c>
      <c r="N20" s="279">
        <v>1590362.78</v>
      </c>
      <c r="O20" s="279">
        <v>0</v>
      </c>
      <c r="P20" s="245">
        <v>0</v>
      </c>
      <c r="Q20" s="59">
        <f>SUM(M20:P20)</f>
        <v>1590362.78</v>
      </c>
      <c r="R20" s="45"/>
    </row>
    <row r="21" spans="1:18" ht="14.25" customHeight="1">
      <c r="A21" s="276" t="s">
        <v>57</v>
      </c>
      <c r="B21" s="276" t="s">
        <v>436</v>
      </c>
      <c r="C21" s="248">
        <v>1</v>
      </c>
      <c r="D21" s="56" t="s">
        <v>437</v>
      </c>
      <c r="E21" s="277">
        <v>41044</v>
      </c>
      <c r="F21" s="277">
        <v>41044</v>
      </c>
      <c r="G21" s="276" t="s">
        <v>55</v>
      </c>
      <c r="H21" s="278">
        <v>0</v>
      </c>
      <c r="I21" s="279">
        <v>152417.81</v>
      </c>
      <c r="J21" s="279">
        <v>0</v>
      </c>
      <c r="K21" s="279">
        <v>0</v>
      </c>
      <c r="L21" s="60">
        <f aca="true" t="shared" si="0" ref="L21:L26">SUM(H21:K21)</f>
        <v>152417.81</v>
      </c>
      <c r="M21" s="278">
        <v>0</v>
      </c>
      <c r="N21" s="279">
        <v>152417.81</v>
      </c>
      <c r="O21" s="279">
        <v>0</v>
      </c>
      <c r="P21" s="245">
        <v>0</v>
      </c>
      <c r="Q21" s="59">
        <f aca="true" t="shared" si="1" ref="Q21:Q26">SUM(M21:P21)</f>
        <v>152417.81</v>
      </c>
      <c r="R21" s="45"/>
    </row>
    <row r="22" spans="1:19" ht="14.25" customHeight="1">
      <c r="A22" s="276" t="s">
        <v>1</v>
      </c>
      <c r="B22" s="276" t="s">
        <v>438</v>
      </c>
      <c r="C22" s="248">
        <v>3</v>
      </c>
      <c r="D22" s="56" t="s">
        <v>18</v>
      </c>
      <c r="E22" s="277">
        <v>41044</v>
      </c>
      <c r="F22" s="277">
        <v>41044</v>
      </c>
      <c r="G22" s="276" t="s">
        <v>55</v>
      </c>
      <c r="H22" s="278">
        <v>4166798.58</v>
      </c>
      <c r="I22" s="279">
        <v>218354.66</v>
      </c>
      <c r="J22" s="279">
        <v>0</v>
      </c>
      <c r="K22" s="279">
        <v>0</v>
      </c>
      <c r="L22" s="60">
        <f t="shared" si="0"/>
        <v>4385153.24</v>
      </c>
      <c r="M22" s="278">
        <v>4166798.58</v>
      </c>
      <c r="N22" s="279">
        <v>218354.66</v>
      </c>
      <c r="O22" s="245">
        <v>0</v>
      </c>
      <c r="P22" s="245">
        <v>0</v>
      </c>
      <c r="Q22" s="59">
        <f t="shared" si="1"/>
        <v>4385153.24</v>
      </c>
      <c r="R22" s="45"/>
      <c r="S22" s="46"/>
    </row>
    <row r="23" spans="1:19" ht="14.25" customHeight="1">
      <c r="A23" s="276" t="s">
        <v>1</v>
      </c>
      <c r="B23" s="276" t="s">
        <v>439</v>
      </c>
      <c r="C23" s="248">
        <v>4</v>
      </c>
      <c r="D23" s="56" t="s">
        <v>440</v>
      </c>
      <c r="E23" s="277">
        <v>41044</v>
      </c>
      <c r="F23" s="277">
        <v>41044</v>
      </c>
      <c r="G23" s="276" t="s">
        <v>55</v>
      </c>
      <c r="H23" s="278">
        <v>3817524.14</v>
      </c>
      <c r="I23" s="279">
        <v>363871.49</v>
      </c>
      <c r="J23" s="279">
        <v>0</v>
      </c>
      <c r="K23" s="279">
        <v>0</v>
      </c>
      <c r="L23" s="60">
        <f t="shared" si="0"/>
        <v>4181395.63</v>
      </c>
      <c r="M23" s="278">
        <v>3817524.14</v>
      </c>
      <c r="N23" s="279">
        <v>363871.49</v>
      </c>
      <c r="O23" s="245">
        <v>0</v>
      </c>
      <c r="P23" s="245">
        <v>0</v>
      </c>
      <c r="Q23" s="59">
        <f t="shared" si="1"/>
        <v>4181395.63</v>
      </c>
      <c r="R23" s="45"/>
      <c r="S23" s="46"/>
    </row>
    <row r="24" spans="1:19" ht="14.25" customHeight="1">
      <c r="A24" s="276" t="s">
        <v>1</v>
      </c>
      <c r="B24" s="276" t="s">
        <v>441</v>
      </c>
      <c r="C24" s="248">
        <v>1</v>
      </c>
      <c r="D24" s="56" t="s">
        <v>442</v>
      </c>
      <c r="E24" s="277">
        <v>41044</v>
      </c>
      <c r="F24" s="277">
        <v>41044</v>
      </c>
      <c r="G24" s="276" t="s">
        <v>55</v>
      </c>
      <c r="H24" s="278">
        <v>4165000</v>
      </c>
      <c r="I24" s="279">
        <v>316878.18</v>
      </c>
      <c r="J24" s="279">
        <v>0</v>
      </c>
      <c r="K24" s="279">
        <v>0</v>
      </c>
      <c r="L24" s="60">
        <f>SUM(H24:K24)</f>
        <v>4481878.18</v>
      </c>
      <c r="M24" s="278">
        <v>4165000</v>
      </c>
      <c r="N24" s="279">
        <v>316878.18</v>
      </c>
      <c r="O24" s="245">
        <v>0</v>
      </c>
      <c r="P24" s="245">
        <v>0</v>
      </c>
      <c r="Q24" s="59">
        <f>SUM(M24:P24)</f>
        <v>4481878.18</v>
      </c>
      <c r="R24" s="45"/>
      <c r="S24" s="46"/>
    </row>
    <row r="25" spans="1:19" ht="14.25" customHeight="1">
      <c r="A25" s="276" t="s">
        <v>1</v>
      </c>
      <c r="B25" s="276" t="s">
        <v>443</v>
      </c>
      <c r="C25" s="248">
        <v>2</v>
      </c>
      <c r="D25" s="56" t="s">
        <v>444</v>
      </c>
      <c r="E25" s="277">
        <v>41044</v>
      </c>
      <c r="F25" s="277">
        <v>41044</v>
      </c>
      <c r="G25" s="276" t="s">
        <v>55</v>
      </c>
      <c r="H25" s="278">
        <v>0</v>
      </c>
      <c r="I25" s="279">
        <v>2437500</v>
      </c>
      <c r="J25" s="279">
        <v>0</v>
      </c>
      <c r="K25" s="279">
        <v>0</v>
      </c>
      <c r="L25" s="60">
        <f>SUM(H25:K25)</f>
        <v>2437500</v>
      </c>
      <c r="M25" s="278">
        <v>0</v>
      </c>
      <c r="N25" s="279">
        <v>2437500</v>
      </c>
      <c r="O25" s="245">
        <v>0</v>
      </c>
      <c r="P25" s="245">
        <v>0</v>
      </c>
      <c r="Q25" s="59">
        <f>SUM(M25:P25)</f>
        <v>2437500</v>
      </c>
      <c r="R25" s="45"/>
      <c r="S25" s="46"/>
    </row>
    <row r="26" spans="1:19" ht="14.25" customHeight="1">
      <c r="A26" s="276" t="s">
        <v>1</v>
      </c>
      <c r="B26" s="276" t="s">
        <v>445</v>
      </c>
      <c r="C26" s="248">
        <v>1</v>
      </c>
      <c r="D26" s="56" t="s">
        <v>446</v>
      </c>
      <c r="E26" s="277">
        <v>41044</v>
      </c>
      <c r="F26" s="277">
        <v>41044</v>
      </c>
      <c r="G26" s="276" t="s">
        <v>55</v>
      </c>
      <c r="H26" s="278">
        <v>0</v>
      </c>
      <c r="I26" s="279">
        <v>8522.42</v>
      </c>
      <c r="J26" s="279">
        <v>0</v>
      </c>
      <c r="K26" s="279">
        <v>0</v>
      </c>
      <c r="L26" s="60">
        <f t="shared" si="0"/>
        <v>8522.42</v>
      </c>
      <c r="M26" s="59">
        <v>0</v>
      </c>
      <c r="N26" s="279">
        <v>8522.42</v>
      </c>
      <c r="O26" s="245">
        <v>0</v>
      </c>
      <c r="P26" s="245">
        <v>0</v>
      </c>
      <c r="Q26" s="59">
        <f t="shared" si="1"/>
        <v>8522.42</v>
      </c>
      <c r="R26" s="45"/>
      <c r="S26" s="46"/>
    </row>
    <row r="27" spans="1:20" ht="9.75" customHeight="1">
      <c r="A27" s="147"/>
      <c r="B27" s="275"/>
      <c r="C27" s="280"/>
      <c r="D27" s="275"/>
      <c r="E27" s="275"/>
      <c r="F27" s="275"/>
      <c r="G27" s="275"/>
      <c r="H27" s="281"/>
      <c r="I27" s="275"/>
      <c r="J27" s="275"/>
      <c r="K27" s="275"/>
      <c r="L27" s="282"/>
      <c r="M27" s="148"/>
      <c r="N27" s="148"/>
      <c r="O27" s="148"/>
      <c r="P27" s="148"/>
      <c r="Q27" s="148"/>
      <c r="R27" s="272"/>
      <c r="T27" s="275"/>
    </row>
    <row r="28" spans="1:20" ht="15.75" customHeight="1">
      <c r="A28" s="30" t="s">
        <v>294</v>
      </c>
      <c r="B28" s="15"/>
      <c r="C28" s="15"/>
      <c r="D28" s="15"/>
      <c r="E28" s="15"/>
      <c r="F28" s="15"/>
      <c r="G28" s="15"/>
      <c r="H28" s="21"/>
      <c r="I28" s="15"/>
      <c r="J28" s="15"/>
      <c r="K28" s="15"/>
      <c r="L28" s="22"/>
      <c r="M28" s="31">
        <f>+M29+M34</f>
        <v>6908578.57</v>
      </c>
      <c r="N28" s="31">
        <f>+N29+N34</f>
        <v>262552.25</v>
      </c>
      <c r="O28" s="31">
        <f>+O29+O34</f>
        <v>0</v>
      </c>
      <c r="P28" s="31">
        <f>+P29+P34</f>
        <v>0</v>
      </c>
      <c r="Q28" s="31">
        <f>+Q29+Q34</f>
        <v>7171130.82</v>
      </c>
      <c r="R28" s="29"/>
      <c r="T28" s="275"/>
    </row>
    <row r="29" spans="1:20" ht="15" customHeight="1">
      <c r="A29" s="32" t="s">
        <v>295</v>
      </c>
      <c r="C29" s="33"/>
      <c r="H29" s="34"/>
      <c r="L29" s="35"/>
      <c r="M29" s="36">
        <f>+M30</f>
        <v>6551039.09</v>
      </c>
      <c r="N29" s="36">
        <f>+N30</f>
        <v>248634.83000000002</v>
      </c>
      <c r="O29" s="36">
        <f>+O30</f>
        <v>0</v>
      </c>
      <c r="P29" s="36">
        <f>+P30</f>
        <v>0</v>
      </c>
      <c r="Q29" s="36">
        <f>+Q30</f>
        <v>6799673.92</v>
      </c>
      <c r="R29" s="29"/>
      <c r="T29" s="275"/>
    </row>
    <row r="30" spans="1:20" ht="15" customHeight="1">
      <c r="A30" s="32" t="s">
        <v>310</v>
      </c>
      <c r="C30" s="33"/>
      <c r="H30" s="151"/>
      <c r="I30" s="152"/>
      <c r="J30" s="152"/>
      <c r="K30" s="152"/>
      <c r="L30" s="153"/>
      <c r="M30" s="36">
        <f>SUM(M31:M32)</f>
        <v>6551039.09</v>
      </c>
      <c r="N30" s="36">
        <f>SUM(N31:N32)</f>
        <v>248634.83000000002</v>
      </c>
      <c r="O30" s="36">
        <f>SUM(O31:O32)</f>
        <v>0</v>
      </c>
      <c r="P30" s="36">
        <f>SUM(P31:P32)</f>
        <v>0</v>
      </c>
      <c r="Q30" s="36">
        <f>SUM(Q31:Q32)</f>
        <v>6799673.92</v>
      </c>
      <c r="R30" s="133"/>
      <c r="T30" s="275"/>
    </row>
    <row r="31" spans="1:20" ht="14.25" customHeight="1">
      <c r="A31" s="276" t="s">
        <v>1</v>
      </c>
      <c r="B31" s="276" t="s">
        <v>447</v>
      </c>
      <c r="C31" s="248">
        <v>1</v>
      </c>
      <c r="D31" s="56" t="s">
        <v>448</v>
      </c>
      <c r="E31" s="277">
        <v>41044</v>
      </c>
      <c r="F31" s="277">
        <v>41044</v>
      </c>
      <c r="G31" s="276" t="s">
        <v>55</v>
      </c>
      <c r="H31" s="278">
        <v>5710930.14</v>
      </c>
      <c r="I31" s="279">
        <v>168558.92</v>
      </c>
      <c r="J31" s="279">
        <v>0</v>
      </c>
      <c r="K31" s="279">
        <v>0</v>
      </c>
      <c r="L31" s="60">
        <f>SUM(H31:K31)</f>
        <v>5879489.06</v>
      </c>
      <c r="M31" s="278">
        <v>5710930.14</v>
      </c>
      <c r="N31" s="279">
        <v>168558.92</v>
      </c>
      <c r="O31" s="245">
        <v>0</v>
      </c>
      <c r="P31" s="245">
        <v>0</v>
      </c>
      <c r="Q31" s="59">
        <f>SUM(M31:P31)</f>
        <v>5879489.06</v>
      </c>
      <c r="R31" s="46"/>
      <c r="T31" s="275"/>
    </row>
    <row r="32" spans="1:20" ht="14.25" customHeight="1">
      <c r="A32" s="276" t="s">
        <v>1</v>
      </c>
      <c r="B32" s="276" t="s">
        <v>447</v>
      </c>
      <c r="C32" s="248">
        <v>4</v>
      </c>
      <c r="D32" s="56" t="s">
        <v>448</v>
      </c>
      <c r="E32" s="277">
        <v>41044</v>
      </c>
      <c r="F32" s="277">
        <v>41044</v>
      </c>
      <c r="G32" s="276" t="s">
        <v>55</v>
      </c>
      <c r="H32" s="278">
        <v>840108.95</v>
      </c>
      <c r="I32" s="279">
        <v>80075.91</v>
      </c>
      <c r="J32" s="279">
        <v>0</v>
      </c>
      <c r="K32" s="279">
        <v>0</v>
      </c>
      <c r="L32" s="60">
        <f>SUM(H32:K32)</f>
        <v>920184.86</v>
      </c>
      <c r="M32" s="278">
        <v>840108.95</v>
      </c>
      <c r="N32" s="279">
        <v>80075.91</v>
      </c>
      <c r="O32" s="245">
        <v>0</v>
      </c>
      <c r="P32" s="245">
        <v>0</v>
      </c>
      <c r="Q32" s="59">
        <f>SUM(M32:P32)</f>
        <v>920184.86</v>
      </c>
      <c r="R32" s="46"/>
      <c r="T32" s="275"/>
    </row>
    <row r="33" spans="1:20" ht="9.75" customHeight="1">
      <c r="A33" s="147"/>
      <c r="B33" s="275"/>
      <c r="C33" s="280"/>
      <c r="D33" s="275"/>
      <c r="E33" s="275"/>
      <c r="F33" s="275"/>
      <c r="G33" s="275"/>
      <c r="H33" s="281"/>
      <c r="I33" s="275"/>
      <c r="J33" s="275"/>
      <c r="K33" s="275"/>
      <c r="L33" s="282"/>
      <c r="M33" s="148"/>
      <c r="N33" s="148"/>
      <c r="O33" s="148"/>
      <c r="P33" s="148"/>
      <c r="Q33" s="148"/>
      <c r="R33" s="272"/>
      <c r="T33" s="275"/>
    </row>
    <row r="34" spans="1:20" ht="15" customHeight="1">
      <c r="A34" s="32" t="s">
        <v>296</v>
      </c>
      <c r="C34" s="33"/>
      <c r="H34" s="34"/>
      <c r="L34" s="35"/>
      <c r="M34" s="36">
        <f>+M35</f>
        <v>357539.48</v>
      </c>
      <c r="N34" s="36">
        <f>+N35</f>
        <v>13917.420000000002</v>
      </c>
      <c r="O34" s="36">
        <f>+O35</f>
        <v>0</v>
      </c>
      <c r="P34" s="36">
        <f>+P35</f>
        <v>0</v>
      </c>
      <c r="Q34" s="36">
        <f>+Q35</f>
        <v>371456.89999999997</v>
      </c>
      <c r="R34" s="29"/>
      <c r="T34" s="275"/>
    </row>
    <row r="35" spans="1:20" ht="15" customHeight="1">
      <c r="A35" s="32" t="s">
        <v>310</v>
      </c>
      <c r="C35" s="33"/>
      <c r="H35" s="151"/>
      <c r="I35" s="152"/>
      <c r="J35" s="152"/>
      <c r="K35" s="152"/>
      <c r="L35" s="153"/>
      <c r="M35" s="36">
        <f>SUM(M36:M37)</f>
        <v>357539.48</v>
      </c>
      <c r="N35" s="36">
        <f>SUM(N36:N37)</f>
        <v>13917.420000000002</v>
      </c>
      <c r="O35" s="36">
        <f>SUM(O36:O37)</f>
        <v>0</v>
      </c>
      <c r="P35" s="36">
        <f>SUM(P36:P37)</f>
        <v>0</v>
      </c>
      <c r="Q35" s="36">
        <f>SUM(Q36:Q37)</f>
        <v>371456.89999999997</v>
      </c>
      <c r="R35" s="133"/>
      <c r="T35" s="275"/>
    </row>
    <row r="36" spans="1:20" ht="14.25" customHeight="1">
      <c r="A36" s="276" t="s">
        <v>57</v>
      </c>
      <c r="B36" s="276" t="s">
        <v>449</v>
      </c>
      <c r="C36" s="248">
        <v>2</v>
      </c>
      <c r="D36" s="56" t="s">
        <v>450</v>
      </c>
      <c r="E36" s="277">
        <v>41044</v>
      </c>
      <c r="F36" s="277">
        <v>41044</v>
      </c>
      <c r="G36" s="276" t="s">
        <v>55</v>
      </c>
      <c r="H36" s="278">
        <v>285931.42</v>
      </c>
      <c r="I36" s="279">
        <v>10849.37</v>
      </c>
      <c r="J36" s="279">
        <v>0</v>
      </c>
      <c r="K36" s="279">
        <v>0</v>
      </c>
      <c r="L36" s="60">
        <f>SUM(H36:K36)</f>
        <v>296780.79</v>
      </c>
      <c r="M36" s="278">
        <v>285931.42</v>
      </c>
      <c r="N36" s="279">
        <v>10849.37</v>
      </c>
      <c r="O36" s="245">
        <v>0</v>
      </c>
      <c r="P36" s="245">
        <v>0</v>
      </c>
      <c r="Q36" s="59">
        <f>SUM(M36:P36)</f>
        <v>296780.79</v>
      </c>
      <c r="R36" s="46"/>
      <c r="T36" s="275"/>
    </row>
    <row r="37" spans="1:20" ht="14.25" customHeight="1">
      <c r="A37" s="276" t="s">
        <v>57</v>
      </c>
      <c r="B37" s="276" t="s">
        <v>449</v>
      </c>
      <c r="C37" s="248">
        <v>2</v>
      </c>
      <c r="D37" s="56" t="s">
        <v>450</v>
      </c>
      <c r="E37" s="277">
        <v>41044</v>
      </c>
      <c r="F37" s="277">
        <v>41044</v>
      </c>
      <c r="G37" s="276" t="s">
        <v>55</v>
      </c>
      <c r="H37" s="278">
        <v>71608.06</v>
      </c>
      <c r="I37" s="279">
        <v>3068.05</v>
      </c>
      <c r="J37" s="279">
        <v>0</v>
      </c>
      <c r="K37" s="279">
        <v>0</v>
      </c>
      <c r="L37" s="60">
        <f>SUM(H37:K37)</f>
        <v>74676.11</v>
      </c>
      <c r="M37" s="278">
        <v>71608.06</v>
      </c>
      <c r="N37" s="279">
        <v>3068.05</v>
      </c>
      <c r="O37" s="245">
        <v>0</v>
      </c>
      <c r="P37" s="245">
        <v>0</v>
      </c>
      <c r="Q37" s="59">
        <f>SUM(M37:P37)</f>
        <v>74676.11</v>
      </c>
      <c r="R37" s="46"/>
      <c r="T37" s="275"/>
    </row>
    <row r="38" spans="1:20" ht="12" customHeight="1">
      <c r="A38" s="147"/>
      <c r="B38" s="275"/>
      <c r="C38" s="280"/>
      <c r="D38" s="275"/>
      <c r="E38" s="275"/>
      <c r="F38" s="275"/>
      <c r="G38" s="275"/>
      <c r="H38" s="281"/>
      <c r="I38" s="275"/>
      <c r="J38" s="275"/>
      <c r="K38" s="275"/>
      <c r="L38" s="282"/>
      <c r="M38" s="148"/>
      <c r="N38" s="148"/>
      <c r="O38" s="148"/>
      <c r="P38" s="148"/>
      <c r="Q38" s="148"/>
      <c r="R38" s="272"/>
      <c r="T38" s="275"/>
    </row>
    <row r="39" spans="1:20" ht="12" customHeight="1">
      <c r="A39" s="147"/>
      <c r="B39" s="275"/>
      <c r="C39" s="280"/>
      <c r="D39" s="275"/>
      <c r="E39" s="275"/>
      <c r="F39" s="275"/>
      <c r="G39" s="275"/>
      <c r="H39" s="281"/>
      <c r="I39" s="275"/>
      <c r="J39" s="275"/>
      <c r="K39" s="275"/>
      <c r="L39" s="282"/>
      <c r="M39" s="148"/>
      <c r="N39" s="148"/>
      <c r="O39" s="148"/>
      <c r="P39" s="148"/>
      <c r="Q39" s="148"/>
      <c r="R39" s="272"/>
      <c r="T39" s="275"/>
    </row>
    <row r="40" spans="1:20" ht="15.75" customHeight="1">
      <c r="A40" s="27" t="s">
        <v>451</v>
      </c>
      <c r="B40" s="1"/>
      <c r="C40" s="1"/>
      <c r="D40" s="1"/>
      <c r="E40" s="1"/>
      <c r="F40" s="1"/>
      <c r="G40" s="1"/>
      <c r="H40" s="21"/>
      <c r="I40" s="15"/>
      <c r="J40" s="15"/>
      <c r="K40" s="15"/>
      <c r="L40" s="22"/>
      <c r="M40" s="28">
        <f>+M42</f>
        <v>228991.36</v>
      </c>
      <c r="N40" s="28">
        <f>+N42</f>
        <v>32957.49</v>
      </c>
      <c r="O40" s="28">
        <f>+O42</f>
        <v>0</v>
      </c>
      <c r="P40" s="28">
        <f>+P42</f>
        <v>0</v>
      </c>
      <c r="Q40" s="28">
        <f>+Q42</f>
        <v>261948.84999999998</v>
      </c>
      <c r="R40" s="272"/>
      <c r="T40" s="275"/>
    </row>
    <row r="41" spans="1:20" ht="9.75" customHeight="1">
      <c r="A41" s="147"/>
      <c r="B41" s="15"/>
      <c r="C41" s="142"/>
      <c r="D41" s="15"/>
      <c r="E41" s="15"/>
      <c r="F41" s="15"/>
      <c r="G41" s="15"/>
      <c r="H41" s="21"/>
      <c r="I41" s="15"/>
      <c r="J41" s="15"/>
      <c r="K41" s="15"/>
      <c r="L41" s="22"/>
      <c r="M41" s="88"/>
      <c r="N41" s="88"/>
      <c r="O41" s="88"/>
      <c r="P41" s="88"/>
      <c r="Q41" s="88"/>
      <c r="R41" s="272"/>
      <c r="T41" s="275"/>
    </row>
    <row r="42" spans="1:20" ht="15.75" customHeight="1">
      <c r="A42" s="30" t="s">
        <v>286</v>
      </c>
      <c r="B42" s="15"/>
      <c r="C42" s="15"/>
      <c r="D42" s="15"/>
      <c r="E42" s="15"/>
      <c r="F42" s="15"/>
      <c r="G42" s="15"/>
      <c r="H42" s="21"/>
      <c r="I42" s="15"/>
      <c r="J42" s="15"/>
      <c r="K42" s="15"/>
      <c r="L42" s="22"/>
      <c r="M42" s="31">
        <f>+M43</f>
        <v>228991.36</v>
      </c>
      <c r="N42" s="31">
        <f>+N43</f>
        <v>32957.49</v>
      </c>
      <c r="O42" s="31">
        <f>+O43</f>
        <v>0</v>
      </c>
      <c r="P42" s="31">
        <f>+P43</f>
        <v>0</v>
      </c>
      <c r="Q42" s="31">
        <f>+Q43</f>
        <v>261948.84999999998</v>
      </c>
      <c r="R42" s="272"/>
      <c r="T42" s="275"/>
    </row>
    <row r="43" spans="1:20" ht="15" customHeight="1">
      <c r="A43" s="32" t="s">
        <v>287</v>
      </c>
      <c r="C43" s="33"/>
      <c r="H43" s="34"/>
      <c r="L43" s="35"/>
      <c r="M43" s="36">
        <f>SUM(M44:M44)</f>
        <v>228991.36</v>
      </c>
      <c r="N43" s="36">
        <f>SUM(N44:N44)</f>
        <v>32957.49</v>
      </c>
      <c r="O43" s="36">
        <f>SUM(O44:O44)</f>
        <v>0</v>
      </c>
      <c r="P43" s="36">
        <f>SUM(P44:P44)</f>
        <v>0</v>
      </c>
      <c r="Q43" s="36">
        <f>SUM(Q44:Q44)</f>
        <v>261948.84999999998</v>
      </c>
      <c r="R43" s="272"/>
      <c r="T43" s="275"/>
    </row>
    <row r="44" spans="1:20" ht="14.25" customHeight="1">
      <c r="A44" s="276" t="s">
        <v>452</v>
      </c>
      <c r="B44" s="276" t="s">
        <v>453</v>
      </c>
      <c r="C44" s="248">
        <v>1</v>
      </c>
      <c r="D44" s="54" t="s">
        <v>16</v>
      </c>
      <c r="E44" s="277">
        <v>41035</v>
      </c>
      <c r="F44" s="277">
        <v>41036</v>
      </c>
      <c r="G44" s="276" t="s">
        <v>55</v>
      </c>
      <c r="H44" s="278">
        <v>228991.36</v>
      </c>
      <c r="I44" s="279">
        <v>32957.49</v>
      </c>
      <c r="J44" s="279">
        <v>0</v>
      </c>
      <c r="K44" s="279">
        <v>0</v>
      </c>
      <c r="L44" s="60">
        <f>SUM(H44:K44)</f>
        <v>261948.84999999998</v>
      </c>
      <c r="M44" s="278">
        <v>228991.36</v>
      </c>
      <c r="N44" s="279">
        <v>32957.49</v>
      </c>
      <c r="O44" s="279">
        <v>0</v>
      </c>
      <c r="P44" s="279">
        <v>0</v>
      </c>
      <c r="Q44" s="59">
        <f>SUM(M44:P44)</f>
        <v>261948.84999999998</v>
      </c>
      <c r="R44" s="45"/>
      <c r="T44" s="275"/>
    </row>
    <row r="45" spans="1:20" ht="12" customHeight="1">
      <c r="A45" s="147"/>
      <c r="B45" s="275"/>
      <c r="C45" s="280"/>
      <c r="D45" s="275"/>
      <c r="E45" s="275"/>
      <c r="F45" s="275"/>
      <c r="G45" s="275"/>
      <c r="H45" s="281"/>
      <c r="I45" s="275"/>
      <c r="J45" s="275"/>
      <c r="K45" s="275"/>
      <c r="L45" s="282"/>
      <c r="M45" s="148"/>
      <c r="N45" s="148"/>
      <c r="O45" s="148"/>
      <c r="P45" s="148"/>
      <c r="Q45" s="148"/>
      <c r="R45" s="272"/>
      <c r="T45" s="275"/>
    </row>
    <row r="46" spans="1:20" ht="12" customHeight="1">
      <c r="A46" s="147"/>
      <c r="B46" s="275"/>
      <c r="C46" s="280"/>
      <c r="D46" s="275"/>
      <c r="E46" s="275"/>
      <c r="F46" s="275"/>
      <c r="G46" s="275"/>
      <c r="H46" s="281"/>
      <c r="I46" s="275"/>
      <c r="J46" s="275"/>
      <c r="K46" s="275"/>
      <c r="L46" s="282"/>
      <c r="M46" s="148"/>
      <c r="N46" s="148"/>
      <c r="O46" s="148"/>
      <c r="P46" s="148"/>
      <c r="Q46" s="148"/>
      <c r="R46" s="272"/>
      <c r="T46" s="275"/>
    </row>
    <row r="47" spans="1:20" ht="15.75" customHeight="1">
      <c r="A47" s="27" t="s">
        <v>35</v>
      </c>
      <c r="B47" s="1"/>
      <c r="C47" s="1"/>
      <c r="D47" s="1"/>
      <c r="E47" s="1"/>
      <c r="F47" s="1"/>
      <c r="G47" s="1"/>
      <c r="H47" s="21"/>
      <c r="I47" s="15"/>
      <c r="J47" s="15"/>
      <c r="K47" s="15"/>
      <c r="L47" s="22"/>
      <c r="M47" s="28">
        <f>+M49</f>
        <v>0</v>
      </c>
      <c r="N47" s="28">
        <f>+N49</f>
        <v>164763666.88</v>
      </c>
      <c r="O47" s="28">
        <f>+O49</f>
        <v>0</v>
      </c>
      <c r="P47" s="28">
        <f>+P49</f>
        <v>0</v>
      </c>
      <c r="Q47" s="28">
        <f>+Q49</f>
        <v>164763666.88</v>
      </c>
      <c r="R47" s="272"/>
      <c r="T47" s="275"/>
    </row>
    <row r="48" spans="1:20" ht="9.75" customHeight="1">
      <c r="A48" s="147"/>
      <c r="B48" s="15"/>
      <c r="C48" s="142"/>
      <c r="D48" s="15"/>
      <c r="E48" s="15"/>
      <c r="F48" s="15"/>
      <c r="G48" s="15"/>
      <c r="H48" s="21"/>
      <c r="I48" s="15"/>
      <c r="J48" s="15"/>
      <c r="K48" s="15"/>
      <c r="L48" s="22"/>
      <c r="M48" s="88"/>
      <c r="N48" s="88"/>
      <c r="O48" s="88"/>
      <c r="P48" s="88"/>
      <c r="Q48" s="88"/>
      <c r="R48" s="272"/>
      <c r="T48" s="275"/>
    </row>
    <row r="49" spans="1:20" ht="15.75" customHeight="1">
      <c r="A49" s="30" t="s">
        <v>286</v>
      </c>
      <c r="B49" s="15"/>
      <c r="C49" s="15"/>
      <c r="D49" s="15"/>
      <c r="E49" s="15"/>
      <c r="F49" s="15"/>
      <c r="G49" s="15"/>
      <c r="H49" s="21"/>
      <c r="I49" s="15"/>
      <c r="J49" s="15"/>
      <c r="K49" s="15"/>
      <c r="L49" s="22"/>
      <c r="M49" s="31">
        <f>+M50</f>
        <v>0</v>
      </c>
      <c r="N49" s="31">
        <f>+N50</f>
        <v>164763666.88</v>
      </c>
      <c r="O49" s="31">
        <f>+O50</f>
        <v>0</v>
      </c>
      <c r="P49" s="31">
        <f>+P50</f>
        <v>0</v>
      </c>
      <c r="Q49" s="31">
        <f>+Q50</f>
        <v>164763666.88</v>
      </c>
      <c r="R49" s="272"/>
      <c r="T49" s="275"/>
    </row>
    <row r="50" spans="1:20" ht="15" customHeight="1">
      <c r="A50" s="32" t="s">
        <v>287</v>
      </c>
      <c r="C50" s="33"/>
      <c r="H50" s="34"/>
      <c r="L50" s="35"/>
      <c r="M50" s="36">
        <f>SUM(M51:M58)</f>
        <v>0</v>
      </c>
      <c r="N50" s="36">
        <f>SUM(N51:N58)</f>
        <v>164763666.88</v>
      </c>
      <c r="O50" s="36">
        <f>SUM(O51:O58)</f>
        <v>0</v>
      </c>
      <c r="P50" s="36">
        <f>SUM(P51:P58)</f>
        <v>0</v>
      </c>
      <c r="Q50" s="36">
        <f>SUM(Q51:Q58)</f>
        <v>164763666.88</v>
      </c>
      <c r="R50" s="272"/>
      <c r="T50" s="275"/>
    </row>
    <row r="51" spans="1:20" ht="14.25" customHeight="1">
      <c r="A51" s="276" t="s">
        <v>138</v>
      </c>
      <c r="B51" s="276" t="s">
        <v>454</v>
      </c>
      <c r="C51" s="248">
        <v>1</v>
      </c>
      <c r="D51" s="54" t="s">
        <v>455</v>
      </c>
      <c r="E51" s="277">
        <v>41050</v>
      </c>
      <c r="F51" s="277">
        <v>41047</v>
      </c>
      <c r="G51" s="276" t="s">
        <v>55</v>
      </c>
      <c r="H51" s="278">
        <v>0</v>
      </c>
      <c r="I51" s="279">
        <v>21875000</v>
      </c>
      <c r="J51" s="279">
        <v>0</v>
      </c>
      <c r="K51" s="279">
        <v>0</v>
      </c>
      <c r="L51" s="60">
        <f aca="true" t="shared" si="2" ref="L51:L58">SUM(H51:K51)</f>
        <v>21875000</v>
      </c>
      <c r="M51" s="59">
        <v>0</v>
      </c>
      <c r="N51" s="279">
        <v>21875000</v>
      </c>
      <c r="O51" s="245">
        <v>0</v>
      </c>
      <c r="P51" s="245">
        <v>0</v>
      </c>
      <c r="Q51" s="59">
        <f aca="true" t="shared" si="3" ref="Q51:Q58">SUM(M51:P51)</f>
        <v>21875000</v>
      </c>
      <c r="R51" s="45"/>
      <c r="T51" s="275"/>
    </row>
    <row r="52" spans="1:20" ht="14.25" customHeight="1">
      <c r="A52" s="240" t="s">
        <v>138</v>
      </c>
      <c r="B52" s="240" t="s">
        <v>456</v>
      </c>
      <c r="C52" s="241">
        <v>1</v>
      </c>
      <c r="D52" s="54" t="s">
        <v>457</v>
      </c>
      <c r="E52" s="242">
        <v>41032</v>
      </c>
      <c r="F52" s="242">
        <v>41031</v>
      </c>
      <c r="G52" s="240" t="s">
        <v>55</v>
      </c>
      <c r="H52" s="243">
        <v>0</v>
      </c>
      <c r="I52" s="244">
        <v>20937500</v>
      </c>
      <c r="J52" s="244">
        <v>0</v>
      </c>
      <c r="K52" s="244">
        <v>0</v>
      </c>
      <c r="L52" s="60">
        <f t="shared" si="2"/>
        <v>20937500</v>
      </c>
      <c r="M52" s="244">
        <v>0</v>
      </c>
      <c r="N52" s="244">
        <v>20937500</v>
      </c>
      <c r="O52" s="244">
        <v>0</v>
      </c>
      <c r="P52" s="244">
        <v>0</v>
      </c>
      <c r="Q52" s="59">
        <f t="shared" si="3"/>
        <v>20937500</v>
      </c>
      <c r="R52" s="45"/>
      <c r="T52" s="275"/>
    </row>
    <row r="53" spans="1:20" ht="14.25" customHeight="1">
      <c r="A53" s="276" t="s">
        <v>138</v>
      </c>
      <c r="B53" s="276" t="s">
        <v>458</v>
      </c>
      <c r="C53" s="248">
        <v>1</v>
      </c>
      <c r="D53" s="54" t="s">
        <v>455</v>
      </c>
      <c r="E53" s="277">
        <v>41050</v>
      </c>
      <c r="F53" s="277">
        <v>41047</v>
      </c>
      <c r="G53" s="276" t="s">
        <v>55</v>
      </c>
      <c r="H53" s="278">
        <v>0</v>
      </c>
      <c r="I53" s="279">
        <v>17500000</v>
      </c>
      <c r="J53" s="279">
        <v>0</v>
      </c>
      <c r="K53" s="279">
        <v>0</v>
      </c>
      <c r="L53" s="60">
        <f t="shared" si="2"/>
        <v>17500000</v>
      </c>
      <c r="M53" s="59">
        <v>0</v>
      </c>
      <c r="N53" s="279">
        <v>17500000</v>
      </c>
      <c r="O53" s="245">
        <v>0</v>
      </c>
      <c r="P53" s="245">
        <v>0</v>
      </c>
      <c r="Q53" s="59">
        <f t="shared" si="3"/>
        <v>17500000</v>
      </c>
      <c r="R53" s="45"/>
      <c r="T53" s="275"/>
    </row>
    <row r="54" spans="1:20" ht="14.25" customHeight="1">
      <c r="A54" s="240" t="s">
        <v>138</v>
      </c>
      <c r="B54" s="240" t="s">
        <v>459</v>
      </c>
      <c r="C54" s="241">
        <v>1</v>
      </c>
      <c r="D54" s="54" t="s">
        <v>457</v>
      </c>
      <c r="E54" s="242">
        <v>41032</v>
      </c>
      <c r="F54" s="242">
        <v>41031</v>
      </c>
      <c r="G54" s="240" t="s">
        <v>55</v>
      </c>
      <c r="H54" s="243">
        <v>0</v>
      </c>
      <c r="I54" s="244">
        <v>3400710.63</v>
      </c>
      <c r="J54" s="244">
        <v>0</v>
      </c>
      <c r="K54" s="244">
        <v>0</v>
      </c>
      <c r="L54" s="60">
        <f t="shared" si="2"/>
        <v>3400710.63</v>
      </c>
      <c r="M54" s="244">
        <v>0</v>
      </c>
      <c r="N54" s="244">
        <v>3400710.63</v>
      </c>
      <c r="O54" s="244">
        <v>0</v>
      </c>
      <c r="P54" s="244">
        <v>0</v>
      </c>
      <c r="Q54" s="59">
        <f t="shared" si="3"/>
        <v>3400710.63</v>
      </c>
      <c r="R54" s="45"/>
      <c r="T54" s="275"/>
    </row>
    <row r="55" spans="1:20" ht="14.25" customHeight="1">
      <c r="A55" s="276" t="s">
        <v>138</v>
      </c>
      <c r="B55" s="276" t="s">
        <v>460</v>
      </c>
      <c r="C55" s="248">
        <v>1</v>
      </c>
      <c r="D55" s="54" t="s">
        <v>455</v>
      </c>
      <c r="E55" s="277">
        <v>41050</v>
      </c>
      <c r="F55" s="277">
        <v>41047</v>
      </c>
      <c r="G55" s="276" t="s">
        <v>55</v>
      </c>
      <c r="H55" s="278">
        <v>0</v>
      </c>
      <c r="I55" s="279">
        <v>3702825</v>
      </c>
      <c r="J55" s="279">
        <v>0</v>
      </c>
      <c r="K55" s="279">
        <v>0</v>
      </c>
      <c r="L55" s="60">
        <f t="shared" si="2"/>
        <v>3702825</v>
      </c>
      <c r="M55" s="59">
        <v>0</v>
      </c>
      <c r="N55" s="279">
        <v>3702825</v>
      </c>
      <c r="O55" s="245">
        <v>0</v>
      </c>
      <c r="P55" s="245">
        <v>0</v>
      </c>
      <c r="Q55" s="59">
        <f t="shared" si="3"/>
        <v>3702825</v>
      </c>
      <c r="R55" s="45"/>
      <c r="T55" s="275"/>
    </row>
    <row r="56" spans="1:20" ht="14.25" customHeight="1">
      <c r="A56" s="276" t="s">
        <v>138</v>
      </c>
      <c r="B56" s="276" t="s">
        <v>461</v>
      </c>
      <c r="C56" s="248">
        <v>1</v>
      </c>
      <c r="D56" s="54" t="s">
        <v>455</v>
      </c>
      <c r="E56" s="277">
        <v>41050</v>
      </c>
      <c r="F56" s="277">
        <v>41047</v>
      </c>
      <c r="G56" s="276" t="s">
        <v>55</v>
      </c>
      <c r="H56" s="278">
        <v>0</v>
      </c>
      <c r="I56" s="279">
        <v>55160131.25</v>
      </c>
      <c r="J56" s="279">
        <v>0</v>
      </c>
      <c r="K56" s="279">
        <v>0</v>
      </c>
      <c r="L56" s="60">
        <f>SUM(H56:K56)</f>
        <v>55160131.25</v>
      </c>
      <c r="M56" s="59">
        <v>0</v>
      </c>
      <c r="N56" s="279">
        <v>55160131.25</v>
      </c>
      <c r="O56" s="245">
        <v>0</v>
      </c>
      <c r="P56" s="245">
        <v>0</v>
      </c>
      <c r="Q56" s="59">
        <f>SUM(M56:P56)</f>
        <v>55160131.25</v>
      </c>
      <c r="R56" s="45"/>
      <c r="T56" s="275"/>
    </row>
    <row r="57" spans="1:20" ht="14.25" customHeight="1">
      <c r="A57" s="276" t="s">
        <v>138</v>
      </c>
      <c r="B57" s="276" t="s">
        <v>462</v>
      </c>
      <c r="C57" s="248">
        <v>1</v>
      </c>
      <c r="D57" s="54" t="s">
        <v>463</v>
      </c>
      <c r="E57" s="277">
        <v>41047</v>
      </c>
      <c r="F57" s="277">
        <v>41046</v>
      </c>
      <c r="G57" s="276" t="s">
        <v>55</v>
      </c>
      <c r="H57" s="278">
        <v>0</v>
      </c>
      <c r="I57" s="279">
        <v>28125000</v>
      </c>
      <c r="J57" s="279">
        <v>0</v>
      </c>
      <c r="K57" s="279">
        <v>0</v>
      </c>
      <c r="L57" s="60">
        <f>SUM(H57:K57)</f>
        <v>28125000</v>
      </c>
      <c r="M57" s="59">
        <v>0</v>
      </c>
      <c r="N57" s="279">
        <v>28125000</v>
      </c>
      <c r="O57" s="245">
        <v>0</v>
      </c>
      <c r="P57" s="245">
        <v>0</v>
      </c>
      <c r="Q57" s="59">
        <f>SUM(M57:P57)</f>
        <v>28125000</v>
      </c>
      <c r="R57" s="45"/>
      <c r="T57" s="275"/>
    </row>
    <row r="58" spans="1:20" ht="14.25" customHeight="1">
      <c r="A58" s="276" t="s">
        <v>138</v>
      </c>
      <c r="B58" s="276" t="s">
        <v>464</v>
      </c>
      <c r="C58" s="248">
        <v>1</v>
      </c>
      <c r="D58" s="54" t="s">
        <v>463</v>
      </c>
      <c r="E58" s="277">
        <v>41047</v>
      </c>
      <c r="F58" s="277">
        <v>41046</v>
      </c>
      <c r="G58" s="276" t="s">
        <v>55</v>
      </c>
      <c r="H58" s="278">
        <v>0</v>
      </c>
      <c r="I58" s="279">
        <v>14062500</v>
      </c>
      <c r="J58" s="279">
        <v>0</v>
      </c>
      <c r="K58" s="279">
        <v>0</v>
      </c>
      <c r="L58" s="60">
        <f t="shared" si="2"/>
        <v>14062500</v>
      </c>
      <c r="M58" s="59">
        <v>0</v>
      </c>
      <c r="N58" s="279">
        <v>14062500</v>
      </c>
      <c r="O58" s="245">
        <v>0</v>
      </c>
      <c r="P58" s="245">
        <v>0</v>
      </c>
      <c r="Q58" s="59">
        <f t="shared" si="3"/>
        <v>14062500</v>
      </c>
      <c r="R58" s="45"/>
      <c r="T58" s="275"/>
    </row>
    <row r="59" spans="1:20" ht="12" customHeight="1">
      <c r="A59" s="147"/>
      <c r="B59" s="275"/>
      <c r="C59" s="280"/>
      <c r="D59" s="275"/>
      <c r="E59" s="275"/>
      <c r="F59" s="275"/>
      <c r="G59" s="275"/>
      <c r="H59" s="281"/>
      <c r="I59" s="275"/>
      <c r="J59" s="275"/>
      <c r="K59" s="275"/>
      <c r="L59" s="282"/>
      <c r="M59" s="148"/>
      <c r="N59" s="148"/>
      <c r="O59" s="148"/>
      <c r="P59" s="148"/>
      <c r="Q59" s="148"/>
      <c r="R59" s="272"/>
      <c r="T59" s="275"/>
    </row>
    <row r="60" spans="1:20" ht="12" customHeight="1">
      <c r="A60" s="147"/>
      <c r="B60" s="275"/>
      <c r="C60" s="280"/>
      <c r="D60" s="275"/>
      <c r="E60" s="275"/>
      <c r="F60" s="275"/>
      <c r="G60" s="275"/>
      <c r="H60" s="281"/>
      <c r="I60" s="275"/>
      <c r="J60" s="275"/>
      <c r="K60" s="275"/>
      <c r="L60" s="282"/>
      <c r="M60" s="148"/>
      <c r="N60" s="148"/>
      <c r="O60" s="148"/>
      <c r="P60" s="148"/>
      <c r="Q60" s="148"/>
      <c r="R60" s="272"/>
      <c r="T60" s="275"/>
    </row>
    <row r="61" spans="1:18" ht="15.75" customHeight="1">
      <c r="A61" s="83" t="s">
        <v>297</v>
      </c>
      <c r="B61" s="84"/>
      <c r="C61" s="85"/>
      <c r="D61" s="84"/>
      <c r="E61" s="84"/>
      <c r="F61" s="84"/>
      <c r="G61" s="84"/>
      <c r="H61" s="86"/>
      <c r="I61" s="84"/>
      <c r="J61" s="84"/>
      <c r="K61" s="84"/>
      <c r="L61" s="87"/>
      <c r="M61" s="88">
        <f>+M63+M70</f>
        <v>0</v>
      </c>
      <c r="N61" s="88">
        <f>+N63+N70</f>
        <v>0</v>
      </c>
      <c r="O61" s="88">
        <f>+O63+O70</f>
        <v>1523520.97</v>
      </c>
      <c r="P61" s="88">
        <f>+P63+P70</f>
        <v>0</v>
      </c>
      <c r="Q61" s="88">
        <f>+Q63+Q70</f>
        <v>1523520.97</v>
      </c>
      <c r="R61" s="29"/>
    </row>
    <row r="62" spans="1:18" ht="9.75" customHeight="1">
      <c r="A62" s="83"/>
      <c r="B62" s="84"/>
      <c r="C62" s="85"/>
      <c r="D62" s="84"/>
      <c r="E62" s="84"/>
      <c r="F62" s="84"/>
      <c r="G62" s="84"/>
      <c r="H62" s="86"/>
      <c r="I62" s="84"/>
      <c r="J62" s="84"/>
      <c r="K62" s="84"/>
      <c r="L62" s="87"/>
      <c r="M62" s="88"/>
      <c r="N62" s="88"/>
      <c r="O62" s="88"/>
      <c r="P62" s="88"/>
      <c r="Q62" s="88"/>
      <c r="R62" s="29"/>
    </row>
    <row r="63" spans="1:18" ht="15.75" customHeight="1">
      <c r="A63" s="30" t="s">
        <v>286</v>
      </c>
      <c r="B63" s="15"/>
      <c r="C63" s="15"/>
      <c r="D63" s="15"/>
      <c r="E63" s="15"/>
      <c r="F63" s="15"/>
      <c r="G63" s="15"/>
      <c r="H63" s="21"/>
      <c r="I63" s="15"/>
      <c r="J63" s="15"/>
      <c r="K63" s="15"/>
      <c r="L63" s="22"/>
      <c r="M63" s="31">
        <f>+M64</f>
        <v>0</v>
      </c>
      <c r="N63" s="31">
        <f>+N64</f>
        <v>0</v>
      </c>
      <c r="O63" s="31">
        <f>+O64</f>
        <v>1155160.81</v>
      </c>
      <c r="P63" s="31">
        <f>+P64</f>
        <v>0</v>
      </c>
      <c r="Q63" s="31">
        <f>+Q64</f>
        <v>1155160.81</v>
      </c>
      <c r="R63" s="29"/>
    </row>
    <row r="64" spans="1:18" ht="15" customHeight="1">
      <c r="A64" s="32" t="s">
        <v>287</v>
      </c>
      <c r="B64" s="15"/>
      <c r="C64" s="15"/>
      <c r="D64" s="15"/>
      <c r="E64" s="15"/>
      <c r="F64" s="15"/>
      <c r="G64" s="15"/>
      <c r="H64" s="62"/>
      <c r="I64" s="63"/>
      <c r="J64" s="63"/>
      <c r="K64" s="63"/>
      <c r="L64" s="64"/>
      <c r="M64" s="36">
        <f>SUM(M65:M68)</f>
        <v>0</v>
      </c>
      <c r="N64" s="36">
        <f>SUM(N65:N68)</f>
        <v>0</v>
      </c>
      <c r="O64" s="36">
        <f>SUM(O65:O68)</f>
        <v>1155160.81</v>
      </c>
      <c r="P64" s="36">
        <f>SUM(P65:P68)</f>
        <v>0</v>
      </c>
      <c r="Q64" s="36">
        <f>SUM(Q65:Q68)</f>
        <v>1155160.81</v>
      </c>
      <c r="R64" s="29"/>
    </row>
    <row r="65" spans="1:18" ht="14.25" customHeight="1">
      <c r="A65" s="240" t="s">
        <v>90</v>
      </c>
      <c r="B65" s="240" t="s">
        <v>91</v>
      </c>
      <c r="C65" s="241">
        <v>1</v>
      </c>
      <c r="D65" s="54" t="s">
        <v>99</v>
      </c>
      <c r="E65" s="242">
        <v>40633</v>
      </c>
      <c r="F65" s="242">
        <v>40694</v>
      </c>
      <c r="G65" s="240" t="s">
        <v>66</v>
      </c>
      <c r="H65" s="243">
        <v>0</v>
      </c>
      <c r="I65" s="244">
        <v>0</v>
      </c>
      <c r="J65" s="244">
        <v>63.12</v>
      </c>
      <c r="K65" s="244">
        <v>0</v>
      </c>
      <c r="L65" s="60">
        <f>SUM(H65:K65)</f>
        <v>63.12</v>
      </c>
      <c r="M65" s="244">
        <v>0</v>
      </c>
      <c r="N65" s="244">
        <v>0</v>
      </c>
      <c r="O65" s="244">
        <v>23.29</v>
      </c>
      <c r="P65" s="244">
        <v>0</v>
      </c>
      <c r="Q65" s="59">
        <f>SUM(M65:P65)</f>
        <v>23.29</v>
      </c>
      <c r="R65" s="46"/>
    </row>
    <row r="66" spans="1:18" ht="14.25" customHeight="1">
      <c r="A66" s="240" t="s">
        <v>412</v>
      </c>
      <c r="B66" s="240" t="s">
        <v>413</v>
      </c>
      <c r="C66" s="241">
        <v>2</v>
      </c>
      <c r="D66" s="54" t="s">
        <v>414</v>
      </c>
      <c r="E66" s="242">
        <v>40676</v>
      </c>
      <c r="F66" s="242">
        <v>40676</v>
      </c>
      <c r="G66" s="240" t="s">
        <v>55</v>
      </c>
      <c r="H66" s="243">
        <v>0</v>
      </c>
      <c r="I66" s="244">
        <v>0</v>
      </c>
      <c r="J66" s="244">
        <v>2000</v>
      </c>
      <c r="K66" s="244">
        <v>0</v>
      </c>
      <c r="L66" s="60">
        <f>SUM(H66:K66)</f>
        <v>2000</v>
      </c>
      <c r="M66" s="244">
        <v>0</v>
      </c>
      <c r="N66" s="244">
        <v>0</v>
      </c>
      <c r="O66" s="244">
        <v>2000</v>
      </c>
      <c r="P66" s="244">
        <v>0</v>
      </c>
      <c r="Q66" s="59">
        <f>SUM(M66:P66)</f>
        <v>2000</v>
      </c>
      <c r="R66" s="46"/>
    </row>
    <row r="67" spans="1:18" ht="14.25" customHeight="1">
      <c r="A67" s="240" t="s">
        <v>264</v>
      </c>
      <c r="B67" s="240" t="s">
        <v>465</v>
      </c>
      <c r="C67" s="241">
        <v>1</v>
      </c>
      <c r="D67" s="54" t="s">
        <v>266</v>
      </c>
      <c r="E67" s="242">
        <v>40678</v>
      </c>
      <c r="F67" s="242">
        <v>40679</v>
      </c>
      <c r="G67" s="240" t="s">
        <v>66</v>
      </c>
      <c r="H67" s="243">
        <v>0</v>
      </c>
      <c r="I67" s="244">
        <v>0</v>
      </c>
      <c r="J67" s="244">
        <v>762927.69</v>
      </c>
      <c r="K67" s="244">
        <v>0</v>
      </c>
      <c r="L67" s="60">
        <f>SUM(H67:K67)</f>
        <v>762927.69</v>
      </c>
      <c r="M67" s="244">
        <v>0</v>
      </c>
      <c r="N67" s="244">
        <v>0</v>
      </c>
      <c r="O67" s="244">
        <v>281939.28</v>
      </c>
      <c r="P67" s="244">
        <v>0</v>
      </c>
      <c r="Q67" s="59">
        <f>SUM(M67:P67)</f>
        <v>281939.28</v>
      </c>
      <c r="R67" s="46"/>
    </row>
    <row r="68" spans="1:18" ht="14.25" customHeight="1">
      <c r="A68" s="240" t="s">
        <v>1</v>
      </c>
      <c r="B68" s="240" t="s">
        <v>466</v>
      </c>
      <c r="C68" s="241">
        <v>1</v>
      </c>
      <c r="D68" s="54" t="s">
        <v>467</v>
      </c>
      <c r="E68" s="242">
        <v>40676</v>
      </c>
      <c r="F68" s="242">
        <v>40676</v>
      </c>
      <c r="G68" s="240" t="s">
        <v>55</v>
      </c>
      <c r="H68" s="243">
        <v>0</v>
      </c>
      <c r="I68" s="244">
        <v>0</v>
      </c>
      <c r="J68" s="244">
        <v>871198.24</v>
      </c>
      <c r="K68" s="244">
        <v>0</v>
      </c>
      <c r="L68" s="60">
        <f>SUM(H68:K68)</f>
        <v>871198.24</v>
      </c>
      <c r="M68" s="244">
        <v>0</v>
      </c>
      <c r="N68" s="244">
        <v>0</v>
      </c>
      <c r="O68" s="244">
        <v>871198.24</v>
      </c>
      <c r="P68" s="244">
        <v>0</v>
      </c>
      <c r="Q68" s="59">
        <f>SUM(M68:P68)</f>
        <v>871198.24</v>
      </c>
      <c r="R68" s="46"/>
    </row>
    <row r="69" spans="1:18" ht="9.75" customHeight="1">
      <c r="A69" s="194"/>
      <c r="B69" s="194"/>
      <c r="C69" s="195"/>
      <c r="D69" s="158"/>
      <c r="E69" s="197"/>
      <c r="F69" s="197"/>
      <c r="G69" s="194"/>
      <c r="H69" s="257"/>
      <c r="I69" s="258"/>
      <c r="J69" s="258"/>
      <c r="K69" s="258"/>
      <c r="L69" s="201"/>
      <c r="M69" s="258"/>
      <c r="N69" s="258"/>
      <c r="O69" s="258"/>
      <c r="P69" s="258"/>
      <c r="Q69" s="163"/>
      <c r="R69" s="46"/>
    </row>
    <row r="70" spans="1:18" ht="15.75" customHeight="1">
      <c r="A70" s="30" t="s">
        <v>294</v>
      </c>
      <c r="B70" s="15"/>
      <c r="C70" s="15"/>
      <c r="D70" s="15"/>
      <c r="E70" s="15"/>
      <c r="F70" s="15"/>
      <c r="G70" s="15"/>
      <c r="H70" s="21"/>
      <c r="I70" s="15"/>
      <c r="J70" s="15"/>
      <c r="K70" s="15"/>
      <c r="L70" s="22"/>
      <c r="M70" s="31">
        <f aca="true" t="shared" si="4" ref="M70:Q71">+M71</f>
        <v>0</v>
      </c>
      <c r="N70" s="31">
        <f t="shared" si="4"/>
        <v>0</v>
      </c>
      <c r="O70" s="31">
        <f t="shared" si="4"/>
        <v>368360.16</v>
      </c>
      <c r="P70" s="31">
        <f t="shared" si="4"/>
        <v>0</v>
      </c>
      <c r="Q70" s="31">
        <f t="shared" si="4"/>
        <v>368360.16</v>
      </c>
      <c r="R70" s="29"/>
    </row>
    <row r="71" spans="1:18" ht="15" customHeight="1">
      <c r="A71" s="32" t="s">
        <v>295</v>
      </c>
      <c r="C71" s="33"/>
      <c r="H71" s="34"/>
      <c r="L71" s="35"/>
      <c r="M71" s="36">
        <f t="shared" si="4"/>
        <v>0</v>
      </c>
      <c r="N71" s="36">
        <f t="shared" si="4"/>
        <v>0</v>
      </c>
      <c r="O71" s="36">
        <f t="shared" si="4"/>
        <v>368360.16</v>
      </c>
      <c r="P71" s="36">
        <f t="shared" si="4"/>
        <v>0</v>
      </c>
      <c r="Q71" s="36">
        <f t="shared" si="4"/>
        <v>368360.16</v>
      </c>
      <c r="R71" s="29"/>
    </row>
    <row r="72" spans="1:18" ht="15" customHeight="1">
      <c r="A72" s="32" t="s">
        <v>310</v>
      </c>
      <c r="C72" s="33"/>
      <c r="H72" s="151"/>
      <c r="I72" s="152"/>
      <c r="J72" s="152"/>
      <c r="K72" s="152"/>
      <c r="L72" s="153"/>
      <c r="M72" s="36">
        <f>SUM(M73:M73)</f>
        <v>0</v>
      </c>
      <c r="N72" s="36">
        <f>SUM(N73:N73)</f>
        <v>0</v>
      </c>
      <c r="O72" s="36">
        <f>SUM(O73:O73)</f>
        <v>368360.16</v>
      </c>
      <c r="P72" s="36">
        <f>SUM(P73:P73)</f>
        <v>0</v>
      </c>
      <c r="Q72" s="36">
        <f>SUM(Q73:Q73)</f>
        <v>368360.16</v>
      </c>
      <c r="R72" s="133"/>
    </row>
    <row r="73" spans="1:18" ht="14.25" customHeight="1">
      <c r="A73" s="276" t="s">
        <v>1</v>
      </c>
      <c r="B73" s="276" t="s">
        <v>468</v>
      </c>
      <c r="C73" s="248">
        <v>1</v>
      </c>
      <c r="D73" s="56" t="s">
        <v>469</v>
      </c>
      <c r="E73" s="242">
        <v>41044</v>
      </c>
      <c r="F73" s="242">
        <v>41044</v>
      </c>
      <c r="G73" s="240" t="s">
        <v>55</v>
      </c>
      <c r="H73" s="243">
        <v>0</v>
      </c>
      <c r="I73" s="244">
        <v>0</v>
      </c>
      <c r="J73" s="244">
        <v>368360.16</v>
      </c>
      <c r="K73" s="244">
        <v>0</v>
      </c>
      <c r="L73" s="60">
        <f>SUM(H73:K73)</f>
        <v>368360.16</v>
      </c>
      <c r="M73" s="244">
        <v>0</v>
      </c>
      <c r="N73" s="244">
        <v>0</v>
      </c>
      <c r="O73" s="244">
        <v>368360.16</v>
      </c>
      <c r="P73" s="244">
        <v>0</v>
      </c>
      <c r="Q73" s="59">
        <f>SUM(M73:P73)</f>
        <v>368360.16</v>
      </c>
      <c r="R73" s="46"/>
    </row>
    <row r="74" spans="1:18" ht="15" customHeight="1">
      <c r="A74" s="194"/>
      <c r="B74" s="194"/>
      <c r="C74" s="195"/>
      <c r="D74" s="158"/>
      <c r="E74" s="197"/>
      <c r="F74" s="197"/>
      <c r="G74" s="194"/>
      <c r="H74" s="257"/>
      <c r="I74" s="258"/>
      <c r="J74" s="258"/>
      <c r="K74" s="258"/>
      <c r="L74" s="201"/>
      <c r="M74" s="258"/>
      <c r="N74" s="258"/>
      <c r="O74" s="258"/>
      <c r="P74" s="258"/>
      <c r="Q74" s="163"/>
      <c r="R74" s="46"/>
    </row>
    <row r="75" spans="1:18" ht="15" customHeight="1">
      <c r="A75" s="194"/>
      <c r="B75" s="194"/>
      <c r="C75" s="195"/>
      <c r="D75" s="158"/>
      <c r="E75" s="197"/>
      <c r="F75" s="197"/>
      <c r="G75" s="194"/>
      <c r="H75" s="257"/>
      <c r="I75" s="258"/>
      <c r="J75" s="258"/>
      <c r="K75" s="258"/>
      <c r="L75" s="201"/>
      <c r="M75" s="258"/>
      <c r="N75" s="258"/>
      <c r="O75" s="258"/>
      <c r="P75" s="258"/>
      <c r="Q75" s="163"/>
      <c r="R75" s="46"/>
    </row>
    <row r="76" spans="1:18" ht="16.5" customHeight="1">
      <c r="A76" s="24" t="s">
        <v>290</v>
      </c>
      <c r="B76" s="89"/>
      <c r="C76" s="90"/>
      <c r="D76" s="79"/>
      <c r="E76" s="91"/>
      <c r="F76" s="91"/>
      <c r="G76" s="91"/>
      <c r="H76" s="92"/>
      <c r="I76" s="93"/>
      <c r="J76" s="93"/>
      <c r="K76" s="93"/>
      <c r="L76" s="82"/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46"/>
    </row>
    <row r="77" spans="8:18" ht="15" customHeight="1">
      <c r="H77" s="81"/>
      <c r="I77" s="46"/>
      <c r="J77" s="46"/>
      <c r="K77" s="46"/>
      <c r="L77" s="283"/>
      <c r="M77" s="46"/>
      <c r="N77" s="46"/>
      <c r="O77" s="46"/>
      <c r="P77" s="46"/>
      <c r="Q77" s="46"/>
      <c r="R77" s="46"/>
    </row>
    <row r="78" spans="1:18" ht="12" customHeight="1">
      <c r="A78" s="98"/>
      <c r="B78" s="98"/>
      <c r="C78" s="259"/>
      <c r="D78" s="98"/>
      <c r="E78" s="98"/>
      <c r="F78" s="98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8">
      <c r="A79" s="17"/>
      <c r="B79" s="16"/>
      <c r="C79" s="9"/>
      <c r="D79" s="16"/>
      <c r="E79" s="16"/>
      <c r="F79" s="16"/>
      <c r="G79" s="107"/>
      <c r="H79" s="107"/>
      <c r="I79" s="107"/>
      <c r="J79" s="105" t="s">
        <v>40</v>
      </c>
      <c r="K79" s="106"/>
      <c r="L79" s="106"/>
      <c r="M79" s="106">
        <f>+M11+M76</f>
        <v>55457740.129999995</v>
      </c>
      <c r="N79" s="106">
        <f>+N11+N76</f>
        <v>177217371.3</v>
      </c>
      <c r="O79" s="106">
        <f>+O11+O76</f>
        <v>1536463.25</v>
      </c>
      <c r="P79" s="106">
        <f>+P11+P76</f>
        <v>0</v>
      </c>
      <c r="Q79" s="106">
        <f>+Q11+Q76</f>
        <v>234211574.67999998</v>
      </c>
      <c r="R79" s="107"/>
    </row>
    <row r="80" spans="1:18" ht="12" customHeight="1">
      <c r="A80" s="109"/>
      <c r="B80" s="109"/>
      <c r="C80" s="262"/>
      <c r="D80" s="109"/>
      <c r="E80" s="109"/>
      <c r="F80" s="109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</row>
    <row r="81" spans="1:18" ht="9.75" customHeight="1">
      <c r="A81" s="32"/>
      <c r="B81" s="32"/>
      <c r="C81" s="284"/>
      <c r="D81" s="32"/>
      <c r="E81" s="32"/>
      <c r="F81" s="32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46"/>
      <c r="R81" s="46"/>
    </row>
    <row r="82" spans="1:18" ht="15.75" customHeight="1">
      <c r="A82" s="206" t="s">
        <v>345</v>
      </c>
      <c r="B82" s="32"/>
      <c r="C82" s="284"/>
      <c r="D82" s="32"/>
      <c r="E82" s="32"/>
      <c r="F82" s="32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46"/>
      <c r="R82" s="46"/>
    </row>
    <row r="83" spans="1:18" ht="15.75" customHeight="1">
      <c r="A83" s="212" t="s">
        <v>306</v>
      </c>
      <c r="B83" s="32"/>
      <c r="C83" s="284"/>
      <c r="D83" s="32"/>
      <c r="E83" s="32"/>
      <c r="F83" s="32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46"/>
      <c r="R83" s="46"/>
    </row>
    <row r="84" spans="1:18" ht="15.75" customHeight="1">
      <c r="A84" s="213" t="s">
        <v>307</v>
      </c>
      <c r="B84" s="32"/>
      <c r="C84" s="284"/>
      <c r="D84" s="32"/>
      <c r="E84" s="32"/>
      <c r="F84" s="32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46"/>
      <c r="R84" s="46"/>
    </row>
    <row r="85" spans="1:18" ht="15.75" customHeight="1">
      <c r="A85" s="114" t="s">
        <v>311</v>
      </c>
      <c r="B85" s="32"/>
      <c r="C85" s="284"/>
      <c r="D85" s="32"/>
      <c r="E85" s="32"/>
      <c r="F85" s="32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46"/>
      <c r="R85" s="46"/>
    </row>
    <row r="86" spans="1:18" ht="15.75" customHeight="1">
      <c r="A86" s="114" t="s">
        <v>312</v>
      </c>
      <c r="B86" s="32"/>
      <c r="C86" s="284"/>
      <c r="D86" s="32"/>
      <c r="E86" s="32"/>
      <c r="F86" s="32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46"/>
      <c r="R86" s="46"/>
    </row>
    <row r="87" spans="1:18" ht="12" customHeight="1">
      <c r="A87" s="121"/>
      <c r="B87" s="115"/>
      <c r="C87" s="172"/>
      <c r="D87" s="115"/>
      <c r="E87" s="115"/>
      <c r="F87" s="115"/>
      <c r="G87" s="155"/>
      <c r="H87" s="187"/>
      <c r="I87" s="187"/>
      <c r="J87" s="187"/>
      <c r="K87" s="187"/>
      <c r="L87" s="118"/>
      <c r="M87" s="118"/>
      <c r="N87" s="118"/>
      <c r="O87" s="118"/>
      <c r="P87" s="118"/>
      <c r="Q87" s="118"/>
      <c r="R87" s="46"/>
    </row>
    <row r="88" spans="1:18" ht="15.75" customHeight="1">
      <c r="A88" s="122" t="s">
        <v>291</v>
      </c>
      <c r="B88" s="115"/>
      <c r="C88" s="172"/>
      <c r="D88" s="115"/>
      <c r="E88" s="115"/>
      <c r="F88" s="115"/>
      <c r="G88" s="155"/>
      <c r="H88" s="187"/>
      <c r="I88" s="187"/>
      <c r="J88" s="187"/>
      <c r="K88" s="187"/>
      <c r="L88" s="118"/>
      <c r="M88" s="118"/>
      <c r="N88" s="118"/>
      <c r="O88" s="118"/>
      <c r="P88" s="118"/>
      <c r="Q88" s="118"/>
      <c r="R88" s="46"/>
    </row>
    <row r="89" spans="1:18" ht="15.75" customHeight="1">
      <c r="A89" s="122" t="s">
        <v>292</v>
      </c>
      <c r="B89" s="115"/>
      <c r="C89" s="172"/>
      <c r="D89" s="115"/>
      <c r="E89" s="115"/>
      <c r="F89" s="115"/>
      <c r="G89" s="155"/>
      <c r="H89" s="187"/>
      <c r="I89" s="187"/>
      <c r="J89" s="187"/>
      <c r="K89" s="187"/>
      <c r="L89" s="118"/>
      <c r="M89" s="118"/>
      <c r="N89" s="118"/>
      <c r="O89" s="118"/>
      <c r="P89" s="118"/>
      <c r="Q89" s="118"/>
      <c r="R89" s="46"/>
    </row>
    <row r="90" spans="2:18" ht="15">
      <c r="B90" s="115"/>
      <c r="C90" s="172"/>
      <c r="D90" s="115"/>
      <c r="E90" s="115"/>
      <c r="F90" s="115"/>
      <c r="G90" s="155"/>
      <c r="H90" s="187"/>
      <c r="I90" s="187"/>
      <c r="J90" s="187"/>
      <c r="K90" s="187"/>
      <c r="L90" s="118"/>
      <c r="M90" s="118"/>
      <c r="N90" s="118"/>
      <c r="O90" s="118"/>
      <c r="P90" s="118"/>
      <c r="Q90" s="118"/>
      <c r="R90" s="46"/>
    </row>
    <row r="91" spans="5:18" ht="15">
      <c r="E91" s="46"/>
      <c r="F91" s="46"/>
      <c r="G91" s="46"/>
      <c r="H91" s="46"/>
      <c r="I91" s="46"/>
      <c r="J91" s="46"/>
      <c r="K91" s="46"/>
      <c r="L91" s="118"/>
      <c r="M91" s="118"/>
      <c r="N91" s="118"/>
      <c r="O91" s="118"/>
      <c r="P91" s="118"/>
      <c r="Q91" s="118"/>
      <c r="R91" s="46"/>
    </row>
    <row r="92" spans="2:18" ht="16.5">
      <c r="B92" s="84"/>
      <c r="C92" s="134"/>
      <c r="D92" s="84"/>
      <c r="E92" s="285"/>
      <c r="F92" s="285"/>
      <c r="G92" s="46"/>
      <c r="H92" s="84"/>
      <c r="I92" s="84"/>
      <c r="J92" s="84"/>
      <c r="K92" s="84"/>
      <c r="L92" s="84"/>
      <c r="M92" s="29"/>
      <c r="N92" s="29"/>
      <c r="O92" s="29"/>
      <c r="P92" s="29"/>
      <c r="Q92" s="29"/>
      <c r="R92" s="46"/>
    </row>
    <row r="93" spans="2:18" ht="15">
      <c r="B93" s="286"/>
      <c r="C93" s="287"/>
      <c r="E93" s="288"/>
      <c r="F93" s="288"/>
      <c r="G93" s="46"/>
      <c r="H93" s="288"/>
      <c r="I93" s="288"/>
      <c r="J93" s="288"/>
      <c r="K93" s="288"/>
      <c r="L93" s="45"/>
      <c r="M93" s="45"/>
      <c r="N93" s="45"/>
      <c r="O93" s="289"/>
      <c r="P93" s="289"/>
      <c r="Q93" s="45"/>
      <c r="R93" s="273"/>
    </row>
    <row r="94" spans="1:18" ht="15.75">
      <c r="A94" s="175"/>
      <c r="B94" s="15"/>
      <c r="C94" s="142"/>
      <c r="D94" s="15"/>
      <c r="E94" s="46"/>
      <c r="F94" s="46"/>
      <c r="G94" s="46"/>
      <c r="H94" s="95"/>
      <c r="I94" s="95"/>
      <c r="J94" s="95"/>
      <c r="K94" s="95"/>
      <c r="L94" s="95"/>
      <c r="M94" s="176"/>
      <c r="N94" s="176"/>
      <c r="O94" s="176"/>
      <c r="P94" s="176"/>
      <c r="Q94" s="176"/>
      <c r="R94" s="46"/>
    </row>
    <row r="95" spans="1:18" ht="15">
      <c r="A95" s="15"/>
      <c r="B95" s="15"/>
      <c r="C95" s="142"/>
      <c r="D95" s="15"/>
      <c r="E95" s="46"/>
      <c r="F95" s="46"/>
      <c r="G95" s="46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46"/>
    </row>
    <row r="96" spans="1:18" ht="14.25">
      <c r="A96" s="89"/>
      <c r="B96" s="89"/>
      <c r="C96" s="177"/>
      <c r="D96" s="79"/>
      <c r="E96" s="93"/>
      <c r="F96" s="93"/>
      <c r="G96" s="46"/>
      <c r="H96" s="93"/>
      <c r="I96" s="93"/>
      <c r="J96" s="93"/>
      <c r="K96" s="93"/>
      <c r="L96" s="45"/>
      <c r="M96" s="93"/>
      <c r="N96" s="93"/>
      <c r="O96" s="93"/>
      <c r="P96" s="93"/>
      <c r="Q96" s="45"/>
      <c r="R96" s="46"/>
    </row>
    <row r="97" spans="5:18" ht="14.25">
      <c r="E97" s="46"/>
      <c r="F97" s="46"/>
      <c r="G97" s="46"/>
      <c r="H97" s="46"/>
      <c r="I97" s="46"/>
      <c r="J97" s="46"/>
      <c r="K97" s="46"/>
      <c r="L97" s="193"/>
      <c r="M97" s="290"/>
      <c r="N97" s="290"/>
      <c r="O97" s="290"/>
      <c r="P97" s="290"/>
      <c r="Q97" s="290"/>
      <c r="R97" s="46"/>
    </row>
    <row r="98" spans="5:18" ht="14.25">
      <c r="E98" s="46"/>
      <c r="F98" s="46"/>
      <c r="G98" s="46"/>
      <c r="H98" s="46"/>
      <c r="I98" s="46"/>
      <c r="J98" s="46"/>
      <c r="K98" s="46"/>
      <c r="L98" s="193"/>
      <c r="M98" s="290"/>
      <c r="N98" s="290"/>
      <c r="O98" s="290"/>
      <c r="P98" s="290"/>
      <c r="Q98" s="290"/>
      <c r="R98" s="46"/>
    </row>
    <row r="99" spans="5:18" ht="14.25">
      <c r="E99" s="46"/>
      <c r="F99" s="46"/>
      <c r="G99" s="46"/>
      <c r="H99" s="46"/>
      <c r="I99" s="46"/>
      <c r="J99" s="46"/>
      <c r="K99" s="46"/>
      <c r="L99" s="193"/>
      <c r="M99" s="290"/>
      <c r="N99" s="290"/>
      <c r="O99" s="290"/>
      <c r="P99" s="290"/>
      <c r="Q99" s="290"/>
      <c r="R99" s="46"/>
    </row>
    <row r="100" spans="4:18" ht="14.25">
      <c r="D100" s="79"/>
      <c r="E100" s="46"/>
      <c r="F100" s="46"/>
      <c r="G100" s="46"/>
      <c r="H100" s="46"/>
      <c r="I100" s="46"/>
      <c r="J100" s="46"/>
      <c r="K100" s="46"/>
      <c r="L100" s="193"/>
      <c r="M100" s="290"/>
      <c r="N100" s="290"/>
      <c r="O100" s="290"/>
      <c r="P100" s="290"/>
      <c r="Q100" s="290"/>
      <c r="R100" s="46"/>
    </row>
    <row r="101" spans="5:18" ht="14.25">
      <c r="E101" s="46"/>
      <c r="F101" s="46"/>
      <c r="G101" s="179"/>
      <c r="H101" s="46"/>
      <c r="I101" s="46"/>
      <c r="J101" s="46"/>
      <c r="K101" s="46"/>
      <c r="L101" s="193"/>
      <c r="M101" s="290"/>
      <c r="N101" s="290"/>
      <c r="O101" s="290"/>
      <c r="P101" s="290"/>
      <c r="Q101" s="290"/>
      <c r="R101" s="46"/>
    </row>
    <row r="102" spans="5:18" ht="14.25">
      <c r="E102" s="80"/>
      <c r="F102" s="80"/>
      <c r="H102" s="46"/>
      <c r="I102" s="46"/>
      <c r="J102" s="46"/>
      <c r="K102" s="46"/>
      <c r="L102" s="193"/>
      <c r="M102" s="290"/>
      <c r="N102" s="290"/>
      <c r="O102" s="290"/>
      <c r="P102" s="290"/>
      <c r="Q102" s="290"/>
      <c r="R102" s="46"/>
    </row>
    <row r="103" spans="8:18" ht="14.25">
      <c r="H103" s="46"/>
      <c r="I103" s="46"/>
      <c r="J103" s="46"/>
      <c r="K103" s="46"/>
      <c r="L103" s="193"/>
      <c r="M103" s="290"/>
      <c r="N103" s="290"/>
      <c r="O103" s="290"/>
      <c r="P103" s="290"/>
      <c r="Q103" s="290"/>
      <c r="R103" s="46"/>
    </row>
    <row r="104" spans="4:18" ht="14.25">
      <c r="D104" s="79"/>
      <c r="E104" s="80"/>
      <c r="F104" s="80"/>
      <c r="H104" s="46"/>
      <c r="I104" s="46"/>
      <c r="J104" s="46"/>
      <c r="K104" s="46"/>
      <c r="L104" s="193"/>
      <c r="M104" s="290"/>
      <c r="N104" s="290"/>
      <c r="O104" s="290"/>
      <c r="P104" s="290"/>
      <c r="Q104" s="290"/>
      <c r="R104" s="46"/>
    </row>
    <row r="105" spans="5:18" ht="14.25">
      <c r="E105" s="80"/>
      <c r="F105" s="80"/>
      <c r="H105" s="46"/>
      <c r="I105" s="46"/>
      <c r="J105" s="46"/>
      <c r="K105" s="46"/>
      <c r="L105" s="193"/>
      <c r="M105" s="290"/>
      <c r="N105" s="290"/>
      <c r="O105" s="290"/>
      <c r="P105" s="290"/>
      <c r="Q105" s="290"/>
      <c r="R105" s="46"/>
    </row>
    <row r="106" spans="5:18" ht="14.25">
      <c r="E106" s="80"/>
      <c r="F106" s="80"/>
      <c r="H106" s="46"/>
      <c r="I106" s="46"/>
      <c r="J106" s="46"/>
      <c r="K106" s="46"/>
      <c r="L106" s="193"/>
      <c r="M106" s="290"/>
      <c r="N106" s="290"/>
      <c r="O106" s="290"/>
      <c r="P106" s="290"/>
      <c r="Q106" s="290"/>
      <c r="R106" s="46"/>
    </row>
    <row r="107" spans="8:18" ht="14.25">
      <c r="H107" s="46"/>
      <c r="I107" s="46"/>
      <c r="J107" s="46"/>
      <c r="K107" s="46"/>
      <c r="L107" s="193"/>
      <c r="M107" s="290"/>
      <c r="N107" s="290"/>
      <c r="O107" s="290"/>
      <c r="P107" s="290"/>
      <c r="Q107" s="290"/>
      <c r="R107" s="46"/>
    </row>
    <row r="108" spans="8:18" ht="15.75">
      <c r="H108" s="46"/>
      <c r="I108" s="46"/>
      <c r="J108" s="46"/>
      <c r="K108" s="46"/>
      <c r="L108" s="95"/>
      <c r="M108" s="47"/>
      <c r="N108" s="47"/>
      <c r="O108" s="47"/>
      <c r="P108" s="47"/>
      <c r="Q108" s="47"/>
      <c r="R108" s="46"/>
    </row>
    <row r="109" spans="8:18" ht="14.25"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8:18" ht="14.25"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8:18" ht="14.25"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8:18" ht="14.25"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8:18" ht="14.25"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8:18" ht="14.25"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8:18" ht="14.25"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8:18" ht="14.25"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</sheetData>
  <sheetProtection/>
  <mergeCells count="2">
    <mergeCell ref="H8:L8"/>
    <mergeCell ref="M8:R8"/>
  </mergeCells>
  <printOptions horizontalCentered="1"/>
  <pageMargins left="0.1968503937007874" right="0.1968503937007874" top="0.4330708661417323" bottom="0.4330708661417323" header="0" footer="0.1968503937007874"/>
  <pageSetup fitToHeight="5" fitToWidth="1" horizontalDpi="600" verticalDpi="600" orientation="landscape" paperSize="9" scale="47" r:id="rId1"/>
  <headerFooter alignWithMargins="0">
    <oddFooter>&amp;L&amp;"Arial,Cursiva"&amp;11&amp;F / &amp;A&amp;C&amp;"Arial,Cursiva"&amp;11FECHA: -&amp;D-&amp;R&amp;"Arial,Cursiva"&amp;11Página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1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45.77734375" style="33" customWidth="1"/>
    <col min="2" max="2" width="7.5546875" style="33" customWidth="1"/>
    <col min="3" max="3" width="4.6640625" style="178" customWidth="1"/>
    <col min="4" max="4" width="40.77734375" style="33" customWidth="1"/>
    <col min="5" max="5" width="10.6640625" style="33" customWidth="1"/>
    <col min="6" max="6" width="9.99609375" style="33" customWidth="1"/>
    <col min="7" max="7" width="8.5546875" style="33" customWidth="1"/>
    <col min="8" max="8" width="13.6640625" style="33" customWidth="1"/>
    <col min="9" max="9" width="12.6640625" style="33" customWidth="1"/>
    <col min="10" max="10" width="17.6640625" style="33" customWidth="1"/>
    <col min="11" max="11" width="5.88671875" style="33" customWidth="1"/>
    <col min="12" max="12" width="13.88671875" style="33" customWidth="1"/>
    <col min="13" max="14" width="16.3359375" style="33" customWidth="1"/>
    <col min="15" max="15" width="13.77734375" style="33" customWidth="1"/>
    <col min="16" max="16" width="6.77734375" style="33" customWidth="1"/>
    <col min="17" max="17" width="16.3359375" style="33" customWidth="1"/>
    <col min="18" max="18" width="2.3359375" style="33" customWidth="1"/>
    <col min="19" max="16384" width="8.88671875" style="33" customWidth="1"/>
  </cols>
  <sheetData>
    <row r="1" spans="1:18" ht="18" customHeight="1">
      <c r="A1" s="133"/>
      <c r="B1" s="133"/>
      <c r="C1" s="134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0.2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9.5" customHeight="1">
      <c r="A3" s="4" t="s">
        <v>282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71"/>
    </row>
    <row r="4" spans="1:18" ht="19.5" customHeight="1">
      <c r="A4" s="6" t="s">
        <v>470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91"/>
      <c r="N4" s="291"/>
      <c r="O4" s="6"/>
      <c r="P4" s="6"/>
      <c r="Q4" s="6"/>
      <c r="R4" s="272"/>
    </row>
    <row r="5" spans="1:18" ht="18.75" customHeight="1">
      <c r="A5" s="8" t="s">
        <v>283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29"/>
      <c r="N5" s="129"/>
      <c r="O5" s="8"/>
      <c r="P5" s="8"/>
      <c r="Q5" s="8"/>
      <c r="R5" s="272"/>
    </row>
    <row r="6" spans="1:18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73"/>
    </row>
    <row r="7" spans="1:18" ht="16.5" customHeight="1">
      <c r="A7" s="10" t="s">
        <v>61</v>
      </c>
      <c r="B7" s="11"/>
      <c r="C7" s="136"/>
      <c r="D7" s="11"/>
      <c r="E7" s="10"/>
      <c r="F7" s="10"/>
      <c r="G7" s="11"/>
      <c r="H7" s="12"/>
      <c r="I7" s="13"/>
      <c r="J7" s="13"/>
      <c r="K7" s="13"/>
      <c r="L7" s="14"/>
      <c r="M7" s="13"/>
      <c r="N7" s="13"/>
      <c r="O7" s="13"/>
      <c r="P7" s="13"/>
      <c r="Q7" s="13"/>
      <c r="R7" s="10"/>
    </row>
    <row r="8" spans="1:18" ht="16.5" customHeight="1">
      <c r="A8" s="16" t="s">
        <v>60</v>
      </c>
      <c r="B8" s="17"/>
      <c r="C8" s="9" t="s">
        <v>5</v>
      </c>
      <c r="D8" s="17"/>
      <c r="E8" s="16" t="s">
        <v>50</v>
      </c>
      <c r="F8" s="16" t="s">
        <v>42</v>
      </c>
      <c r="G8" s="17"/>
      <c r="H8" s="221" t="s">
        <v>43</v>
      </c>
      <c r="I8" s="222"/>
      <c r="J8" s="222"/>
      <c r="K8" s="222"/>
      <c r="L8" s="274"/>
      <c r="M8" s="222" t="s">
        <v>303</v>
      </c>
      <c r="N8" s="222"/>
      <c r="O8" s="222"/>
      <c r="P8" s="222"/>
      <c r="Q8" s="222"/>
      <c r="R8" s="222"/>
    </row>
    <row r="9" spans="1:18" ht="16.5">
      <c r="A9" s="18" t="s">
        <v>284</v>
      </c>
      <c r="B9" s="18" t="s">
        <v>41</v>
      </c>
      <c r="C9" s="139" t="s">
        <v>6</v>
      </c>
      <c r="D9" s="18" t="s">
        <v>53</v>
      </c>
      <c r="E9" s="18" t="s">
        <v>51</v>
      </c>
      <c r="F9" s="18" t="s">
        <v>344</v>
      </c>
      <c r="G9" s="18" t="s">
        <v>52</v>
      </c>
      <c r="H9" s="19" t="s">
        <v>46</v>
      </c>
      <c r="I9" s="18" t="s">
        <v>47</v>
      </c>
      <c r="J9" s="18" t="s">
        <v>48</v>
      </c>
      <c r="K9" s="18" t="s">
        <v>49</v>
      </c>
      <c r="L9" s="20" t="s">
        <v>44</v>
      </c>
      <c r="M9" s="18" t="s">
        <v>46</v>
      </c>
      <c r="N9" s="18" t="s">
        <v>47</v>
      </c>
      <c r="O9" s="18" t="s">
        <v>48</v>
      </c>
      <c r="P9" s="18" t="s">
        <v>49</v>
      </c>
      <c r="Q9" s="18" t="s">
        <v>44</v>
      </c>
      <c r="R9" s="18"/>
    </row>
    <row r="10" spans="8:18" ht="15" customHeight="1">
      <c r="H10" s="34"/>
      <c r="L10" s="35"/>
      <c r="M10" s="127"/>
      <c r="N10" s="127"/>
      <c r="O10" s="127"/>
      <c r="P10" s="127"/>
      <c r="Q10" s="127"/>
      <c r="R10" s="127"/>
    </row>
    <row r="11" spans="1:18" ht="16.5" customHeight="1">
      <c r="A11" s="24" t="s">
        <v>285</v>
      </c>
      <c r="B11" s="15"/>
      <c r="C11" s="142"/>
      <c r="D11" s="15"/>
      <c r="E11" s="15"/>
      <c r="F11" s="15"/>
      <c r="G11" s="15"/>
      <c r="H11" s="21"/>
      <c r="I11" s="15"/>
      <c r="J11" s="15"/>
      <c r="K11" s="15"/>
      <c r="L11" s="22"/>
      <c r="M11" s="25">
        <f>+M13+M60+M161+M173+M181+M189</f>
        <v>72464942.89000002</v>
      </c>
      <c r="N11" s="25">
        <f>+N13+N60+N161+N173+N181+N189</f>
        <v>29526697.929999992</v>
      </c>
      <c r="O11" s="25">
        <f>+O13+O60+O161+O173+O181+O189</f>
        <v>2781931.6700000004</v>
      </c>
      <c r="P11" s="25">
        <f>+P13+P60+P161+P173+P181+P189</f>
        <v>0</v>
      </c>
      <c r="Q11" s="25">
        <f>+Q13+Q60+Q161+Q173+Q181+Q189</f>
        <v>104773572.49000001</v>
      </c>
      <c r="R11" s="127"/>
    </row>
    <row r="12" spans="8:18" ht="12" customHeight="1">
      <c r="H12" s="34"/>
      <c r="L12" s="35"/>
      <c r="M12" s="127"/>
      <c r="N12" s="127"/>
      <c r="O12" s="127"/>
      <c r="P12" s="127"/>
      <c r="Q12" s="127"/>
      <c r="R12" s="127"/>
    </row>
    <row r="13" spans="1:18" ht="15.75" customHeight="1">
      <c r="A13" s="27" t="s">
        <v>38</v>
      </c>
      <c r="B13" s="1"/>
      <c r="C13" s="1"/>
      <c r="D13" s="1"/>
      <c r="E13" s="1"/>
      <c r="F13" s="1"/>
      <c r="G13" s="1"/>
      <c r="H13" s="21"/>
      <c r="I13" s="15"/>
      <c r="J13" s="15"/>
      <c r="K13" s="15"/>
      <c r="L13" s="22"/>
      <c r="M13" s="28">
        <f>+M15+M49+M54</f>
        <v>37595752.68</v>
      </c>
      <c r="N13" s="28">
        <f>+N15+N49+N54</f>
        <v>16374758.61</v>
      </c>
      <c r="O13" s="28">
        <f>+O15+O49+O54</f>
        <v>38283.11</v>
      </c>
      <c r="P13" s="28">
        <f>+P15+P49+P54</f>
        <v>0</v>
      </c>
      <c r="Q13" s="28">
        <f>+Q15+Q49+Q54</f>
        <v>54008794.4</v>
      </c>
      <c r="R13" s="133"/>
    </row>
    <row r="14" spans="1:18" ht="9.75" customHeight="1">
      <c r="A14" s="147"/>
      <c r="B14" s="15"/>
      <c r="C14" s="142"/>
      <c r="D14" s="15"/>
      <c r="E14" s="15"/>
      <c r="F14" s="15"/>
      <c r="G14" s="15"/>
      <c r="H14" s="21"/>
      <c r="I14" s="15"/>
      <c r="J14" s="15"/>
      <c r="K14" s="15"/>
      <c r="L14" s="22"/>
      <c r="M14" s="88"/>
      <c r="N14" s="88"/>
      <c r="O14" s="88"/>
      <c r="P14" s="88"/>
      <c r="Q14" s="88"/>
      <c r="R14" s="45"/>
    </row>
    <row r="15" spans="1:18" ht="15.75" customHeight="1">
      <c r="A15" s="30" t="s">
        <v>286</v>
      </c>
      <c r="B15" s="15"/>
      <c r="C15" s="15"/>
      <c r="D15" s="15"/>
      <c r="E15" s="15"/>
      <c r="F15" s="15"/>
      <c r="G15" s="15"/>
      <c r="H15" s="21"/>
      <c r="I15" s="15"/>
      <c r="J15" s="15"/>
      <c r="K15" s="15"/>
      <c r="L15" s="22"/>
      <c r="M15" s="31">
        <f>+M16+M43</f>
        <v>36922553.59</v>
      </c>
      <c r="N15" s="31">
        <f>+N16+N43</f>
        <v>16215039.37</v>
      </c>
      <c r="O15" s="31">
        <f>+O16+O43</f>
        <v>38283.11</v>
      </c>
      <c r="P15" s="31">
        <f>+P16+P43</f>
        <v>0</v>
      </c>
      <c r="Q15" s="31">
        <f>+Q16+Q43</f>
        <v>53175876.07</v>
      </c>
      <c r="R15" s="45"/>
    </row>
    <row r="16" spans="1:18" ht="15" customHeight="1">
      <c r="A16" s="32" t="s">
        <v>287</v>
      </c>
      <c r="C16" s="33"/>
      <c r="H16" s="34"/>
      <c r="L16" s="35"/>
      <c r="M16" s="36">
        <f>SUM(M17:M41)</f>
        <v>35606984.230000004</v>
      </c>
      <c r="N16" s="36">
        <f>SUM(N17:N41)</f>
        <v>16124162.77</v>
      </c>
      <c r="O16" s="36">
        <f>SUM(O17:O41)</f>
        <v>38283.11</v>
      </c>
      <c r="P16" s="36">
        <f>SUM(P17:P41)</f>
        <v>0</v>
      </c>
      <c r="Q16" s="36">
        <f>SUM(Q17:Q41)</f>
        <v>51769430.11</v>
      </c>
      <c r="R16" s="45"/>
    </row>
    <row r="17" spans="1:18" ht="14.25" customHeight="1">
      <c r="A17" s="54" t="s">
        <v>57</v>
      </c>
      <c r="B17" s="54" t="s">
        <v>471</v>
      </c>
      <c r="C17" s="55">
        <v>2</v>
      </c>
      <c r="D17" s="56" t="s">
        <v>472</v>
      </c>
      <c r="E17" s="57">
        <v>41075</v>
      </c>
      <c r="F17" s="57">
        <v>41075</v>
      </c>
      <c r="G17" s="54" t="s">
        <v>55</v>
      </c>
      <c r="H17" s="58">
        <v>1952862.09</v>
      </c>
      <c r="I17" s="59">
        <v>1582510.46</v>
      </c>
      <c r="J17" s="59">
        <v>0</v>
      </c>
      <c r="K17" s="59">
        <v>0</v>
      </c>
      <c r="L17" s="60">
        <f aca="true" t="shared" si="0" ref="L17:L41">SUM(H17:K17)</f>
        <v>3535372.55</v>
      </c>
      <c r="M17" s="58">
        <v>1952862.09</v>
      </c>
      <c r="N17" s="59">
        <v>1582510.46</v>
      </c>
      <c r="O17" s="59">
        <v>0</v>
      </c>
      <c r="P17" s="59">
        <v>0</v>
      </c>
      <c r="Q17" s="59">
        <f>SUM(M17:P17)</f>
        <v>3535372.55</v>
      </c>
      <c r="R17" s="45"/>
    </row>
    <row r="18" spans="1:18" ht="14.25" customHeight="1">
      <c r="A18" s="54" t="s">
        <v>57</v>
      </c>
      <c r="B18" s="54" t="s">
        <v>473</v>
      </c>
      <c r="C18" s="55">
        <v>2</v>
      </c>
      <c r="D18" s="56" t="s">
        <v>474</v>
      </c>
      <c r="E18" s="57">
        <v>41075</v>
      </c>
      <c r="F18" s="57">
        <v>41075</v>
      </c>
      <c r="G18" s="54" t="s">
        <v>55</v>
      </c>
      <c r="H18" s="58">
        <v>1003904.8</v>
      </c>
      <c r="I18" s="59">
        <v>866003.78</v>
      </c>
      <c r="J18" s="59">
        <v>0</v>
      </c>
      <c r="K18" s="59">
        <v>0</v>
      </c>
      <c r="L18" s="60">
        <f t="shared" si="0"/>
        <v>1869908.58</v>
      </c>
      <c r="M18" s="58">
        <v>1003904.8</v>
      </c>
      <c r="N18" s="59">
        <v>866003.78</v>
      </c>
      <c r="O18" s="59">
        <v>0</v>
      </c>
      <c r="P18" s="59">
        <v>0</v>
      </c>
      <c r="Q18" s="59">
        <f aca="true" t="shared" si="1" ref="Q18:Q41">SUM(M18:P18)</f>
        <v>1869908.58</v>
      </c>
      <c r="R18" s="45"/>
    </row>
    <row r="19" spans="1:18" ht="14.25" customHeight="1">
      <c r="A19" s="54" t="s">
        <v>57</v>
      </c>
      <c r="B19" s="54" t="s">
        <v>473</v>
      </c>
      <c r="C19" s="55">
        <v>3</v>
      </c>
      <c r="D19" s="56" t="s">
        <v>474</v>
      </c>
      <c r="E19" s="57">
        <v>41075</v>
      </c>
      <c r="F19" s="57">
        <v>41075</v>
      </c>
      <c r="G19" s="54" t="s">
        <v>55</v>
      </c>
      <c r="H19" s="58">
        <v>501989.71</v>
      </c>
      <c r="I19" s="59">
        <v>188486.75</v>
      </c>
      <c r="J19" s="59">
        <v>0</v>
      </c>
      <c r="K19" s="59">
        <v>0</v>
      </c>
      <c r="L19" s="60">
        <f t="shared" si="0"/>
        <v>690476.46</v>
      </c>
      <c r="M19" s="58">
        <v>501989.71</v>
      </c>
      <c r="N19" s="59">
        <v>188486.75</v>
      </c>
      <c r="O19" s="59">
        <v>0</v>
      </c>
      <c r="P19" s="59">
        <v>0</v>
      </c>
      <c r="Q19" s="59">
        <f t="shared" si="1"/>
        <v>690476.46</v>
      </c>
      <c r="R19" s="45"/>
    </row>
    <row r="20" spans="1:18" ht="14.25" customHeight="1">
      <c r="A20" s="54" t="s">
        <v>57</v>
      </c>
      <c r="B20" s="54" t="s">
        <v>475</v>
      </c>
      <c r="C20" s="55">
        <v>2</v>
      </c>
      <c r="D20" s="56" t="s">
        <v>476</v>
      </c>
      <c r="E20" s="57">
        <v>41075</v>
      </c>
      <c r="F20" s="57">
        <v>41075</v>
      </c>
      <c r="G20" s="54" t="s">
        <v>55</v>
      </c>
      <c r="H20" s="58">
        <v>350669.33</v>
      </c>
      <c r="I20" s="59">
        <v>210833.16</v>
      </c>
      <c r="J20" s="59">
        <v>0</v>
      </c>
      <c r="K20" s="59">
        <v>0</v>
      </c>
      <c r="L20" s="60">
        <f t="shared" si="0"/>
        <v>561502.49</v>
      </c>
      <c r="M20" s="58">
        <v>350669.33</v>
      </c>
      <c r="N20" s="59">
        <v>210833.16</v>
      </c>
      <c r="O20" s="59">
        <v>0</v>
      </c>
      <c r="P20" s="59">
        <v>0</v>
      </c>
      <c r="Q20" s="59">
        <f t="shared" si="1"/>
        <v>561502.49</v>
      </c>
      <c r="R20" s="45"/>
    </row>
    <row r="21" spans="1:18" ht="14.25" customHeight="1">
      <c r="A21" s="54" t="s">
        <v>57</v>
      </c>
      <c r="B21" s="54" t="s">
        <v>475</v>
      </c>
      <c r="C21" s="55">
        <v>3</v>
      </c>
      <c r="D21" s="56" t="s">
        <v>476</v>
      </c>
      <c r="E21" s="57">
        <v>41075</v>
      </c>
      <c r="F21" s="57">
        <v>41075</v>
      </c>
      <c r="G21" s="54" t="s">
        <v>55</v>
      </c>
      <c r="H21" s="58">
        <v>535882.27</v>
      </c>
      <c r="I21" s="59">
        <v>135613.5</v>
      </c>
      <c r="J21" s="59">
        <v>0</v>
      </c>
      <c r="K21" s="59">
        <v>0</v>
      </c>
      <c r="L21" s="60">
        <f t="shared" si="0"/>
        <v>671495.77</v>
      </c>
      <c r="M21" s="58">
        <v>535882.27</v>
      </c>
      <c r="N21" s="59">
        <v>135613.5</v>
      </c>
      <c r="O21" s="59">
        <v>0</v>
      </c>
      <c r="P21" s="59">
        <v>0</v>
      </c>
      <c r="Q21" s="59">
        <f t="shared" si="1"/>
        <v>671495.77</v>
      </c>
      <c r="R21" s="45"/>
    </row>
    <row r="22" spans="1:18" ht="14.25" customHeight="1">
      <c r="A22" s="54" t="s">
        <v>57</v>
      </c>
      <c r="B22" s="54" t="s">
        <v>477</v>
      </c>
      <c r="C22" s="55">
        <v>1</v>
      </c>
      <c r="D22" s="56" t="s">
        <v>478</v>
      </c>
      <c r="E22" s="57">
        <v>41071</v>
      </c>
      <c r="F22" s="57">
        <v>41071</v>
      </c>
      <c r="G22" s="54" t="s">
        <v>55</v>
      </c>
      <c r="H22" s="58">
        <v>0</v>
      </c>
      <c r="I22" s="59">
        <v>117612.76</v>
      </c>
      <c r="J22" s="59">
        <v>0</v>
      </c>
      <c r="K22" s="59">
        <v>0</v>
      </c>
      <c r="L22" s="60">
        <f t="shared" si="0"/>
        <v>117612.76</v>
      </c>
      <c r="M22" s="59">
        <v>0</v>
      </c>
      <c r="N22" s="59">
        <v>117612.76</v>
      </c>
      <c r="O22" s="59">
        <v>0</v>
      </c>
      <c r="P22" s="59">
        <v>0</v>
      </c>
      <c r="Q22" s="59">
        <f t="shared" si="1"/>
        <v>117612.76</v>
      </c>
      <c r="R22" s="45"/>
    </row>
    <row r="23" spans="1:18" ht="14.25" customHeight="1">
      <c r="A23" s="54" t="s">
        <v>57</v>
      </c>
      <c r="B23" s="54" t="s">
        <v>479</v>
      </c>
      <c r="C23" s="55">
        <v>1</v>
      </c>
      <c r="D23" s="56" t="s">
        <v>480</v>
      </c>
      <c r="E23" s="57">
        <v>41075</v>
      </c>
      <c r="F23" s="57">
        <v>41075</v>
      </c>
      <c r="G23" s="54" t="s">
        <v>55</v>
      </c>
      <c r="H23" s="58">
        <v>0</v>
      </c>
      <c r="I23" s="59">
        <v>293248.3</v>
      </c>
      <c r="J23" s="59">
        <v>0</v>
      </c>
      <c r="K23" s="59">
        <v>0</v>
      </c>
      <c r="L23" s="60">
        <f t="shared" si="0"/>
        <v>293248.3</v>
      </c>
      <c r="M23" s="59">
        <v>0</v>
      </c>
      <c r="N23" s="59">
        <v>293248.3</v>
      </c>
      <c r="O23" s="59">
        <v>0</v>
      </c>
      <c r="P23" s="59">
        <v>0</v>
      </c>
      <c r="Q23" s="59">
        <f t="shared" si="1"/>
        <v>293248.3</v>
      </c>
      <c r="R23" s="45"/>
    </row>
    <row r="24" spans="1:18" ht="14.25" customHeight="1">
      <c r="A24" s="54" t="s">
        <v>57</v>
      </c>
      <c r="B24" s="54" t="s">
        <v>481</v>
      </c>
      <c r="C24" s="55">
        <v>1</v>
      </c>
      <c r="D24" s="56" t="s">
        <v>482</v>
      </c>
      <c r="E24" s="57">
        <v>41061</v>
      </c>
      <c r="F24" s="57">
        <v>41061</v>
      </c>
      <c r="G24" s="54" t="s">
        <v>55</v>
      </c>
      <c r="H24" s="58">
        <v>0</v>
      </c>
      <c r="I24" s="59">
        <v>295990.87</v>
      </c>
      <c r="J24" s="59">
        <v>0</v>
      </c>
      <c r="K24" s="59">
        <v>0</v>
      </c>
      <c r="L24" s="60">
        <f t="shared" si="0"/>
        <v>295990.87</v>
      </c>
      <c r="M24" s="59">
        <v>0</v>
      </c>
      <c r="N24" s="59">
        <v>295990.87</v>
      </c>
      <c r="O24" s="59">
        <v>0</v>
      </c>
      <c r="P24" s="59">
        <v>0</v>
      </c>
      <c r="Q24" s="59">
        <f t="shared" si="1"/>
        <v>295990.87</v>
      </c>
      <c r="R24" s="45"/>
    </row>
    <row r="25" spans="1:18" ht="14.25" customHeight="1">
      <c r="A25" s="54" t="s">
        <v>57</v>
      </c>
      <c r="B25" s="54" t="s">
        <v>483</v>
      </c>
      <c r="C25" s="55">
        <v>1</v>
      </c>
      <c r="D25" s="56" t="s">
        <v>484</v>
      </c>
      <c r="E25" s="57">
        <v>41062</v>
      </c>
      <c r="F25" s="57">
        <v>41064</v>
      </c>
      <c r="G25" s="54" t="s">
        <v>55</v>
      </c>
      <c r="H25" s="58">
        <v>0</v>
      </c>
      <c r="I25" s="59">
        <v>147897.48</v>
      </c>
      <c r="J25" s="59">
        <v>0</v>
      </c>
      <c r="K25" s="59">
        <v>0</v>
      </c>
      <c r="L25" s="60">
        <f t="shared" si="0"/>
        <v>147897.48</v>
      </c>
      <c r="M25" s="59">
        <v>0</v>
      </c>
      <c r="N25" s="59">
        <v>147897.48</v>
      </c>
      <c r="O25" s="59">
        <v>0</v>
      </c>
      <c r="P25" s="59">
        <v>0</v>
      </c>
      <c r="Q25" s="59">
        <f t="shared" si="1"/>
        <v>147897.48</v>
      </c>
      <c r="R25" s="45"/>
    </row>
    <row r="26" spans="1:18" ht="14.25" customHeight="1">
      <c r="A26" s="54" t="s">
        <v>57</v>
      </c>
      <c r="B26" s="54" t="s">
        <v>485</v>
      </c>
      <c r="C26" s="55">
        <v>1</v>
      </c>
      <c r="D26" s="56" t="s">
        <v>486</v>
      </c>
      <c r="E26" s="57">
        <v>41062</v>
      </c>
      <c r="F26" s="57">
        <v>41064</v>
      </c>
      <c r="G26" s="54" t="s">
        <v>55</v>
      </c>
      <c r="H26" s="58">
        <v>0</v>
      </c>
      <c r="I26" s="59">
        <v>591589.94</v>
      </c>
      <c r="J26" s="59">
        <v>0</v>
      </c>
      <c r="K26" s="59">
        <v>0</v>
      </c>
      <c r="L26" s="60">
        <f t="shared" si="0"/>
        <v>591589.94</v>
      </c>
      <c r="M26" s="59">
        <v>0</v>
      </c>
      <c r="N26" s="59">
        <v>591589.94</v>
      </c>
      <c r="O26" s="59">
        <v>0</v>
      </c>
      <c r="P26" s="59">
        <v>0</v>
      </c>
      <c r="Q26" s="59">
        <f t="shared" si="1"/>
        <v>591589.94</v>
      </c>
      <c r="R26" s="45"/>
    </row>
    <row r="27" spans="1:18" ht="14.25" customHeight="1">
      <c r="A27" s="54" t="s">
        <v>57</v>
      </c>
      <c r="B27" s="54" t="s">
        <v>487</v>
      </c>
      <c r="C27" s="55">
        <v>1</v>
      </c>
      <c r="D27" s="56" t="s">
        <v>488</v>
      </c>
      <c r="E27" s="57">
        <v>41062</v>
      </c>
      <c r="F27" s="57">
        <v>41064</v>
      </c>
      <c r="G27" s="54" t="s">
        <v>55</v>
      </c>
      <c r="H27" s="58">
        <v>0</v>
      </c>
      <c r="I27" s="59">
        <v>10349.92</v>
      </c>
      <c r="J27" s="59">
        <v>5298.37</v>
      </c>
      <c r="K27" s="59">
        <v>0</v>
      </c>
      <c r="L27" s="60">
        <f t="shared" si="0"/>
        <v>15648.29</v>
      </c>
      <c r="M27" s="59">
        <v>0</v>
      </c>
      <c r="N27" s="59">
        <v>10349.92</v>
      </c>
      <c r="O27" s="59">
        <v>5298.37</v>
      </c>
      <c r="P27" s="59">
        <v>0</v>
      </c>
      <c r="Q27" s="59">
        <f t="shared" si="1"/>
        <v>15648.29</v>
      </c>
      <c r="R27" s="45"/>
    </row>
    <row r="28" spans="1:18" ht="14.25" customHeight="1">
      <c r="A28" s="54" t="s">
        <v>57</v>
      </c>
      <c r="B28" s="54" t="s">
        <v>489</v>
      </c>
      <c r="C28" s="55">
        <v>1</v>
      </c>
      <c r="D28" s="56" t="s">
        <v>490</v>
      </c>
      <c r="E28" s="57">
        <v>41062</v>
      </c>
      <c r="F28" s="57">
        <v>41064</v>
      </c>
      <c r="G28" s="54" t="s">
        <v>55</v>
      </c>
      <c r="H28" s="58">
        <v>0</v>
      </c>
      <c r="I28" s="59">
        <v>147897.48</v>
      </c>
      <c r="J28" s="59">
        <v>0</v>
      </c>
      <c r="K28" s="59">
        <v>0</v>
      </c>
      <c r="L28" s="60">
        <f t="shared" si="0"/>
        <v>147897.48</v>
      </c>
      <c r="M28" s="59">
        <v>0</v>
      </c>
      <c r="N28" s="59">
        <v>147897.48</v>
      </c>
      <c r="O28" s="59">
        <v>0</v>
      </c>
      <c r="P28" s="59">
        <v>0</v>
      </c>
      <c r="Q28" s="59">
        <f t="shared" si="1"/>
        <v>147897.48</v>
      </c>
      <c r="R28" s="45"/>
    </row>
    <row r="29" spans="1:18" ht="14.25" customHeight="1">
      <c r="A29" s="54" t="s">
        <v>57</v>
      </c>
      <c r="B29" s="54" t="s">
        <v>491</v>
      </c>
      <c r="C29" s="55">
        <v>1</v>
      </c>
      <c r="D29" s="56" t="s">
        <v>492</v>
      </c>
      <c r="E29" s="57">
        <v>41062</v>
      </c>
      <c r="F29" s="57">
        <v>41064</v>
      </c>
      <c r="G29" s="54" t="s">
        <v>55</v>
      </c>
      <c r="H29" s="58">
        <v>0</v>
      </c>
      <c r="I29" s="59">
        <v>3123.6</v>
      </c>
      <c r="J29" s="59">
        <v>24350.94</v>
      </c>
      <c r="K29" s="59">
        <v>0</v>
      </c>
      <c r="L29" s="60">
        <f>SUM(H29:K29)</f>
        <v>27474.539999999997</v>
      </c>
      <c r="M29" s="59">
        <v>0</v>
      </c>
      <c r="N29" s="59">
        <v>3123.6</v>
      </c>
      <c r="O29" s="59">
        <v>24350.94</v>
      </c>
      <c r="P29" s="59">
        <v>0</v>
      </c>
      <c r="Q29" s="59">
        <f>SUM(M29:P29)</f>
        <v>27474.539999999997</v>
      </c>
      <c r="R29" s="45"/>
    </row>
    <row r="30" spans="1:18" ht="14.25" customHeight="1">
      <c r="A30" s="54" t="s">
        <v>57</v>
      </c>
      <c r="B30" s="54" t="s">
        <v>493</v>
      </c>
      <c r="C30" s="55">
        <v>1</v>
      </c>
      <c r="D30" s="56" t="s">
        <v>494</v>
      </c>
      <c r="E30" s="57">
        <v>41075</v>
      </c>
      <c r="F30" s="57">
        <v>41075</v>
      </c>
      <c r="G30" s="54" t="s">
        <v>55</v>
      </c>
      <c r="H30" s="58">
        <v>0</v>
      </c>
      <c r="I30" s="59">
        <v>146624.15</v>
      </c>
      <c r="J30" s="59">
        <v>0</v>
      </c>
      <c r="K30" s="59">
        <v>0</v>
      </c>
      <c r="L30" s="60">
        <f>SUM(H30:K30)</f>
        <v>146624.15</v>
      </c>
      <c r="M30" s="59">
        <v>0</v>
      </c>
      <c r="N30" s="59">
        <v>146624.15</v>
      </c>
      <c r="O30" s="59">
        <v>0</v>
      </c>
      <c r="P30" s="59">
        <v>0</v>
      </c>
      <c r="Q30" s="59">
        <f>SUM(M30:P30)</f>
        <v>146624.15</v>
      </c>
      <c r="R30" s="45"/>
    </row>
    <row r="31" spans="1:18" ht="14.25" customHeight="1">
      <c r="A31" s="54" t="s">
        <v>57</v>
      </c>
      <c r="B31" s="54" t="s">
        <v>495</v>
      </c>
      <c r="C31" s="55">
        <v>1</v>
      </c>
      <c r="D31" s="56" t="s">
        <v>496</v>
      </c>
      <c r="E31" s="57">
        <v>41075</v>
      </c>
      <c r="F31" s="57">
        <v>41075</v>
      </c>
      <c r="G31" s="54" t="s">
        <v>55</v>
      </c>
      <c r="H31" s="58">
        <v>0</v>
      </c>
      <c r="I31" s="59">
        <v>118852.46</v>
      </c>
      <c r="J31" s="59">
        <v>0</v>
      </c>
      <c r="K31" s="59">
        <v>0</v>
      </c>
      <c r="L31" s="60">
        <f>SUM(H31:K31)</f>
        <v>118852.46</v>
      </c>
      <c r="M31" s="59">
        <v>0</v>
      </c>
      <c r="N31" s="59">
        <v>118852.46</v>
      </c>
      <c r="O31" s="59">
        <v>0</v>
      </c>
      <c r="P31" s="59">
        <v>0</v>
      </c>
      <c r="Q31" s="59">
        <f>SUM(M31:P31)</f>
        <v>118852.46</v>
      </c>
      <c r="R31" s="45"/>
    </row>
    <row r="32" spans="1:18" ht="14.25" customHeight="1">
      <c r="A32" s="54" t="s">
        <v>57</v>
      </c>
      <c r="B32" s="54" t="s">
        <v>497</v>
      </c>
      <c r="C32" s="55">
        <v>1</v>
      </c>
      <c r="D32" s="56" t="s">
        <v>498</v>
      </c>
      <c r="E32" s="57">
        <v>41075</v>
      </c>
      <c r="F32" s="57">
        <v>41075</v>
      </c>
      <c r="G32" s="54" t="s">
        <v>55</v>
      </c>
      <c r="H32" s="58">
        <v>0</v>
      </c>
      <c r="I32" s="59">
        <v>134733.74</v>
      </c>
      <c r="J32" s="59">
        <v>0</v>
      </c>
      <c r="K32" s="59">
        <v>0</v>
      </c>
      <c r="L32" s="60">
        <f t="shared" si="0"/>
        <v>134733.74</v>
      </c>
      <c r="M32" s="59">
        <v>0</v>
      </c>
      <c r="N32" s="59">
        <v>134733.74</v>
      </c>
      <c r="O32" s="59">
        <v>0</v>
      </c>
      <c r="P32" s="59">
        <v>0</v>
      </c>
      <c r="Q32" s="59">
        <f t="shared" si="1"/>
        <v>134733.74</v>
      </c>
      <c r="R32" s="45"/>
    </row>
    <row r="33" spans="1:18" ht="14.25" customHeight="1">
      <c r="A33" s="54" t="s">
        <v>14</v>
      </c>
      <c r="B33" s="54" t="s">
        <v>499</v>
      </c>
      <c r="C33" s="55">
        <v>1</v>
      </c>
      <c r="D33" s="56" t="s">
        <v>108</v>
      </c>
      <c r="E33" s="57">
        <v>41074</v>
      </c>
      <c r="F33" s="57">
        <v>41074</v>
      </c>
      <c r="G33" s="54" t="s">
        <v>55</v>
      </c>
      <c r="H33" s="58">
        <v>8928571.43</v>
      </c>
      <c r="I33" s="59">
        <v>1286718.75</v>
      </c>
      <c r="J33" s="59">
        <v>0</v>
      </c>
      <c r="K33" s="59">
        <v>0</v>
      </c>
      <c r="L33" s="60">
        <f t="shared" si="0"/>
        <v>10215290.18</v>
      </c>
      <c r="M33" s="58">
        <v>8928571.43</v>
      </c>
      <c r="N33" s="59">
        <v>1286718.75</v>
      </c>
      <c r="O33" s="59">
        <v>0</v>
      </c>
      <c r="P33" s="59">
        <v>0</v>
      </c>
      <c r="Q33" s="59">
        <f t="shared" si="1"/>
        <v>10215290.18</v>
      </c>
      <c r="R33" s="45"/>
    </row>
    <row r="34" spans="1:18" ht="14.25" customHeight="1">
      <c r="A34" s="54" t="s">
        <v>14</v>
      </c>
      <c r="B34" s="54" t="s">
        <v>500</v>
      </c>
      <c r="C34" s="55">
        <v>1</v>
      </c>
      <c r="D34" s="56" t="s">
        <v>501</v>
      </c>
      <c r="E34" s="57">
        <v>41082</v>
      </c>
      <c r="F34" s="57">
        <v>41082</v>
      </c>
      <c r="G34" s="54" t="s">
        <v>55</v>
      </c>
      <c r="H34" s="58">
        <v>4677517.98</v>
      </c>
      <c r="I34" s="59">
        <v>1389906.93</v>
      </c>
      <c r="J34" s="59">
        <v>0</v>
      </c>
      <c r="K34" s="59">
        <v>0</v>
      </c>
      <c r="L34" s="60">
        <f t="shared" si="0"/>
        <v>6067424.91</v>
      </c>
      <c r="M34" s="58">
        <v>4677517.98</v>
      </c>
      <c r="N34" s="59">
        <v>1389906.93</v>
      </c>
      <c r="O34" s="59">
        <v>0</v>
      </c>
      <c r="P34" s="59">
        <v>0</v>
      </c>
      <c r="Q34" s="59">
        <f t="shared" si="1"/>
        <v>6067424.91</v>
      </c>
      <c r="R34" s="45"/>
    </row>
    <row r="35" spans="1:18" ht="14.25" customHeight="1">
      <c r="A35" s="54" t="s">
        <v>14</v>
      </c>
      <c r="B35" s="54" t="s">
        <v>502</v>
      </c>
      <c r="C35" s="55">
        <v>1</v>
      </c>
      <c r="D35" s="56" t="s">
        <v>503</v>
      </c>
      <c r="E35" s="57">
        <v>41061</v>
      </c>
      <c r="F35" s="57">
        <v>41061</v>
      </c>
      <c r="G35" s="54" t="s">
        <v>55</v>
      </c>
      <c r="H35" s="58">
        <v>0</v>
      </c>
      <c r="I35" s="59">
        <v>3014176.51</v>
      </c>
      <c r="J35" s="59">
        <v>8633.8</v>
      </c>
      <c r="K35" s="59">
        <v>0</v>
      </c>
      <c r="L35" s="60">
        <f t="shared" si="0"/>
        <v>3022810.3099999996</v>
      </c>
      <c r="M35" s="58">
        <v>0</v>
      </c>
      <c r="N35" s="59">
        <v>3014176.51</v>
      </c>
      <c r="O35" s="59">
        <v>8633.8</v>
      </c>
      <c r="P35" s="59">
        <v>0</v>
      </c>
      <c r="Q35" s="59">
        <f t="shared" si="1"/>
        <v>3022810.3099999996</v>
      </c>
      <c r="R35" s="45"/>
    </row>
    <row r="36" spans="1:18" ht="14.25" customHeight="1">
      <c r="A36" s="54" t="s">
        <v>14</v>
      </c>
      <c r="B36" s="54" t="s">
        <v>504</v>
      </c>
      <c r="C36" s="55">
        <v>1</v>
      </c>
      <c r="D36" s="56" t="s">
        <v>505</v>
      </c>
      <c r="E36" s="57">
        <v>41061</v>
      </c>
      <c r="F36" s="57">
        <v>41061</v>
      </c>
      <c r="G36" s="54" t="s">
        <v>55</v>
      </c>
      <c r="H36" s="58">
        <v>0</v>
      </c>
      <c r="I36" s="59">
        <v>4111095</v>
      </c>
      <c r="J36" s="59">
        <v>0</v>
      </c>
      <c r="K36" s="59">
        <v>0</v>
      </c>
      <c r="L36" s="60">
        <f t="shared" si="0"/>
        <v>4111095</v>
      </c>
      <c r="M36" s="58">
        <v>0</v>
      </c>
      <c r="N36" s="59">
        <v>4111095</v>
      </c>
      <c r="O36" s="59">
        <v>0</v>
      </c>
      <c r="P36" s="59">
        <v>0</v>
      </c>
      <c r="Q36" s="59">
        <f t="shared" si="1"/>
        <v>4111095</v>
      </c>
      <c r="R36" s="45"/>
    </row>
    <row r="37" spans="1:18" ht="14.25" customHeight="1">
      <c r="A37" s="276" t="s">
        <v>1</v>
      </c>
      <c r="B37" s="54" t="s">
        <v>506</v>
      </c>
      <c r="C37" s="55">
        <v>1</v>
      </c>
      <c r="D37" s="56" t="s">
        <v>507</v>
      </c>
      <c r="E37" s="57">
        <v>40709</v>
      </c>
      <c r="F37" s="57">
        <v>40709</v>
      </c>
      <c r="G37" s="54" t="s">
        <v>55</v>
      </c>
      <c r="H37" s="58">
        <v>3231353.57</v>
      </c>
      <c r="I37" s="59">
        <v>88299.66</v>
      </c>
      <c r="J37" s="59">
        <v>0</v>
      </c>
      <c r="K37" s="59">
        <v>0</v>
      </c>
      <c r="L37" s="60">
        <f t="shared" si="0"/>
        <v>3319653.23</v>
      </c>
      <c r="M37" s="58">
        <v>3231353.57</v>
      </c>
      <c r="N37" s="59">
        <v>88299.66</v>
      </c>
      <c r="O37" s="59">
        <v>0</v>
      </c>
      <c r="P37" s="59">
        <v>0</v>
      </c>
      <c r="Q37" s="59">
        <f t="shared" si="1"/>
        <v>3319653.23</v>
      </c>
      <c r="R37" s="45"/>
    </row>
    <row r="38" spans="1:18" ht="14.25" customHeight="1">
      <c r="A38" s="276" t="s">
        <v>1</v>
      </c>
      <c r="B38" s="54" t="s">
        <v>506</v>
      </c>
      <c r="C38" s="55">
        <v>10</v>
      </c>
      <c r="D38" s="56" t="s">
        <v>507</v>
      </c>
      <c r="E38" s="57">
        <v>40709</v>
      </c>
      <c r="F38" s="57">
        <v>40709</v>
      </c>
      <c r="G38" s="54" t="s">
        <v>55</v>
      </c>
      <c r="H38" s="58">
        <v>1924233.05</v>
      </c>
      <c r="I38" s="59">
        <v>151052.72</v>
      </c>
      <c r="J38" s="59">
        <v>0</v>
      </c>
      <c r="K38" s="59">
        <v>0</v>
      </c>
      <c r="L38" s="60">
        <f t="shared" si="0"/>
        <v>2075285.77</v>
      </c>
      <c r="M38" s="58">
        <v>1924233.05</v>
      </c>
      <c r="N38" s="59">
        <v>151052.72</v>
      </c>
      <c r="O38" s="59">
        <v>0</v>
      </c>
      <c r="P38" s="59">
        <v>0</v>
      </c>
      <c r="Q38" s="59">
        <f t="shared" si="1"/>
        <v>2075285.77</v>
      </c>
      <c r="R38" s="49"/>
    </row>
    <row r="39" spans="1:18" ht="14.25" customHeight="1">
      <c r="A39" s="276" t="s">
        <v>1</v>
      </c>
      <c r="B39" s="54" t="s">
        <v>508</v>
      </c>
      <c r="C39" s="55">
        <v>1</v>
      </c>
      <c r="D39" s="56" t="s">
        <v>509</v>
      </c>
      <c r="E39" s="57">
        <v>41075</v>
      </c>
      <c r="F39" s="57">
        <v>41075</v>
      </c>
      <c r="G39" s="54" t="s">
        <v>55</v>
      </c>
      <c r="H39" s="58">
        <v>12500000</v>
      </c>
      <c r="I39" s="59">
        <v>600468.75</v>
      </c>
      <c r="J39" s="59">
        <v>0</v>
      </c>
      <c r="K39" s="59">
        <v>0</v>
      </c>
      <c r="L39" s="60">
        <f t="shared" si="0"/>
        <v>13100468.75</v>
      </c>
      <c r="M39" s="58">
        <v>12500000</v>
      </c>
      <c r="N39" s="59">
        <v>600468.75</v>
      </c>
      <c r="O39" s="59">
        <v>0</v>
      </c>
      <c r="P39" s="59">
        <v>0</v>
      </c>
      <c r="Q39" s="59">
        <f t="shared" si="1"/>
        <v>13100468.75</v>
      </c>
      <c r="R39" s="45"/>
    </row>
    <row r="40" spans="1:18" ht="14.25" customHeight="1">
      <c r="A40" s="276" t="s">
        <v>1</v>
      </c>
      <c r="B40" s="54" t="s">
        <v>510</v>
      </c>
      <c r="C40" s="55">
        <v>1</v>
      </c>
      <c r="D40" s="56" t="s">
        <v>511</v>
      </c>
      <c r="E40" s="57">
        <v>41075</v>
      </c>
      <c r="F40" s="57">
        <v>41075</v>
      </c>
      <c r="G40" s="54" t="s">
        <v>55</v>
      </c>
      <c r="H40" s="58">
        <v>0</v>
      </c>
      <c r="I40" s="59">
        <v>480375</v>
      </c>
      <c r="J40" s="59">
        <v>0</v>
      </c>
      <c r="K40" s="59">
        <v>0</v>
      </c>
      <c r="L40" s="60">
        <f>SUM(H40:K40)</f>
        <v>480375</v>
      </c>
      <c r="M40" s="58">
        <v>0</v>
      </c>
      <c r="N40" s="59">
        <v>480375</v>
      </c>
      <c r="O40" s="59">
        <v>0</v>
      </c>
      <c r="P40" s="59">
        <v>0</v>
      </c>
      <c r="Q40" s="59">
        <f>SUM(M40:P40)</f>
        <v>480375</v>
      </c>
      <c r="R40" s="45"/>
    </row>
    <row r="41" spans="1:18" ht="14.25" customHeight="1">
      <c r="A41" s="276" t="s">
        <v>1</v>
      </c>
      <c r="B41" s="54" t="s">
        <v>512</v>
      </c>
      <c r="C41" s="55">
        <v>1</v>
      </c>
      <c r="D41" s="56" t="s">
        <v>513</v>
      </c>
      <c r="E41" s="57">
        <v>41075</v>
      </c>
      <c r="F41" s="57">
        <v>41075</v>
      </c>
      <c r="G41" s="54" t="s">
        <v>55</v>
      </c>
      <c r="H41" s="58">
        <v>0</v>
      </c>
      <c r="I41" s="59">
        <v>10701.1</v>
      </c>
      <c r="J41" s="59">
        <v>0</v>
      </c>
      <c r="K41" s="59">
        <v>0</v>
      </c>
      <c r="L41" s="60">
        <f t="shared" si="0"/>
        <v>10701.1</v>
      </c>
      <c r="M41" s="58">
        <v>0</v>
      </c>
      <c r="N41" s="59">
        <v>10701.1</v>
      </c>
      <c r="O41" s="59">
        <v>0</v>
      </c>
      <c r="P41" s="59">
        <v>0</v>
      </c>
      <c r="Q41" s="59">
        <f t="shared" si="1"/>
        <v>10701.1</v>
      </c>
      <c r="R41" s="45"/>
    </row>
    <row r="42" spans="1:18" ht="9.75" customHeight="1">
      <c r="A42" s="147"/>
      <c r="B42" s="275"/>
      <c r="C42" s="280"/>
      <c r="D42" s="275"/>
      <c r="E42" s="275"/>
      <c r="F42" s="275"/>
      <c r="G42" s="275"/>
      <c r="H42" s="281"/>
      <c r="I42" s="275"/>
      <c r="J42" s="275"/>
      <c r="K42" s="275"/>
      <c r="L42" s="282"/>
      <c r="M42" s="148"/>
      <c r="N42" s="148"/>
      <c r="O42" s="148"/>
      <c r="P42" s="148"/>
      <c r="Q42" s="148"/>
      <c r="R42" s="29"/>
    </row>
    <row r="43" spans="1:18" ht="15" customHeight="1">
      <c r="A43" s="32" t="s">
        <v>289</v>
      </c>
      <c r="C43" s="33"/>
      <c r="H43" s="34"/>
      <c r="L43" s="35"/>
      <c r="M43" s="36">
        <f>SUM(M44:M47)</f>
        <v>1315569.36</v>
      </c>
      <c r="N43" s="36">
        <f>SUM(N44:N47)</f>
        <v>90876.6</v>
      </c>
      <c r="O43" s="36">
        <f>SUM(O44:O47)</f>
        <v>0</v>
      </c>
      <c r="P43" s="36">
        <f>SUM(P44:P47)</f>
        <v>0</v>
      </c>
      <c r="Q43" s="36">
        <f>SUM(Q44:Q47)</f>
        <v>1406445.9600000002</v>
      </c>
      <c r="R43" s="29"/>
    </row>
    <row r="44" spans="1:18" ht="14.25" customHeight="1">
      <c r="A44" s="276" t="s">
        <v>1</v>
      </c>
      <c r="B44" s="54" t="s">
        <v>506</v>
      </c>
      <c r="C44" s="55">
        <v>1</v>
      </c>
      <c r="D44" s="56" t="s">
        <v>507</v>
      </c>
      <c r="E44" s="57">
        <v>40709</v>
      </c>
      <c r="F44" s="57">
        <v>40709</v>
      </c>
      <c r="G44" s="54" t="s">
        <v>55</v>
      </c>
      <c r="H44" s="58">
        <v>241693.54</v>
      </c>
      <c r="I44" s="59">
        <v>6606.4</v>
      </c>
      <c r="J44" s="59">
        <v>0</v>
      </c>
      <c r="K44" s="59">
        <v>0</v>
      </c>
      <c r="L44" s="60">
        <f>SUM(H44:K44)</f>
        <v>248299.94</v>
      </c>
      <c r="M44" s="58">
        <v>241693.54</v>
      </c>
      <c r="N44" s="59">
        <v>6606.4</v>
      </c>
      <c r="O44" s="59">
        <v>0</v>
      </c>
      <c r="P44" s="59">
        <v>0</v>
      </c>
      <c r="Q44" s="59">
        <f>SUM(M44:P44)</f>
        <v>248299.94</v>
      </c>
      <c r="R44" s="49"/>
    </row>
    <row r="45" spans="1:18" ht="14.25" customHeight="1">
      <c r="A45" s="276" t="s">
        <v>1</v>
      </c>
      <c r="B45" s="54" t="s">
        <v>506</v>
      </c>
      <c r="C45" s="55">
        <v>1</v>
      </c>
      <c r="D45" s="56" t="s">
        <v>507</v>
      </c>
      <c r="E45" s="57">
        <v>40709</v>
      </c>
      <c r="F45" s="57">
        <v>40709</v>
      </c>
      <c r="G45" s="54" t="s">
        <v>55</v>
      </c>
      <c r="H45" s="58">
        <v>598.05</v>
      </c>
      <c r="I45" s="59">
        <v>16.35</v>
      </c>
      <c r="J45" s="59">
        <v>0</v>
      </c>
      <c r="K45" s="59">
        <v>0</v>
      </c>
      <c r="L45" s="60">
        <f>SUM(H45:K45)</f>
        <v>614.4</v>
      </c>
      <c r="M45" s="58">
        <v>598.05</v>
      </c>
      <c r="N45" s="59">
        <v>16.35</v>
      </c>
      <c r="O45" s="59">
        <v>0</v>
      </c>
      <c r="P45" s="59">
        <v>0</v>
      </c>
      <c r="Q45" s="59">
        <f>SUM(M45:P45)</f>
        <v>614.4</v>
      </c>
      <c r="R45" s="49"/>
    </row>
    <row r="46" spans="1:18" ht="14.25" customHeight="1">
      <c r="A46" s="276" t="s">
        <v>1</v>
      </c>
      <c r="B46" s="54" t="s">
        <v>506</v>
      </c>
      <c r="C46" s="55">
        <v>10</v>
      </c>
      <c r="D46" s="56" t="s">
        <v>507</v>
      </c>
      <c r="E46" s="57">
        <v>40709</v>
      </c>
      <c r="F46" s="57">
        <v>40709</v>
      </c>
      <c r="G46" s="54" t="s">
        <v>55</v>
      </c>
      <c r="H46" s="58">
        <v>1072048.49</v>
      </c>
      <c r="I46" s="59">
        <v>84157.35</v>
      </c>
      <c r="J46" s="59">
        <v>0</v>
      </c>
      <c r="K46" s="59">
        <v>0</v>
      </c>
      <c r="L46" s="60">
        <f>SUM(H46:K46)</f>
        <v>1156205.84</v>
      </c>
      <c r="M46" s="58">
        <v>1072048.49</v>
      </c>
      <c r="N46" s="59">
        <v>84157.35</v>
      </c>
      <c r="O46" s="59">
        <v>0</v>
      </c>
      <c r="P46" s="59">
        <v>0</v>
      </c>
      <c r="Q46" s="59">
        <f>SUM(M46:P46)</f>
        <v>1156205.84</v>
      </c>
      <c r="R46" s="49"/>
    </row>
    <row r="47" spans="1:18" ht="14.25" customHeight="1">
      <c r="A47" s="276" t="s">
        <v>1</v>
      </c>
      <c r="B47" s="54" t="s">
        <v>506</v>
      </c>
      <c r="C47" s="55">
        <v>10</v>
      </c>
      <c r="D47" s="56" t="s">
        <v>507</v>
      </c>
      <c r="E47" s="57">
        <v>40709</v>
      </c>
      <c r="F47" s="57">
        <v>40709</v>
      </c>
      <c r="G47" s="54" t="s">
        <v>55</v>
      </c>
      <c r="H47" s="58">
        <v>1229.28</v>
      </c>
      <c r="I47" s="59">
        <v>96.5</v>
      </c>
      <c r="J47" s="59">
        <v>0</v>
      </c>
      <c r="K47" s="59">
        <v>0</v>
      </c>
      <c r="L47" s="60">
        <f>SUM(H47:K47)</f>
        <v>1325.78</v>
      </c>
      <c r="M47" s="58">
        <v>1229.28</v>
      </c>
      <c r="N47" s="59">
        <v>96.5</v>
      </c>
      <c r="O47" s="59">
        <v>0</v>
      </c>
      <c r="P47" s="59">
        <v>0</v>
      </c>
      <c r="Q47" s="59">
        <f>SUM(M47:P47)</f>
        <v>1325.78</v>
      </c>
      <c r="R47" s="49"/>
    </row>
    <row r="48" spans="1:18" ht="9.75" customHeight="1">
      <c r="A48" s="147"/>
      <c r="B48" s="275"/>
      <c r="C48" s="280"/>
      <c r="D48" s="275"/>
      <c r="E48" s="275"/>
      <c r="F48" s="275"/>
      <c r="G48" s="275"/>
      <c r="H48" s="281"/>
      <c r="I48" s="275"/>
      <c r="J48" s="275"/>
      <c r="K48" s="275"/>
      <c r="L48" s="282"/>
      <c r="M48" s="148"/>
      <c r="N48" s="148"/>
      <c r="O48" s="148"/>
      <c r="P48" s="148"/>
      <c r="Q48" s="148"/>
      <c r="R48" s="29"/>
    </row>
    <row r="49" spans="1:18" ht="15.75" customHeight="1">
      <c r="A49" s="30" t="s">
        <v>293</v>
      </c>
      <c r="B49" s="15"/>
      <c r="C49" s="15"/>
      <c r="D49" s="15"/>
      <c r="E49" s="15"/>
      <c r="F49" s="15"/>
      <c r="G49" s="15"/>
      <c r="H49" s="21"/>
      <c r="I49" s="15"/>
      <c r="J49" s="15"/>
      <c r="K49" s="15"/>
      <c r="L49" s="22"/>
      <c r="M49" s="31">
        <f>+M50</f>
        <v>129720.83</v>
      </c>
      <c r="N49" s="31">
        <f>+N50</f>
        <v>7483.82</v>
      </c>
      <c r="O49" s="31">
        <f>+O50</f>
        <v>0</v>
      </c>
      <c r="P49" s="31">
        <f>+P50</f>
        <v>0</v>
      </c>
      <c r="Q49" s="31">
        <f>+Q50</f>
        <v>137204.65</v>
      </c>
      <c r="R49" s="29"/>
    </row>
    <row r="50" spans="1:18" ht="15" customHeight="1">
      <c r="A50" s="32" t="s">
        <v>304</v>
      </c>
      <c r="C50" s="33"/>
      <c r="H50" s="34"/>
      <c r="L50" s="35"/>
      <c r="M50" s="36">
        <f>SUM(M51:M52)</f>
        <v>129720.83</v>
      </c>
      <c r="N50" s="36">
        <f>SUM(N51:N52)</f>
        <v>7483.82</v>
      </c>
      <c r="O50" s="36">
        <f>SUM(O51:O52)</f>
        <v>0</v>
      </c>
      <c r="P50" s="36">
        <f>SUM(P51:P52)</f>
        <v>0</v>
      </c>
      <c r="Q50" s="36">
        <f>SUM(Q51:Q52)</f>
        <v>137204.65</v>
      </c>
      <c r="R50" s="29"/>
    </row>
    <row r="51" spans="1:18" ht="14.25" customHeight="1">
      <c r="A51" s="276" t="s">
        <v>1</v>
      </c>
      <c r="B51" s="54" t="s">
        <v>506</v>
      </c>
      <c r="C51" s="55">
        <v>1</v>
      </c>
      <c r="D51" s="56" t="s">
        <v>507</v>
      </c>
      <c r="E51" s="57">
        <v>40709</v>
      </c>
      <c r="F51" s="57">
        <v>40709</v>
      </c>
      <c r="G51" s="54" t="s">
        <v>55</v>
      </c>
      <c r="H51" s="58">
        <v>52756.09</v>
      </c>
      <c r="I51" s="59">
        <v>1442.07</v>
      </c>
      <c r="J51" s="59">
        <v>0</v>
      </c>
      <c r="K51" s="59">
        <v>0</v>
      </c>
      <c r="L51" s="60">
        <f>SUM(H51:K51)</f>
        <v>54198.159999999996</v>
      </c>
      <c r="M51" s="58">
        <v>52756.09</v>
      </c>
      <c r="N51" s="59">
        <v>1442.07</v>
      </c>
      <c r="O51" s="59">
        <v>0</v>
      </c>
      <c r="P51" s="59">
        <v>0</v>
      </c>
      <c r="Q51" s="59">
        <f>SUM(M51:P51)</f>
        <v>54198.159999999996</v>
      </c>
      <c r="R51" s="45"/>
    </row>
    <row r="52" spans="1:18" ht="14.25" customHeight="1">
      <c r="A52" s="276" t="s">
        <v>1</v>
      </c>
      <c r="B52" s="54" t="s">
        <v>506</v>
      </c>
      <c r="C52" s="55">
        <v>10</v>
      </c>
      <c r="D52" s="56" t="s">
        <v>507</v>
      </c>
      <c r="E52" s="57">
        <v>40709</v>
      </c>
      <c r="F52" s="57">
        <v>40709</v>
      </c>
      <c r="G52" s="54" t="s">
        <v>55</v>
      </c>
      <c r="H52" s="58">
        <v>76964.74</v>
      </c>
      <c r="I52" s="59">
        <v>6041.75</v>
      </c>
      <c r="J52" s="59">
        <v>0</v>
      </c>
      <c r="K52" s="59">
        <v>0</v>
      </c>
      <c r="L52" s="60">
        <f>SUM(H52:K52)</f>
        <v>83006.49</v>
      </c>
      <c r="M52" s="58">
        <v>76964.74</v>
      </c>
      <c r="N52" s="59">
        <v>6041.75</v>
      </c>
      <c r="O52" s="59">
        <v>0</v>
      </c>
      <c r="P52" s="59">
        <v>0</v>
      </c>
      <c r="Q52" s="59">
        <f>SUM(M52:P52)</f>
        <v>83006.49</v>
      </c>
      <c r="R52" s="45"/>
    </row>
    <row r="53" spans="1:18" ht="9.75" customHeight="1">
      <c r="A53" s="147"/>
      <c r="B53" s="275"/>
      <c r="C53" s="280"/>
      <c r="D53" s="275"/>
      <c r="E53" s="275"/>
      <c r="F53" s="275"/>
      <c r="G53" s="275"/>
      <c r="H53" s="281"/>
      <c r="I53" s="275"/>
      <c r="J53" s="275"/>
      <c r="K53" s="275"/>
      <c r="L53" s="282"/>
      <c r="M53" s="148"/>
      <c r="N53" s="148"/>
      <c r="O53" s="148"/>
      <c r="P53" s="148"/>
      <c r="Q53" s="148"/>
      <c r="R53" s="29"/>
    </row>
    <row r="54" spans="1:18" ht="15.75" customHeight="1">
      <c r="A54" s="30" t="s">
        <v>294</v>
      </c>
      <c r="B54" s="15"/>
      <c r="C54" s="15"/>
      <c r="D54" s="15"/>
      <c r="E54" s="15"/>
      <c r="F54" s="15"/>
      <c r="G54" s="15"/>
      <c r="H54" s="21"/>
      <c r="I54" s="15"/>
      <c r="J54" s="15"/>
      <c r="K54" s="15"/>
      <c r="L54" s="22"/>
      <c r="M54" s="31">
        <f aca="true" t="shared" si="2" ref="M54:Q56">+M55</f>
        <v>543478.26</v>
      </c>
      <c r="N54" s="31">
        <f t="shared" si="2"/>
        <v>152235.42</v>
      </c>
      <c r="O54" s="31">
        <f t="shared" si="2"/>
        <v>0</v>
      </c>
      <c r="P54" s="31">
        <f t="shared" si="2"/>
        <v>0</v>
      </c>
      <c r="Q54" s="31">
        <f t="shared" si="2"/>
        <v>695713.68</v>
      </c>
      <c r="R54" s="29"/>
    </row>
    <row r="55" spans="1:18" ht="15" customHeight="1">
      <c r="A55" s="32" t="s">
        <v>296</v>
      </c>
      <c r="C55" s="33"/>
      <c r="H55" s="34"/>
      <c r="L55" s="35"/>
      <c r="M55" s="36">
        <f t="shared" si="2"/>
        <v>543478.26</v>
      </c>
      <c r="N55" s="36">
        <f t="shared" si="2"/>
        <v>152235.42</v>
      </c>
      <c r="O55" s="36">
        <f t="shared" si="2"/>
        <v>0</v>
      </c>
      <c r="P55" s="36">
        <f t="shared" si="2"/>
        <v>0</v>
      </c>
      <c r="Q55" s="36">
        <f t="shared" si="2"/>
        <v>695713.68</v>
      </c>
      <c r="R55" s="29"/>
    </row>
    <row r="56" spans="1:18" ht="15" customHeight="1">
      <c r="A56" s="32" t="s">
        <v>310</v>
      </c>
      <c r="C56" s="33"/>
      <c r="H56" s="151"/>
      <c r="I56" s="152"/>
      <c r="J56" s="152"/>
      <c r="K56" s="152"/>
      <c r="L56" s="153"/>
      <c r="M56" s="36">
        <f t="shared" si="2"/>
        <v>543478.26</v>
      </c>
      <c r="N56" s="36">
        <f t="shared" si="2"/>
        <v>152235.42</v>
      </c>
      <c r="O56" s="36">
        <f t="shared" si="2"/>
        <v>0</v>
      </c>
      <c r="P56" s="36">
        <f t="shared" si="2"/>
        <v>0</v>
      </c>
      <c r="Q56" s="36">
        <f t="shared" si="2"/>
        <v>695713.68</v>
      </c>
      <c r="R56" s="29"/>
    </row>
    <row r="57" spans="1:18" ht="14.25" customHeight="1">
      <c r="A57" s="54" t="s">
        <v>57</v>
      </c>
      <c r="B57" s="54" t="s">
        <v>514</v>
      </c>
      <c r="C57" s="55">
        <v>1</v>
      </c>
      <c r="D57" s="56" t="s">
        <v>384</v>
      </c>
      <c r="E57" s="57">
        <v>41065</v>
      </c>
      <c r="F57" s="57">
        <v>41065</v>
      </c>
      <c r="G57" s="54" t="s">
        <v>55</v>
      </c>
      <c r="H57" s="58">
        <v>543478.26</v>
      </c>
      <c r="I57" s="59">
        <v>152235.42</v>
      </c>
      <c r="J57" s="59">
        <v>0</v>
      </c>
      <c r="K57" s="59">
        <v>0</v>
      </c>
      <c r="L57" s="60">
        <f>SUM(H57:K57)</f>
        <v>695713.68</v>
      </c>
      <c r="M57" s="58">
        <v>543478.26</v>
      </c>
      <c r="N57" s="59">
        <v>152235.42</v>
      </c>
      <c r="O57" s="59">
        <v>0</v>
      </c>
      <c r="P57" s="59">
        <v>0</v>
      </c>
      <c r="Q57" s="59">
        <f>SUM(M57:P57)</f>
        <v>695713.68</v>
      </c>
      <c r="R57" s="45"/>
    </row>
    <row r="58" spans="1:18" ht="12" customHeight="1">
      <c r="A58" s="147"/>
      <c r="B58" s="275"/>
      <c r="C58" s="280"/>
      <c r="D58" s="275"/>
      <c r="E58" s="275"/>
      <c r="F58" s="275"/>
      <c r="G58" s="275"/>
      <c r="H58" s="281"/>
      <c r="I58" s="275"/>
      <c r="J58" s="275"/>
      <c r="K58" s="275"/>
      <c r="L58" s="282"/>
      <c r="M58" s="148"/>
      <c r="N58" s="148"/>
      <c r="O58" s="148"/>
      <c r="P58" s="148"/>
      <c r="Q58" s="148"/>
      <c r="R58" s="29"/>
    </row>
    <row r="59" spans="1:18" ht="12" customHeight="1">
      <c r="A59" s="147"/>
      <c r="B59" s="275"/>
      <c r="C59" s="280"/>
      <c r="D59" s="275"/>
      <c r="E59" s="275"/>
      <c r="F59" s="275"/>
      <c r="G59" s="275"/>
      <c r="H59" s="281"/>
      <c r="I59" s="275"/>
      <c r="J59" s="275"/>
      <c r="K59" s="275"/>
      <c r="L59" s="282"/>
      <c r="M59" s="148"/>
      <c r="N59" s="148"/>
      <c r="O59" s="148"/>
      <c r="P59" s="148"/>
      <c r="Q59" s="148"/>
      <c r="R59" s="29"/>
    </row>
    <row r="60" spans="1:18" ht="15.75" customHeight="1">
      <c r="A60" s="27" t="s">
        <v>39</v>
      </c>
      <c r="B60" s="1"/>
      <c r="C60" s="1"/>
      <c r="D60" s="1"/>
      <c r="E60" s="1"/>
      <c r="F60" s="1"/>
      <c r="G60" s="1"/>
      <c r="H60" s="21"/>
      <c r="I60" s="15"/>
      <c r="J60" s="15"/>
      <c r="K60" s="15"/>
      <c r="L60" s="22"/>
      <c r="M60" s="28">
        <f>+M62+M122+M126</f>
        <v>32450643.19</v>
      </c>
      <c r="N60" s="28">
        <f>+N62+N122+N126</f>
        <v>11458854.959999995</v>
      </c>
      <c r="O60" s="28">
        <f>+O62+O122+O126</f>
        <v>75357.03</v>
      </c>
      <c r="P60" s="28">
        <f>+P62+P122+P126</f>
        <v>0</v>
      </c>
      <c r="Q60" s="28">
        <f>+Q62+Q122+Q126</f>
        <v>43984855.18</v>
      </c>
      <c r="R60" s="29"/>
    </row>
    <row r="61" spans="1:18" ht="9.75" customHeight="1">
      <c r="A61" s="147"/>
      <c r="B61" s="15"/>
      <c r="C61" s="142"/>
      <c r="D61" s="15"/>
      <c r="E61" s="15"/>
      <c r="F61" s="15"/>
      <c r="G61" s="15"/>
      <c r="H61" s="21"/>
      <c r="I61" s="15"/>
      <c r="J61" s="15"/>
      <c r="K61" s="15"/>
      <c r="L61" s="22"/>
      <c r="M61" s="88"/>
      <c r="N61" s="88"/>
      <c r="O61" s="88"/>
      <c r="P61" s="88"/>
      <c r="Q61" s="88"/>
      <c r="R61" s="29"/>
    </row>
    <row r="62" spans="1:18" ht="15.75" customHeight="1">
      <c r="A62" s="30" t="s">
        <v>286</v>
      </c>
      <c r="B62" s="15"/>
      <c r="C62" s="15"/>
      <c r="D62" s="15"/>
      <c r="E62" s="15"/>
      <c r="F62" s="15"/>
      <c r="G62" s="15"/>
      <c r="H62" s="21"/>
      <c r="I62" s="15"/>
      <c r="J62" s="15"/>
      <c r="K62" s="15"/>
      <c r="L62" s="22"/>
      <c r="M62" s="31">
        <f>+M63+M119</f>
        <v>31430596.43</v>
      </c>
      <c r="N62" s="31">
        <f>+N63+N119</f>
        <v>9676093.519999996</v>
      </c>
      <c r="O62" s="31">
        <f>+O63+O119</f>
        <v>46655.94</v>
      </c>
      <c r="P62" s="31">
        <f>+P63+P119</f>
        <v>0</v>
      </c>
      <c r="Q62" s="31">
        <f>+Q63+Q119</f>
        <v>41153345.89</v>
      </c>
      <c r="R62" s="29"/>
    </row>
    <row r="63" spans="1:18" ht="15" customHeight="1">
      <c r="A63" s="32" t="s">
        <v>287</v>
      </c>
      <c r="C63" s="33"/>
      <c r="H63" s="34"/>
      <c r="L63" s="35"/>
      <c r="M63" s="36">
        <f>SUM(M64:M117)</f>
        <v>31430596.43</v>
      </c>
      <c r="N63" s="36">
        <f>SUM(N64:N117)</f>
        <v>9676093.519999996</v>
      </c>
      <c r="O63" s="36">
        <f>SUM(O64:O117)</f>
        <v>44450.07</v>
      </c>
      <c r="P63" s="36">
        <f>SUM(P64:P117)</f>
        <v>0</v>
      </c>
      <c r="Q63" s="36">
        <f>SUM(Q64:Q117)</f>
        <v>41151140.02</v>
      </c>
      <c r="R63" s="65" t="s">
        <v>98</v>
      </c>
    </row>
    <row r="64" spans="1:18" ht="14.25" customHeight="1">
      <c r="A64" s="54" t="s">
        <v>89</v>
      </c>
      <c r="B64" s="54" t="s">
        <v>515</v>
      </c>
      <c r="C64" s="55">
        <v>4</v>
      </c>
      <c r="D64" s="54" t="s">
        <v>16</v>
      </c>
      <c r="E64" s="292">
        <v>41090</v>
      </c>
      <c r="F64" s="292">
        <v>41088</v>
      </c>
      <c r="G64" s="54" t="s">
        <v>54</v>
      </c>
      <c r="H64" s="58">
        <v>330123.79</v>
      </c>
      <c r="I64" s="59">
        <v>70064.19</v>
      </c>
      <c r="J64" s="59">
        <v>0</v>
      </c>
      <c r="K64" s="59">
        <v>0</v>
      </c>
      <c r="L64" s="60">
        <f aca="true" t="shared" si="3" ref="L64:L78">SUM(H64:K64)</f>
        <v>400187.98</v>
      </c>
      <c r="M64" s="59">
        <v>431719.36</v>
      </c>
      <c r="N64" s="59">
        <v>91626.44</v>
      </c>
      <c r="O64" s="59">
        <v>0</v>
      </c>
      <c r="P64" s="59">
        <v>0</v>
      </c>
      <c r="Q64" s="59">
        <f aca="true" t="shared" si="4" ref="Q64:Q100">SUM(M64:P64)</f>
        <v>523345.8</v>
      </c>
      <c r="R64" s="45"/>
    </row>
    <row r="65" spans="1:18" ht="14.25" customHeight="1">
      <c r="A65" s="54" t="s">
        <v>89</v>
      </c>
      <c r="B65" s="54" t="s">
        <v>515</v>
      </c>
      <c r="C65" s="55">
        <v>5</v>
      </c>
      <c r="D65" s="54" t="s">
        <v>16</v>
      </c>
      <c r="E65" s="292">
        <v>41090</v>
      </c>
      <c r="F65" s="292">
        <v>41088</v>
      </c>
      <c r="G65" s="54" t="s">
        <v>54</v>
      </c>
      <c r="H65" s="58">
        <v>192263.98</v>
      </c>
      <c r="I65" s="59">
        <v>40805.35</v>
      </c>
      <c r="J65" s="59">
        <v>0</v>
      </c>
      <c r="K65" s="59">
        <v>0</v>
      </c>
      <c r="L65" s="60">
        <f t="shared" si="3"/>
        <v>233069.33000000002</v>
      </c>
      <c r="M65" s="59">
        <v>251433.2</v>
      </c>
      <c r="N65" s="59">
        <v>53363.19</v>
      </c>
      <c r="O65" s="59">
        <v>0</v>
      </c>
      <c r="P65" s="59">
        <v>0</v>
      </c>
      <c r="Q65" s="59">
        <f t="shared" si="4"/>
        <v>304796.39</v>
      </c>
      <c r="R65" s="45"/>
    </row>
    <row r="66" spans="1:18" ht="14.25" customHeight="1">
      <c r="A66" s="54" t="s">
        <v>89</v>
      </c>
      <c r="B66" s="54" t="s">
        <v>515</v>
      </c>
      <c r="C66" s="55">
        <v>6</v>
      </c>
      <c r="D66" s="54" t="s">
        <v>16</v>
      </c>
      <c r="E66" s="292">
        <v>41090</v>
      </c>
      <c r="F66" s="292">
        <v>41088</v>
      </c>
      <c r="G66" s="54" t="s">
        <v>54</v>
      </c>
      <c r="H66" s="58">
        <v>0</v>
      </c>
      <c r="I66" s="59">
        <v>208361.06</v>
      </c>
      <c r="J66" s="59">
        <v>0</v>
      </c>
      <c r="K66" s="59">
        <v>0</v>
      </c>
      <c r="L66" s="60">
        <f t="shared" si="3"/>
        <v>208361.06</v>
      </c>
      <c r="M66" s="59">
        <v>0</v>
      </c>
      <c r="N66" s="59">
        <v>272484.16</v>
      </c>
      <c r="O66" s="59">
        <v>0</v>
      </c>
      <c r="P66" s="59">
        <v>0</v>
      </c>
      <c r="Q66" s="59">
        <f t="shared" si="4"/>
        <v>272484.16</v>
      </c>
      <c r="R66" s="45"/>
    </row>
    <row r="67" spans="1:18" ht="14.25" customHeight="1">
      <c r="A67" s="54" t="s">
        <v>89</v>
      </c>
      <c r="B67" s="54" t="s">
        <v>515</v>
      </c>
      <c r="C67" s="55">
        <v>6</v>
      </c>
      <c r="D67" s="54" t="s">
        <v>16</v>
      </c>
      <c r="E67" s="292">
        <v>41091</v>
      </c>
      <c r="F67" s="292">
        <v>41088</v>
      </c>
      <c r="G67" s="54" t="s">
        <v>54</v>
      </c>
      <c r="H67" s="58">
        <v>905808.24</v>
      </c>
      <c r="I67" s="59">
        <v>0</v>
      </c>
      <c r="J67" s="59">
        <v>0</v>
      </c>
      <c r="K67" s="59">
        <v>0</v>
      </c>
      <c r="L67" s="60">
        <f t="shared" si="3"/>
        <v>905808.24</v>
      </c>
      <c r="M67" s="59">
        <v>1184570.64</v>
      </c>
      <c r="N67" s="59">
        <v>0</v>
      </c>
      <c r="O67" s="59">
        <v>0</v>
      </c>
      <c r="P67" s="59">
        <v>0</v>
      </c>
      <c r="Q67" s="59">
        <f t="shared" si="4"/>
        <v>1184570.64</v>
      </c>
      <c r="R67" s="45"/>
    </row>
    <row r="68" spans="1:18" ht="14.25" customHeight="1">
      <c r="A68" s="54" t="s">
        <v>516</v>
      </c>
      <c r="B68" s="54" t="s">
        <v>517</v>
      </c>
      <c r="C68" s="55">
        <v>3</v>
      </c>
      <c r="D68" s="54" t="s">
        <v>16</v>
      </c>
      <c r="E68" s="292">
        <v>41090</v>
      </c>
      <c r="F68" s="292">
        <v>41088</v>
      </c>
      <c r="G68" s="54" t="s">
        <v>54</v>
      </c>
      <c r="H68" s="58">
        <v>121312.9</v>
      </c>
      <c r="I68" s="59">
        <v>0</v>
      </c>
      <c r="J68" s="59">
        <v>0</v>
      </c>
      <c r="K68" s="59">
        <v>0</v>
      </c>
      <c r="L68" s="60">
        <f t="shared" si="3"/>
        <v>121312.9</v>
      </c>
      <c r="M68" s="59">
        <v>158646.93</v>
      </c>
      <c r="N68" s="59">
        <v>0</v>
      </c>
      <c r="O68" s="59">
        <v>0</v>
      </c>
      <c r="P68" s="59">
        <v>0</v>
      </c>
      <c r="Q68" s="59">
        <f t="shared" si="4"/>
        <v>158646.93</v>
      </c>
      <c r="R68" s="45"/>
    </row>
    <row r="69" spans="1:18" ht="14.25" customHeight="1">
      <c r="A69" s="54" t="s">
        <v>516</v>
      </c>
      <c r="B69" s="54" t="s">
        <v>517</v>
      </c>
      <c r="C69" s="55">
        <v>4</v>
      </c>
      <c r="D69" s="54" t="s">
        <v>16</v>
      </c>
      <c r="E69" s="292">
        <v>41091</v>
      </c>
      <c r="F69" s="292">
        <v>41088</v>
      </c>
      <c r="G69" s="54" t="s">
        <v>54</v>
      </c>
      <c r="H69" s="58">
        <v>90242.24</v>
      </c>
      <c r="I69" s="59">
        <v>0</v>
      </c>
      <c r="J69" s="59">
        <v>0</v>
      </c>
      <c r="K69" s="59">
        <v>0</v>
      </c>
      <c r="L69" s="60">
        <f t="shared" si="3"/>
        <v>90242.24</v>
      </c>
      <c r="M69" s="59">
        <v>118014.28</v>
      </c>
      <c r="N69" s="59">
        <v>0</v>
      </c>
      <c r="O69" s="59">
        <v>0</v>
      </c>
      <c r="P69" s="59">
        <v>0</v>
      </c>
      <c r="Q69" s="59">
        <f t="shared" si="4"/>
        <v>118014.28</v>
      </c>
      <c r="R69" s="45"/>
    </row>
    <row r="70" spans="1:18" ht="14.25" customHeight="1">
      <c r="A70" s="54" t="s">
        <v>0</v>
      </c>
      <c r="B70" s="54" t="s">
        <v>518</v>
      </c>
      <c r="C70" s="55">
        <v>1</v>
      </c>
      <c r="D70" s="54" t="s">
        <v>151</v>
      </c>
      <c r="E70" s="57">
        <v>41075</v>
      </c>
      <c r="F70" s="57">
        <v>41075</v>
      </c>
      <c r="G70" s="54" t="s">
        <v>4</v>
      </c>
      <c r="H70" s="58">
        <v>772552000</v>
      </c>
      <c r="I70" s="59">
        <v>69720192</v>
      </c>
      <c r="J70" s="59">
        <v>0</v>
      </c>
      <c r="K70" s="59">
        <v>0</v>
      </c>
      <c r="L70" s="60">
        <f t="shared" si="3"/>
        <v>842272192</v>
      </c>
      <c r="M70" s="59">
        <v>10435974.48</v>
      </c>
      <c r="N70" s="59">
        <v>941811.22</v>
      </c>
      <c r="O70" s="59">
        <v>0</v>
      </c>
      <c r="P70" s="59">
        <v>0</v>
      </c>
      <c r="Q70" s="59">
        <f t="shared" si="4"/>
        <v>11377785.700000001</v>
      </c>
      <c r="R70" s="45"/>
    </row>
    <row r="71" spans="1:18" ht="14.25" customHeight="1">
      <c r="A71" s="54" t="s">
        <v>0</v>
      </c>
      <c r="B71" s="54" t="s">
        <v>518</v>
      </c>
      <c r="C71" s="55">
        <v>1</v>
      </c>
      <c r="D71" s="54" t="s">
        <v>151</v>
      </c>
      <c r="E71" s="57">
        <v>41075</v>
      </c>
      <c r="F71" s="57">
        <v>41075</v>
      </c>
      <c r="G71" s="54" t="s">
        <v>4</v>
      </c>
      <c r="H71" s="58">
        <v>560418000</v>
      </c>
      <c r="I71" s="59">
        <v>55633047</v>
      </c>
      <c r="J71" s="59">
        <v>0</v>
      </c>
      <c r="K71" s="59">
        <v>0</v>
      </c>
      <c r="L71" s="60">
        <f t="shared" si="3"/>
        <v>616051047</v>
      </c>
      <c r="M71" s="59">
        <v>7570374.48</v>
      </c>
      <c r="N71" s="59">
        <v>751515.84</v>
      </c>
      <c r="O71" s="59">
        <v>0</v>
      </c>
      <c r="P71" s="59">
        <v>0</v>
      </c>
      <c r="Q71" s="59">
        <f t="shared" si="4"/>
        <v>8321890.32</v>
      </c>
      <c r="R71" s="45"/>
    </row>
    <row r="72" spans="1:18" ht="14.25" customHeight="1">
      <c r="A72" s="54" t="s">
        <v>95</v>
      </c>
      <c r="B72" s="54" t="s">
        <v>519</v>
      </c>
      <c r="C72" s="55">
        <v>1</v>
      </c>
      <c r="D72" s="54" t="s">
        <v>16</v>
      </c>
      <c r="E72" s="292">
        <v>41090</v>
      </c>
      <c r="F72" s="292">
        <v>41088</v>
      </c>
      <c r="G72" s="54" t="s">
        <v>4</v>
      </c>
      <c r="H72" s="58">
        <v>191835000</v>
      </c>
      <c r="I72" s="59">
        <v>47062118</v>
      </c>
      <c r="J72" s="59">
        <v>0</v>
      </c>
      <c r="K72" s="59">
        <v>0</v>
      </c>
      <c r="L72" s="60">
        <f t="shared" si="3"/>
        <v>238897118</v>
      </c>
      <c r="M72" s="59">
        <v>2441928.12</v>
      </c>
      <c r="N72" s="59">
        <v>599068.52</v>
      </c>
      <c r="O72" s="59">
        <v>0</v>
      </c>
      <c r="P72" s="59">
        <v>0</v>
      </c>
      <c r="Q72" s="59">
        <f t="shared" si="4"/>
        <v>3040996.64</v>
      </c>
      <c r="R72" s="45"/>
    </row>
    <row r="73" spans="1:18" ht="14.25" customHeight="1">
      <c r="A73" s="54" t="s">
        <v>95</v>
      </c>
      <c r="B73" s="54" t="s">
        <v>519</v>
      </c>
      <c r="C73" s="55">
        <v>2</v>
      </c>
      <c r="D73" s="54" t="s">
        <v>16</v>
      </c>
      <c r="E73" s="292">
        <v>41091</v>
      </c>
      <c r="F73" s="292">
        <v>41088</v>
      </c>
      <c r="G73" s="54" t="s">
        <v>4</v>
      </c>
      <c r="H73" s="58">
        <v>365346000</v>
      </c>
      <c r="I73" s="59">
        <v>97097956</v>
      </c>
      <c r="J73" s="59">
        <v>0</v>
      </c>
      <c r="K73" s="59">
        <v>0</v>
      </c>
      <c r="L73" s="60">
        <f>SUM(H73:K73)</f>
        <v>462443956</v>
      </c>
      <c r="M73" s="59">
        <v>4650604.27</v>
      </c>
      <c r="N73" s="59">
        <v>1235990.45</v>
      </c>
      <c r="O73" s="59">
        <v>0</v>
      </c>
      <c r="P73" s="59">
        <v>0</v>
      </c>
      <c r="Q73" s="59">
        <f>SUM(M73:P73)</f>
        <v>5886594.72</v>
      </c>
      <c r="R73" s="45"/>
    </row>
    <row r="74" spans="1:18" ht="14.25" customHeight="1">
      <c r="A74" s="54" t="s">
        <v>136</v>
      </c>
      <c r="B74" s="54" t="s">
        <v>520</v>
      </c>
      <c r="C74" s="55">
        <v>2</v>
      </c>
      <c r="D74" s="54" t="s">
        <v>521</v>
      </c>
      <c r="E74" s="292">
        <v>41090</v>
      </c>
      <c r="F74" s="292">
        <v>41088</v>
      </c>
      <c r="G74" s="54" t="s">
        <v>54</v>
      </c>
      <c r="H74" s="293">
        <v>61866.32</v>
      </c>
      <c r="I74" s="294">
        <v>9274.97</v>
      </c>
      <c r="J74" s="294">
        <v>0</v>
      </c>
      <c r="K74" s="294">
        <v>0</v>
      </c>
      <c r="L74" s="295">
        <f t="shared" si="3"/>
        <v>71141.29</v>
      </c>
      <c r="M74" s="294">
        <v>80905.67</v>
      </c>
      <c r="N74" s="294">
        <v>12129.34</v>
      </c>
      <c r="O74" s="294">
        <v>0</v>
      </c>
      <c r="P74" s="294">
        <v>0</v>
      </c>
      <c r="Q74" s="296">
        <f t="shared" si="4"/>
        <v>93035.01</v>
      </c>
      <c r="R74" s="45"/>
    </row>
    <row r="75" spans="1:18" ht="14.25" customHeight="1">
      <c r="A75" s="54" t="s">
        <v>136</v>
      </c>
      <c r="B75" s="54" t="s">
        <v>522</v>
      </c>
      <c r="C75" s="55">
        <v>2</v>
      </c>
      <c r="D75" s="54" t="s">
        <v>523</v>
      </c>
      <c r="E75" s="292">
        <v>41090</v>
      </c>
      <c r="F75" s="292">
        <v>41088</v>
      </c>
      <c r="G75" s="54" t="s">
        <v>54</v>
      </c>
      <c r="H75" s="293">
        <v>436643.27</v>
      </c>
      <c r="I75" s="294">
        <v>170297.43</v>
      </c>
      <c r="J75" s="294">
        <v>0</v>
      </c>
      <c r="K75" s="294">
        <v>0</v>
      </c>
      <c r="L75" s="295">
        <f t="shared" si="3"/>
        <v>606940.7</v>
      </c>
      <c r="M75" s="294">
        <v>571020.2</v>
      </c>
      <c r="N75" s="294">
        <v>222706.45</v>
      </c>
      <c r="O75" s="294">
        <v>0</v>
      </c>
      <c r="P75" s="294">
        <v>0</v>
      </c>
      <c r="Q75" s="296">
        <f t="shared" si="4"/>
        <v>793726.6499999999</v>
      </c>
      <c r="R75" s="65" t="s">
        <v>405</v>
      </c>
    </row>
    <row r="76" spans="1:18" ht="14.25" customHeight="1">
      <c r="A76" s="54" t="s">
        <v>136</v>
      </c>
      <c r="B76" s="54" t="s">
        <v>524</v>
      </c>
      <c r="C76" s="55">
        <v>2</v>
      </c>
      <c r="D76" s="54" t="s">
        <v>525</v>
      </c>
      <c r="E76" s="292">
        <v>41090</v>
      </c>
      <c r="F76" s="292">
        <v>41088</v>
      </c>
      <c r="G76" s="54" t="s">
        <v>54</v>
      </c>
      <c r="H76" s="293">
        <v>42437.23</v>
      </c>
      <c r="I76" s="294">
        <v>7677.05</v>
      </c>
      <c r="J76" s="294">
        <v>0</v>
      </c>
      <c r="K76" s="294">
        <v>0</v>
      </c>
      <c r="L76" s="295">
        <f t="shared" si="3"/>
        <v>50114.280000000006</v>
      </c>
      <c r="M76" s="294">
        <v>55497.28</v>
      </c>
      <c r="N76" s="294">
        <v>10039.66</v>
      </c>
      <c r="O76" s="294">
        <v>0</v>
      </c>
      <c r="P76" s="294">
        <v>0</v>
      </c>
      <c r="Q76" s="296">
        <f t="shared" si="4"/>
        <v>65536.94</v>
      </c>
      <c r="R76" s="45"/>
    </row>
    <row r="77" spans="1:18" ht="14.25" customHeight="1">
      <c r="A77" s="54" t="s">
        <v>136</v>
      </c>
      <c r="B77" s="54" t="s">
        <v>526</v>
      </c>
      <c r="C77" s="55">
        <v>3</v>
      </c>
      <c r="D77" s="54" t="s">
        <v>16</v>
      </c>
      <c r="E77" s="292">
        <v>41090</v>
      </c>
      <c r="F77" s="292">
        <v>41088</v>
      </c>
      <c r="G77" s="54" t="s">
        <v>54</v>
      </c>
      <c r="H77" s="293">
        <v>162833.01</v>
      </c>
      <c r="I77" s="294">
        <v>30286.94</v>
      </c>
      <c r="J77" s="294">
        <v>0</v>
      </c>
      <c r="K77" s="294">
        <v>0</v>
      </c>
      <c r="L77" s="295">
        <f t="shared" si="3"/>
        <v>193119.95</v>
      </c>
      <c r="M77" s="294">
        <v>212944.85</v>
      </c>
      <c r="N77" s="294">
        <v>39607.74</v>
      </c>
      <c r="O77" s="294">
        <v>0</v>
      </c>
      <c r="P77" s="294">
        <v>0</v>
      </c>
      <c r="Q77" s="296">
        <f t="shared" si="4"/>
        <v>252552.59</v>
      </c>
      <c r="R77" s="45"/>
    </row>
    <row r="78" spans="1:18" ht="14.25" customHeight="1">
      <c r="A78" s="54" t="s">
        <v>136</v>
      </c>
      <c r="B78" s="54" t="s">
        <v>527</v>
      </c>
      <c r="C78" s="55">
        <v>3</v>
      </c>
      <c r="D78" s="54" t="s">
        <v>528</v>
      </c>
      <c r="E78" s="57">
        <v>41090</v>
      </c>
      <c r="F78" s="57">
        <v>41088</v>
      </c>
      <c r="G78" s="54" t="s">
        <v>54</v>
      </c>
      <c r="H78" s="293">
        <v>83851.87</v>
      </c>
      <c r="I78" s="294">
        <v>16665.56</v>
      </c>
      <c r="J78" s="294">
        <v>0</v>
      </c>
      <c r="K78" s="294">
        <v>0</v>
      </c>
      <c r="L78" s="295">
        <f t="shared" si="3"/>
        <v>100517.43</v>
      </c>
      <c r="M78" s="294">
        <v>109657.28</v>
      </c>
      <c r="N78" s="294">
        <v>21794.38</v>
      </c>
      <c r="O78" s="294">
        <v>0</v>
      </c>
      <c r="P78" s="294">
        <v>0</v>
      </c>
      <c r="Q78" s="296">
        <f t="shared" si="4"/>
        <v>131451.66</v>
      </c>
      <c r="R78" s="45"/>
    </row>
    <row r="79" spans="1:18" ht="14.25" customHeight="1">
      <c r="A79" s="54" t="s">
        <v>136</v>
      </c>
      <c r="B79" s="54" t="s">
        <v>529</v>
      </c>
      <c r="C79" s="55">
        <v>2</v>
      </c>
      <c r="D79" s="54" t="s">
        <v>530</v>
      </c>
      <c r="E79" s="292">
        <v>41090</v>
      </c>
      <c r="F79" s="292">
        <v>41088</v>
      </c>
      <c r="G79" s="54" t="s">
        <v>54</v>
      </c>
      <c r="H79" s="293">
        <v>177929.57</v>
      </c>
      <c r="I79" s="294">
        <v>58880.37</v>
      </c>
      <c r="J79" s="294">
        <v>0</v>
      </c>
      <c r="K79" s="294">
        <v>0</v>
      </c>
      <c r="L79" s="295">
        <f aca="true" t="shared" si="5" ref="L79:L99">SUM(H79:K79)</f>
        <v>236809.94</v>
      </c>
      <c r="M79" s="294">
        <v>232687.38</v>
      </c>
      <c r="N79" s="294">
        <v>77000.8</v>
      </c>
      <c r="O79" s="294">
        <v>0</v>
      </c>
      <c r="P79" s="294">
        <v>0</v>
      </c>
      <c r="Q79" s="296">
        <f t="shared" si="4"/>
        <v>309688.18</v>
      </c>
      <c r="R79" s="45"/>
    </row>
    <row r="80" spans="1:18" ht="14.25" customHeight="1">
      <c r="A80" s="54" t="s">
        <v>136</v>
      </c>
      <c r="B80" s="54" t="s">
        <v>531</v>
      </c>
      <c r="C80" s="55">
        <v>2</v>
      </c>
      <c r="D80" s="54" t="s">
        <v>532</v>
      </c>
      <c r="E80" s="292">
        <v>41090</v>
      </c>
      <c r="F80" s="292">
        <v>41088</v>
      </c>
      <c r="G80" s="54" t="s">
        <v>54</v>
      </c>
      <c r="H80" s="293">
        <v>185000</v>
      </c>
      <c r="I80" s="294">
        <v>63098.59</v>
      </c>
      <c r="J80" s="294">
        <v>0</v>
      </c>
      <c r="K80" s="294">
        <v>0</v>
      </c>
      <c r="L80" s="295">
        <f t="shared" si="5"/>
        <v>248098.59</v>
      </c>
      <c r="M80" s="294">
        <v>241933.73</v>
      </c>
      <c r="N80" s="294">
        <v>82517.18</v>
      </c>
      <c r="O80" s="294">
        <v>0</v>
      </c>
      <c r="P80" s="294">
        <v>0</v>
      </c>
      <c r="Q80" s="296">
        <f t="shared" si="4"/>
        <v>324450.91000000003</v>
      </c>
      <c r="R80" s="45"/>
    </row>
    <row r="81" spans="1:18" ht="14.25" customHeight="1">
      <c r="A81" s="54" t="s">
        <v>136</v>
      </c>
      <c r="B81" s="54" t="s">
        <v>533</v>
      </c>
      <c r="C81" s="55">
        <v>2</v>
      </c>
      <c r="D81" s="54" t="s">
        <v>534</v>
      </c>
      <c r="E81" s="292">
        <v>41090</v>
      </c>
      <c r="F81" s="292">
        <v>41088</v>
      </c>
      <c r="G81" s="54" t="s">
        <v>54</v>
      </c>
      <c r="H81" s="293">
        <v>255645.94</v>
      </c>
      <c r="I81" s="294">
        <v>86919.62</v>
      </c>
      <c r="J81" s="294">
        <v>0</v>
      </c>
      <c r="K81" s="294">
        <v>0</v>
      </c>
      <c r="L81" s="295">
        <f t="shared" si="5"/>
        <v>342565.56</v>
      </c>
      <c r="M81" s="294">
        <v>334320.95</v>
      </c>
      <c r="N81" s="294">
        <v>113669.12</v>
      </c>
      <c r="O81" s="294">
        <v>0</v>
      </c>
      <c r="P81" s="294">
        <v>0</v>
      </c>
      <c r="Q81" s="296">
        <f t="shared" si="4"/>
        <v>447990.07</v>
      </c>
      <c r="R81" s="45"/>
    </row>
    <row r="82" spans="1:18" ht="14.25" customHeight="1">
      <c r="A82" s="54" t="s">
        <v>136</v>
      </c>
      <c r="B82" s="54" t="s">
        <v>535</v>
      </c>
      <c r="C82" s="55">
        <v>2</v>
      </c>
      <c r="D82" s="54" t="s">
        <v>536</v>
      </c>
      <c r="E82" s="292">
        <v>41090</v>
      </c>
      <c r="F82" s="292">
        <v>41088</v>
      </c>
      <c r="G82" s="54" t="s">
        <v>54</v>
      </c>
      <c r="H82" s="293">
        <v>151000</v>
      </c>
      <c r="I82" s="294">
        <v>31750.31</v>
      </c>
      <c r="J82" s="294">
        <v>0</v>
      </c>
      <c r="K82" s="294">
        <v>0</v>
      </c>
      <c r="L82" s="295">
        <f t="shared" si="5"/>
        <v>182750.31</v>
      </c>
      <c r="M82" s="294">
        <v>197470.24</v>
      </c>
      <c r="N82" s="294">
        <v>41521.46</v>
      </c>
      <c r="O82" s="294">
        <v>0</v>
      </c>
      <c r="P82" s="294">
        <v>0</v>
      </c>
      <c r="Q82" s="296">
        <f t="shared" si="4"/>
        <v>238991.69999999998</v>
      </c>
      <c r="R82" s="45"/>
    </row>
    <row r="83" spans="1:18" ht="14.25" customHeight="1">
      <c r="A83" s="54" t="s">
        <v>136</v>
      </c>
      <c r="B83" s="54" t="s">
        <v>537</v>
      </c>
      <c r="C83" s="55">
        <v>2</v>
      </c>
      <c r="D83" s="208" t="s">
        <v>538</v>
      </c>
      <c r="E83" s="292">
        <v>41090</v>
      </c>
      <c r="F83" s="292">
        <v>41088</v>
      </c>
      <c r="G83" s="54" t="s">
        <v>54</v>
      </c>
      <c r="H83" s="293">
        <v>100000</v>
      </c>
      <c r="I83" s="294">
        <v>38093.58</v>
      </c>
      <c r="J83" s="294">
        <v>0</v>
      </c>
      <c r="K83" s="294">
        <v>0</v>
      </c>
      <c r="L83" s="295">
        <f t="shared" si="5"/>
        <v>138093.58000000002</v>
      </c>
      <c r="M83" s="294">
        <v>130774.99</v>
      </c>
      <c r="N83" s="294">
        <v>49816.88</v>
      </c>
      <c r="O83" s="294">
        <v>0</v>
      </c>
      <c r="P83" s="294">
        <v>0</v>
      </c>
      <c r="Q83" s="296">
        <f t="shared" si="4"/>
        <v>180591.87</v>
      </c>
      <c r="R83" s="65" t="s">
        <v>539</v>
      </c>
    </row>
    <row r="84" spans="1:18" ht="14.25" customHeight="1">
      <c r="A84" s="54" t="s">
        <v>136</v>
      </c>
      <c r="B84" s="54" t="s">
        <v>540</v>
      </c>
      <c r="C84" s="55">
        <v>1</v>
      </c>
      <c r="D84" s="54" t="s">
        <v>541</v>
      </c>
      <c r="E84" s="292">
        <v>41090</v>
      </c>
      <c r="F84" s="292">
        <v>41088</v>
      </c>
      <c r="G84" s="54" t="s">
        <v>54</v>
      </c>
      <c r="H84" s="293">
        <v>0</v>
      </c>
      <c r="I84" s="294">
        <v>10737.13</v>
      </c>
      <c r="J84" s="294">
        <v>0</v>
      </c>
      <c r="K84" s="294">
        <v>0</v>
      </c>
      <c r="L84" s="295">
        <f t="shared" si="5"/>
        <v>10737.13</v>
      </c>
      <c r="M84" s="294">
        <v>0</v>
      </c>
      <c r="N84" s="294">
        <v>14041.48</v>
      </c>
      <c r="O84" s="294">
        <v>0</v>
      </c>
      <c r="P84" s="294">
        <v>0</v>
      </c>
      <c r="Q84" s="296">
        <f t="shared" si="4"/>
        <v>14041.48</v>
      </c>
      <c r="R84" s="45"/>
    </row>
    <row r="85" spans="1:18" ht="14.25" customHeight="1">
      <c r="A85" s="54" t="s">
        <v>136</v>
      </c>
      <c r="B85" s="54" t="s">
        <v>542</v>
      </c>
      <c r="C85" s="55">
        <v>1</v>
      </c>
      <c r="D85" s="54" t="s">
        <v>543</v>
      </c>
      <c r="E85" s="292">
        <v>41090</v>
      </c>
      <c r="F85" s="292">
        <v>41088</v>
      </c>
      <c r="G85" s="54" t="s">
        <v>54</v>
      </c>
      <c r="H85" s="293">
        <v>0</v>
      </c>
      <c r="I85" s="294">
        <v>45345.41</v>
      </c>
      <c r="J85" s="294">
        <v>0</v>
      </c>
      <c r="K85" s="294">
        <v>0</v>
      </c>
      <c r="L85" s="295">
        <f t="shared" si="5"/>
        <v>45345.41</v>
      </c>
      <c r="M85" s="294">
        <v>0</v>
      </c>
      <c r="N85" s="294">
        <v>59300.46</v>
      </c>
      <c r="O85" s="294">
        <v>0</v>
      </c>
      <c r="P85" s="294">
        <v>0</v>
      </c>
      <c r="Q85" s="296">
        <f t="shared" si="4"/>
        <v>59300.46</v>
      </c>
      <c r="R85" s="65" t="s">
        <v>544</v>
      </c>
    </row>
    <row r="86" spans="1:18" ht="14.25" customHeight="1">
      <c r="A86" s="54" t="s">
        <v>136</v>
      </c>
      <c r="B86" s="54" t="s">
        <v>545</v>
      </c>
      <c r="C86" s="55">
        <v>1</v>
      </c>
      <c r="D86" s="54" t="s">
        <v>546</v>
      </c>
      <c r="E86" s="292">
        <v>41090</v>
      </c>
      <c r="F86" s="292">
        <v>41088</v>
      </c>
      <c r="G86" s="54" t="s">
        <v>55</v>
      </c>
      <c r="H86" s="293">
        <v>1088000</v>
      </c>
      <c r="I86" s="294">
        <v>347233.35</v>
      </c>
      <c r="J86" s="294">
        <v>0</v>
      </c>
      <c r="K86" s="294">
        <v>0</v>
      </c>
      <c r="L86" s="295">
        <f t="shared" si="5"/>
        <v>1435233.35</v>
      </c>
      <c r="M86" s="294">
        <v>1088000</v>
      </c>
      <c r="N86" s="294">
        <v>347233.35</v>
      </c>
      <c r="O86" s="294">
        <v>0</v>
      </c>
      <c r="P86" s="294">
        <v>0</v>
      </c>
      <c r="Q86" s="296">
        <f t="shared" si="4"/>
        <v>1435233.35</v>
      </c>
      <c r="R86" s="45"/>
    </row>
    <row r="87" spans="1:18" ht="14.25" customHeight="1">
      <c r="A87" s="54" t="s">
        <v>136</v>
      </c>
      <c r="B87" s="54" t="s">
        <v>547</v>
      </c>
      <c r="C87" s="55">
        <v>1</v>
      </c>
      <c r="D87" s="54" t="s">
        <v>548</v>
      </c>
      <c r="E87" s="292">
        <v>41090</v>
      </c>
      <c r="F87" s="292">
        <v>41088</v>
      </c>
      <c r="G87" s="54" t="s">
        <v>54</v>
      </c>
      <c r="H87" s="293">
        <v>0</v>
      </c>
      <c r="I87" s="294">
        <v>29680.62</v>
      </c>
      <c r="J87" s="294">
        <v>10989.56</v>
      </c>
      <c r="K87" s="294">
        <v>0</v>
      </c>
      <c r="L87" s="295">
        <f t="shared" si="5"/>
        <v>40670.18</v>
      </c>
      <c r="M87" s="294">
        <v>0</v>
      </c>
      <c r="N87" s="294">
        <v>38814.83</v>
      </c>
      <c r="O87" s="294">
        <v>14371.6</v>
      </c>
      <c r="P87" s="294">
        <v>0</v>
      </c>
      <c r="Q87" s="296">
        <f t="shared" si="4"/>
        <v>53186.43</v>
      </c>
      <c r="R87" s="45"/>
    </row>
    <row r="88" spans="1:18" ht="14.25" customHeight="1">
      <c r="A88" s="54" t="s">
        <v>136</v>
      </c>
      <c r="B88" s="54" t="s">
        <v>549</v>
      </c>
      <c r="C88" s="55">
        <v>1</v>
      </c>
      <c r="D88" s="54" t="s">
        <v>550</v>
      </c>
      <c r="E88" s="292">
        <v>41090</v>
      </c>
      <c r="F88" s="292">
        <v>41088</v>
      </c>
      <c r="G88" s="54" t="s">
        <v>55</v>
      </c>
      <c r="H88" s="293">
        <v>0</v>
      </c>
      <c r="I88" s="294">
        <v>399738.33</v>
      </c>
      <c r="J88" s="294">
        <v>0</v>
      </c>
      <c r="K88" s="294">
        <v>0</v>
      </c>
      <c r="L88" s="295">
        <f t="shared" si="5"/>
        <v>399738.33</v>
      </c>
      <c r="M88" s="294">
        <v>0</v>
      </c>
      <c r="N88" s="294">
        <v>399738.33</v>
      </c>
      <c r="O88" s="294">
        <v>0</v>
      </c>
      <c r="P88" s="294">
        <v>0</v>
      </c>
      <c r="Q88" s="296">
        <f t="shared" si="4"/>
        <v>399738.33</v>
      </c>
      <c r="R88" s="45"/>
    </row>
    <row r="89" spans="1:18" ht="14.25" customHeight="1">
      <c r="A89" s="54" t="s">
        <v>136</v>
      </c>
      <c r="B89" s="54" t="s">
        <v>278</v>
      </c>
      <c r="C89" s="55">
        <v>1</v>
      </c>
      <c r="D89" s="54" t="s">
        <v>279</v>
      </c>
      <c r="E89" s="292">
        <v>41090</v>
      </c>
      <c r="F89" s="292">
        <v>41088</v>
      </c>
      <c r="G89" s="54" t="s">
        <v>54</v>
      </c>
      <c r="H89" s="293">
        <v>0</v>
      </c>
      <c r="I89" s="294">
        <v>155.59</v>
      </c>
      <c r="J89" s="294">
        <v>1433.76</v>
      </c>
      <c r="K89" s="294">
        <v>0</v>
      </c>
      <c r="L89" s="295">
        <f t="shared" si="5"/>
        <v>1589.35</v>
      </c>
      <c r="M89" s="294">
        <v>0</v>
      </c>
      <c r="N89" s="294">
        <v>203.47</v>
      </c>
      <c r="O89" s="294">
        <v>1875</v>
      </c>
      <c r="P89" s="294">
        <v>0</v>
      </c>
      <c r="Q89" s="296">
        <f t="shared" si="4"/>
        <v>2078.47</v>
      </c>
      <c r="R89" s="65" t="s">
        <v>551</v>
      </c>
    </row>
    <row r="90" spans="1:18" ht="14.25" customHeight="1">
      <c r="A90" s="54" t="s">
        <v>136</v>
      </c>
      <c r="B90" s="54" t="s">
        <v>278</v>
      </c>
      <c r="C90" s="55">
        <v>1</v>
      </c>
      <c r="D90" s="54" t="s">
        <v>279</v>
      </c>
      <c r="E90" s="292">
        <v>41090</v>
      </c>
      <c r="F90" s="292">
        <v>41088</v>
      </c>
      <c r="G90" s="54" t="s">
        <v>54</v>
      </c>
      <c r="H90" s="293">
        <v>0</v>
      </c>
      <c r="I90" s="294">
        <v>720.32</v>
      </c>
      <c r="J90" s="294">
        <v>1173.45</v>
      </c>
      <c r="K90" s="294">
        <v>0</v>
      </c>
      <c r="L90" s="295">
        <f t="shared" si="5"/>
        <v>1893.77</v>
      </c>
      <c r="M90" s="294">
        <v>0</v>
      </c>
      <c r="N90" s="294">
        <v>942</v>
      </c>
      <c r="O90" s="294">
        <v>1534.58</v>
      </c>
      <c r="P90" s="294">
        <v>0</v>
      </c>
      <c r="Q90" s="296">
        <f t="shared" si="4"/>
        <v>2476.58</v>
      </c>
      <c r="R90" s="65" t="s">
        <v>552</v>
      </c>
    </row>
    <row r="91" spans="1:18" ht="14.25" customHeight="1">
      <c r="A91" s="54" t="s">
        <v>136</v>
      </c>
      <c r="B91" s="54" t="s">
        <v>553</v>
      </c>
      <c r="C91" s="55">
        <v>1</v>
      </c>
      <c r="D91" s="54" t="s">
        <v>554</v>
      </c>
      <c r="E91" s="292">
        <v>41090</v>
      </c>
      <c r="F91" s="292">
        <v>41088</v>
      </c>
      <c r="G91" s="54" t="s">
        <v>54</v>
      </c>
      <c r="H91" s="293">
        <v>0</v>
      </c>
      <c r="I91" s="294">
        <v>19972.95</v>
      </c>
      <c r="J91" s="294">
        <v>3.38</v>
      </c>
      <c r="K91" s="294">
        <v>0</v>
      </c>
      <c r="L91" s="295">
        <f t="shared" si="5"/>
        <v>19976.33</v>
      </c>
      <c r="M91" s="294">
        <v>0</v>
      </c>
      <c r="N91" s="294">
        <v>26119.62</v>
      </c>
      <c r="O91" s="294">
        <v>4.42</v>
      </c>
      <c r="P91" s="294">
        <v>0</v>
      </c>
      <c r="Q91" s="296">
        <f t="shared" si="4"/>
        <v>26124.039999999997</v>
      </c>
      <c r="R91" s="45"/>
    </row>
    <row r="92" spans="1:18" ht="14.25" customHeight="1">
      <c r="A92" s="54" t="s">
        <v>136</v>
      </c>
      <c r="B92" s="54" t="s">
        <v>555</v>
      </c>
      <c r="C92" s="55">
        <v>1</v>
      </c>
      <c r="D92" s="54" t="s">
        <v>556</v>
      </c>
      <c r="E92" s="292">
        <v>41090</v>
      </c>
      <c r="F92" s="292">
        <v>41088</v>
      </c>
      <c r="G92" s="54" t="s">
        <v>54</v>
      </c>
      <c r="H92" s="293">
        <v>0</v>
      </c>
      <c r="I92" s="294">
        <v>709800</v>
      </c>
      <c r="J92" s="294">
        <v>0</v>
      </c>
      <c r="K92" s="294">
        <v>0</v>
      </c>
      <c r="L92" s="295">
        <f t="shared" si="5"/>
        <v>709800</v>
      </c>
      <c r="M92" s="294">
        <v>0</v>
      </c>
      <c r="N92" s="294">
        <v>928240.88</v>
      </c>
      <c r="O92" s="294">
        <v>0</v>
      </c>
      <c r="P92" s="294">
        <v>0</v>
      </c>
      <c r="Q92" s="296">
        <f t="shared" si="4"/>
        <v>928240.88</v>
      </c>
      <c r="R92" s="45"/>
    </row>
    <row r="93" spans="1:18" ht="14.25" customHeight="1">
      <c r="A93" s="54" t="s">
        <v>136</v>
      </c>
      <c r="B93" s="54" t="s">
        <v>557</v>
      </c>
      <c r="C93" s="55">
        <v>1</v>
      </c>
      <c r="D93" s="54" t="s">
        <v>558</v>
      </c>
      <c r="E93" s="292">
        <v>41090</v>
      </c>
      <c r="F93" s="292">
        <v>41088</v>
      </c>
      <c r="G93" s="54" t="s">
        <v>54</v>
      </c>
      <c r="H93" s="293">
        <v>0</v>
      </c>
      <c r="I93" s="294">
        <v>253500</v>
      </c>
      <c r="J93" s="294">
        <v>0</v>
      </c>
      <c r="K93" s="294">
        <v>0</v>
      </c>
      <c r="L93" s="295">
        <f t="shared" si="5"/>
        <v>253500</v>
      </c>
      <c r="M93" s="294">
        <v>0</v>
      </c>
      <c r="N93" s="294">
        <v>331514.6</v>
      </c>
      <c r="O93" s="294">
        <v>0</v>
      </c>
      <c r="P93" s="294">
        <v>0</v>
      </c>
      <c r="Q93" s="296">
        <f t="shared" si="4"/>
        <v>331514.6</v>
      </c>
      <c r="R93" s="45"/>
    </row>
    <row r="94" spans="1:18" ht="14.25" customHeight="1">
      <c r="A94" s="54" t="s">
        <v>136</v>
      </c>
      <c r="B94" s="54" t="s">
        <v>559</v>
      </c>
      <c r="C94" s="55">
        <v>1</v>
      </c>
      <c r="D94" s="54" t="s">
        <v>560</v>
      </c>
      <c r="E94" s="292">
        <v>41090</v>
      </c>
      <c r="F94" s="292">
        <v>41088</v>
      </c>
      <c r="G94" s="54" t="s">
        <v>54</v>
      </c>
      <c r="H94" s="293">
        <v>0</v>
      </c>
      <c r="I94" s="294">
        <v>282750</v>
      </c>
      <c r="J94" s="294">
        <v>0</v>
      </c>
      <c r="K94" s="294">
        <v>0</v>
      </c>
      <c r="L94" s="295">
        <f t="shared" si="5"/>
        <v>282750</v>
      </c>
      <c r="M94" s="294">
        <v>0</v>
      </c>
      <c r="N94" s="294">
        <v>369766.29</v>
      </c>
      <c r="O94" s="294">
        <v>0</v>
      </c>
      <c r="P94" s="294">
        <v>0</v>
      </c>
      <c r="Q94" s="296">
        <f t="shared" si="4"/>
        <v>369766.29</v>
      </c>
      <c r="R94" s="45"/>
    </row>
    <row r="95" spans="1:18" ht="14.25" customHeight="1">
      <c r="A95" s="54" t="s">
        <v>136</v>
      </c>
      <c r="B95" s="54" t="s">
        <v>561</v>
      </c>
      <c r="C95" s="55">
        <v>1</v>
      </c>
      <c r="D95" s="54" t="s">
        <v>562</v>
      </c>
      <c r="E95" s="292">
        <v>41090</v>
      </c>
      <c r="F95" s="292">
        <v>41088</v>
      </c>
      <c r="G95" s="54" t="s">
        <v>54</v>
      </c>
      <c r="H95" s="293">
        <v>0</v>
      </c>
      <c r="I95" s="294">
        <v>1050</v>
      </c>
      <c r="J95" s="294">
        <v>20389.58</v>
      </c>
      <c r="K95" s="294">
        <v>0</v>
      </c>
      <c r="L95" s="295">
        <f t="shared" si="5"/>
        <v>21439.58</v>
      </c>
      <c r="M95" s="294">
        <v>0</v>
      </c>
      <c r="N95" s="294">
        <v>1373.14</v>
      </c>
      <c r="O95" s="294">
        <v>26664.47</v>
      </c>
      <c r="P95" s="294">
        <v>0</v>
      </c>
      <c r="Q95" s="296">
        <f t="shared" si="4"/>
        <v>28037.61</v>
      </c>
      <c r="R95" s="45"/>
    </row>
    <row r="96" spans="1:18" ht="14.25" customHeight="1">
      <c r="A96" s="54" t="s">
        <v>136</v>
      </c>
      <c r="B96" s="54" t="s">
        <v>563</v>
      </c>
      <c r="C96" s="55">
        <v>1</v>
      </c>
      <c r="D96" s="54" t="s">
        <v>478</v>
      </c>
      <c r="E96" s="292">
        <v>41090</v>
      </c>
      <c r="F96" s="292">
        <v>41088</v>
      </c>
      <c r="G96" s="54" t="s">
        <v>54</v>
      </c>
      <c r="H96" s="293">
        <v>0</v>
      </c>
      <c r="I96" s="294">
        <v>740250</v>
      </c>
      <c r="J96" s="294">
        <v>0</v>
      </c>
      <c r="K96" s="294">
        <v>0</v>
      </c>
      <c r="L96" s="295">
        <f t="shared" si="5"/>
        <v>740250</v>
      </c>
      <c r="M96" s="294">
        <v>0</v>
      </c>
      <c r="N96" s="294">
        <v>968061.87</v>
      </c>
      <c r="O96" s="294">
        <v>0</v>
      </c>
      <c r="P96" s="294">
        <v>0</v>
      </c>
      <c r="Q96" s="296">
        <f t="shared" si="4"/>
        <v>968061.87</v>
      </c>
      <c r="R96" s="45"/>
    </row>
    <row r="97" spans="1:18" ht="14.25" customHeight="1">
      <c r="A97" s="54" t="s">
        <v>136</v>
      </c>
      <c r="B97" s="54" t="s">
        <v>564</v>
      </c>
      <c r="C97" s="55">
        <v>1</v>
      </c>
      <c r="D97" s="208" t="s">
        <v>486</v>
      </c>
      <c r="E97" s="292">
        <v>41090</v>
      </c>
      <c r="F97" s="292">
        <v>41088</v>
      </c>
      <c r="G97" s="54" t="s">
        <v>54</v>
      </c>
      <c r="H97" s="293">
        <v>0</v>
      </c>
      <c r="I97" s="294">
        <v>275000</v>
      </c>
      <c r="J97" s="294">
        <v>0</v>
      </c>
      <c r="K97" s="294">
        <v>0</v>
      </c>
      <c r="L97" s="295">
        <f t="shared" si="5"/>
        <v>275000</v>
      </c>
      <c r="M97" s="294">
        <v>0</v>
      </c>
      <c r="N97" s="294">
        <v>359631.22</v>
      </c>
      <c r="O97" s="294">
        <v>0</v>
      </c>
      <c r="P97" s="294">
        <v>0</v>
      </c>
      <c r="Q97" s="296">
        <f t="shared" si="4"/>
        <v>359631.22</v>
      </c>
      <c r="R97" s="45"/>
    </row>
    <row r="98" spans="1:18" ht="14.25" customHeight="1">
      <c r="A98" s="54" t="s">
        <v>136</v>
      </c>
      <c r="B98" s="54" t="s">
        <v>565</v>
      </c>
      <c r="C98" s="55">
        <v>1</v>
      </c>
      <c r="D98" s="208" t="s">
        <v>482</v>
      </c>
      <c r="E98" s="292">
        <v>41090</v>
      </c>
      <c r="F98" s="292">
        <v>41088</v>
      </c>
      <c r="G98" s="54" t="s">
        <v>54</v>
      </c>
      <c r="H98" s="293">
        <v>0</v>
      </c>
      <c r="I98" s="294">
        <v>483000</v>
      </c>
      <c r="J98" s="294">
        <v>0</v>
      </c>
      <c r="K98" s="294">
        <v>0</v>
      </c>
      <c r="L98" s="295">
        <f t="shared" si="5"/>
        <v>483000</v>
      </c>
      <c r="M98" s="294">
        <v>0</v>
      </c>
      <c r="N98" s="294">
        <v>631643.2</v>
      </c>
      <c r="O98" s="294">
        <v>0</v>
      </c>
      <c r="P98" s="294">
        <v>0</v>
      </c>
      <c r="Q98" s="296">
        <f t="shared" si="4"/>
        <v>631643.2</v>
      </c>
      <c r="R98" s="45"/>
    </row>
    <row r="99" spans="1:18" ht="14.25" customHeight="1">
      <c r="A99" s="54" t="s">
        <v>136</v>
      </c>
      <c r="B99" s="54" t="s">
        <v>566</v>
      </c>
      <c r="C99" s="55">
        <v>1</v>
      </c>
      <c r="D99" s="208" t="s">
        <v>511</v>
      </c>
      <c r="E99" s="292">
        <v>41090</v>
      </c>
      <c r="F99" s="292">
        <v>41088</v>
      </c>
      <c r="G99" s="54" t="s">
        <v>54</v>
      </c>
      <c r="H99" s="293">
        <v>0</v>
      </c>
      <c r="I99" s="294">
        <v>289800</v>
      </c>
      <c r="J99" s="294">
        <v>0</v>
      </c>
      <c r="K99" s="294">
        <v>0</v>
      </c>
      <c r="L99" s="295">
        <f t="shared" si="5"/>
        <v>289800</v>
      </c>
      <c r="M99" s="294">
        <v>0</v>
      </c>
      <c r="N99" s="294">
        <v>378985.92</v>
      </c>
      <c r="O99" s="294">
        <v>0</v>
      </c>
      <c r="P99" s="294">
        <v>0</v>
      </c>
      <c r="Q99" s="296">
        <f t="shared" si="4"/>
        <v>378985.92</v>
      </c>
      <c r="R99" s="45"/>
    </row>
    <row r="100" spans="1:18" ht="14.25" customHeight="1">
      <c r="A100" s="54" t="s">
        <v>567</v>
      </c>
      <c r="B100" s="54" t="s">
        <v>568</v>
      </c>
      <c r="C100" s="55">
        <v>1</v>
      </c>
      <c r="D100" s="54" t="s">
        <v>16</v>
      </c>
      <c r="E100" s="292">
        <v>41090</v>
      </c>
      <c r="F100" s="292">
        <v>41088</v>
      </c>
      <c r="G100" s="54" t="s">
        <v>55</v>
      </c>
      <c r="H100" s="58">
        <v>491684.9</v>
      </c>
      <c r="I100" s="59">
        <v>95910.08</v>
      </c>
      <c r="J100" s="59">
        <v>0</v>
      </c>
      <c r="K100" s="59">
        <v>0</v>
      </c>
      <c r="L100" s="60">
        <f>SUM(H100:K100)</f>
        <v>587594.98</v>
      </c>
      <c r="M100" s="58">
        <v>491684.9</v>
      </c>
      <c r="N100" s="59">
        <v>95910.08</v>
      </c>
      <c r="O100" s="59">
        <v>0</v>
      </c>
      <c r="P100" s="59">
        <v>0</v>
      </c>
      <c r="Q100" s="59">
        <f t="shared" si="4"/>
        <v>587594.98</v>
      </c>
      <c r="R100" s="45"/>
    </row>
    <row r="101" spans="1:18" ht="14.25" customHeight="1">
      <c r="A101" s="54" t="s">
        <v>567</v>
      </c>
      <c r="B101" s="54" t="s">
        <v>568</v>
      </c>
      <c r="C101" s="55">
        <v>2</v>
      </c>
      <c r="D101" s="54" t="s">
        <v>16</v>
      </c>
      <c r="E101" s="292">
        <v>41091</v>
      </c>
      <c r="F101" s="292">
        <v>41088</v>
      </c>
      <c r="G101" s="54" t="s">
        <v>55</v>
      </c>
      <c r="H101" s="58">
        <v>238708.93</v>
      </c>
      <c r="I101" s="59">
        <v>50443.84</v>
      </c>
      <c r="J101" s="59">
        <v>0</v>
      </c>
      <c r="K101" s="59">
        <v>0</v>
      </c>
      <c r="L101" s="60">
        <f>SUM(H101:K101)</f>
        <v>289152.77</v>
      </c>
      <c r="M101" s="58">
        <v>238708.93</v>
      </c>
      <c r="N101" s="59">
        <v>50443.84</v>
      </c>
      <c r="O101" s="59">
        <v>0</v>
      </c>
      <c r="P101" s="59">
        <v>0</v>
      </c>
      <c r="Q101" s="59">
        <f>SUM(M101:P101)</f>
        <v>289152.77</v>
      </c>
      <c r="R101" s="45"/>
    </row>
    <row r="102" spans="1:18" ht="14.25" customHeight="1">
      <c r="A102" s="54" t="s">
        <v>184</v>
      </c>
      <c r="B102" s="54" t="s">
        <v>569</v>
      </c>
      <c r="C102" s="55">
        <v>2</v>
      </c>
      <c r="D102" s="54" t="s">
        <v>570</v>
      </c>
      <c r="E102" s="292">
        <v>41090</v>
      </c>
      <c r="F102" s="292">
        <v>41088</v>
      </c>
      <c r="G102" s="54" t="s">
        <v>54</v>
      </c>
      <c r="H102" s="58">
        <v>508.97</v>
      </c>
      <c r="I102" s="59">
        <v>7.73</v>
      </c>
      <c r="J102" s="59">
        <v>0</v>
      </c>
      <c r="K102" s="59">
        <v>0</v>
      </c>
      <c r="L102" s="60">
        <f aca="true" t="shared" si="6" ref="L102:L117">SUM(H102:K102)</f>
        <v>516.7</v>
      </c>
      <c r="M102" s="59">
        <v>665.61</v>
      </c>
      <c r="N102" s="59">
        <v>10.11</v>
      </c>
      <c r="O102" s="59">
        <v>0</v>
      </c>
      <c r="P102" s="59">
        <v>0</v>
      </c>
      <c r="Q102" s="59">
        <f aca="true" t="shared" si="7" ref="Q102:Q117">SUM(M102:P102)</f>
        <v>675.72</v>
      </c>
      <c r="R102" s="45"/>
    </row>
    <row r="103" spans="1:18" ht="14.25" customHeight="1">
      <c r="A103" s="54" t="s">
        <v>184</v>
      </c>
      <c r="B103" s="54" t="s">
        <v>187</v>
      </c>
      <c r="C103" s="55">
        <v>3</v>
      </c>
      <c r="D103" s="54" t="s">
        <v>188</v>
      </c>
      <c r="E103" s="292">
        <v>41090</v>
      </c>
      <c r="F103" s="292">
        <v>41088</v>
      </c>
      <c r="G103" s="54" t="s">
        <v>54</v>
      </c>
      <c r="H103" s="58">
        <v>63283.26</v>
      </c>
      <c r="I103" s="59">
        <v>12909.79</v>
      </c>
      <c r="J103" s="59">
        <v>0</v>
      </c>
      <c r="K103" s="59">
        <v>0</v>
      </c>
      <c r="L103" s="60">
        <f t="shared" si="6"/>
        <v>76193.05</v>
      </c>
      <c r="M103" s="59">
        <v>82758.68</v>
      </c>
      <c r="N103" s="59">
        <v>16882.78</v>
      </c>
      <c r="O103" s="59">
        <v>0</v>
      </c>
      <c r="P103" s="59">
        <v>0</v>
      </c>
      <c r="Q103" s="59">
        <f t="shared" si="7"/>
        <v>99641.45999999999</v>
      </c>
      <c r="R103" s="45"/>
    </row>
    <row r="104" spans="1:18" ht="14.25" customHeight="1">
      <c r="A104" s="54" t="s">
        <v>184</v>
      </c>
      <c r="B104" s="54" t="s">
        <v>187</v>
      </c>
      <c r="C104" s="55">
        <v>3</v>
      </c>
      <c r="D104" s="54" t="s">
        <v>188</v>
      </c>
      <c r="E104" s="292">
        <v>41090</v>
      </c>
      <c r="F104" s="292">
        <v>41088</v>
      </c>
      <c r="G104" s="54" t="s">
        <v>54</v>
      </c>
      <c r="H104" s="58">
        <v>4227.56</v>
      </c>
      <c r="I104" s="59">
        <v>934.29</v>
      </c>
      <c r="J104" s="59">
        <v>0</v>
      </c>
      <c r="K104" s="59">
        <v>0</v>
      </c>
      <c r="L104" s="60">
        <f t="shared" si="6"/>
        <v>5161.85</v>
      </c>
      <c r="M104" s="59">
        <v>5528.59</v>
      </c>
      <c r="N104" s="59">
        <v>1221.82</v>
      </c>
      <c r="O104" s="59">
        <v>0</v>
      </c>
      <c r="P104" s="59">
        <v>0</v>
      </c>
      <c r="Q104" s="59">
        <f t="shared" si="7"/>
        <v>6750.41</v>
      </c>
      <c r="R104" s="45"/>
    </row>
    <row r="105" spans="1:18" ht="14.25" customHeight="1">
      <c r="A105" s="54" t="s">
        <v>184</v>
      </c>
      <c r="B105" s="54" t="s">
        <v>187</v>
      </c>
      <c r="C105" s="55">
        <v>3</v>
      </c>
      <c r="D105" s="54" t="s">
        <v>188</v>
      </c>
      <c r="E105" s="292">
        <v>41090</v>
      </c>
      <c r="F105" s="292">
        <v>41088</v>
      </c>
      <c r="G105" s="54" t="s">
        <v>54</v>
      </c>
      <c r="H105" s="58">
        <v>5377.79</v>
      </c>
      <c r="I105" s="59">
        <v>1279.91</v>
      </c>
      <c r="J105" s="59">
        <v>0</v>
      </c>
      <c r="K105" s="59">
        <v>0</v>
      </c>
      <c r="L105" s="60">
        <f t="shared" si="6"/>
        <v>6657.7</v>
      </c>
      <c r="M105" s="59">
        <v>7032.8</v>
      </c>
      <c r="N105" s="59">
        <v>1673.8</v>
      </c>
      <c r="O105" s="59">
        <v>0</v>
      </c>
      <c r="P105" s="59">
        <v>0</v>
      </c>
      <c r="Q105" s="59">
        <f t="shared" si="7"/>
        <v>8706.6</v>
      </c>
      <c r="R105" s="45"/>
    </row>
    <row r="106" spans="1:18" ht="14.25" customHeight="1">
      <c r="A106" s="54" t="s">
        <v>184</v>
      </c>
      <c r="B106" s="54" t="s">
        <v>187</v>
      </c>
      <c r="C106" s="55">
        <v>3</v>
      </c>
      <c r="D106" s="54" t="s">
        <v>188</v>
      </c>
      <c r="E106" s="292">
        <v>41090</v>
      </c>
      <c r="F106" s="292">
        <v>41088</v>
      </c>
      <c r="G106" s="54" t="s">
        <v>54</v>
      </c>
      <c r="H106" s="58">
        <v>1827</v>
      </c>
      <c r="I106" s="59">
        <v>496.94</v>
      </c>
      <c r="J106" s="59">
        <v>0</v>
      </c>
      <c r="K106" s="59">
        <v>0</v>
      </c>
      <c r="L106" s="60">
        <f t="shared" si="6"/>
        <v>2323.94</v>
      </c>
      <c r="M106" s="59">
        <v>2389.26</v>
      </c>
      <c r="N106" s="59">
        <v>649.87</v>
      </c>
      <c r="O106" s="59">
        <v>0</v>
      </c>
      <c r="P106" s="59">
        <v>0</v>
      </c>
      <c r="Q106" s="59">
        <f t="shared" si="7"/>
        <v>3039.13</v>
      </c>
      <c r="R106" s="45"/>
    </row>
    <row r="107" spans="1:18" ht="14.25" customHeight="1">
      <c r="A107" s="54" t="s">
        <v>184</v>
      </c>
      <c r="B107" s="54" t="s">
        <v>187</v>
      </c>
      <c r="C107" s="55">
        <v>3</v>
      </c>
      <c r="D107" s="54" t="s">
        <v>188</v>
      </c>
      <c r="E107" s="292">
        <v>41090</v>
      </c>
      <c r="F107" s="292">
        <v>41088</v>
      </c>
      <c r="G107" s="54" t="s">
        <v>54</v>
      </c>
      <c r="H107" s="58">
        <v>2392</v>
      </c>
      <c r="I107" s="59">
        <v>691.29</v>
      </c>
      <c r="J107" s="59">
        <v>0</v>
      </c>
      <c r="K107" s="59">
        <v>0</v>
      </c>
      <c r="L107" s="60">
        <f t="shared" si="6"/>
        <v>3083.29</v>
      </c>
      <c r="M107" s="59">
        <v>3128.14</v>
      </c>
      <c r="N107" s="59">
        <v>904.03</v>
      </c>
      <c r="O107" s="59">
        <v>0</v>
      </c>
      <c r="P107" s="59">
        <v>0</v>
      </c>
      <c r="Q107" s="59">
        <f t="shared" si="7"/>
        <v>4032.17</v>
      </c>
      <c r="R107" s="45"/>
    </row>
    <row r="108" spans="1:18" ht="14.25" customHeight="1">
      <c r="A108" s="54" t="s">
        <v>184</v>
      </c>
      <c r="B108" s="54" t="s">
        <v>187</v>
      </c>
      <c r="C108" s="55">
        <v>3</v>
      </c>
      <c r="D108" s="54" t="s">
        <v>188</v>
      </c>
      <c r="E108" s="292">
        <v>41090</v>
      </c>
      <c r="F108" s="292">
        <v>41088</v>
      </c>
      <c r="G108" s="54" t="s">
        <v>54</v>
      </c>
      <c r="H108" s="58">
        <v>2392</v>
      </c>
      <c r="I108" s="59">
        <v>731.95</v>
      </c>
      <c r="J108" s="59">
        <v>0</v>
      </c>
      <c r="K108" s="59">
        <v>0</v>
      </c>
      <c r="L108" s="60">
        <f t="shared" si="6"/>
        <v>3123.95</v>
      </c>
      <c r="M108" s="59">
        <v>3128.14</v>
      </c>
      <c r="N108" s="59">
        <v>957.21</v>
      </c>
      <c r="O108" s="59">
        <v>0</v>
      </c>
      <c r="P108" s="59">
        <v>0</v>
      </c>
      <c r="Q108" s="59">
        <f t="shared" si="7"/>
        <v>4085.35</v>
      </c>
      <c r="R108" s="45"/>
    </row>
    <row r="109" spans="1:18" ht="14.25" customHeight="1">
      <c r="A109" s="54" t="s">
        <v>184</v>
      </c>
      <c r="B109" s="54" t="s">
        <v>187</v>
      </c>
      <c r="C109" s="55">
        <v>4</v>
      </c>
      <c r="D109" s="54" t="s">
        <v>188</v>
      </c>
      <c r="E109" s="292">
        <v>41090</v>
      </c>
      <c r="F109" s="292">
        <v>41088</v>
      </c>
      <c r="G109" s="54" t="s">
        <v>54</v>
      </c>
      <c r="H109" s="58">
        <v>26583.75</v>
      </c>
      <c r="I109" s="59">
        <v>4971.16</v>
      </c>
      <c r="J109" s="59">
        <v>0</v>
      </c>
      <c r="K109" s="59">
        <v>0</v>
      </c>
      <c r="L109" s="60">
        <f t="shared" si="6"/>
        <v>31554.91</v>
      </c>
      <c r="M109" s="59">
        <v>34764.9</v>
      </c>
      <c r="N109" s="59">
        <v>6501.03</v>
      </c>
      <c r="O109" s="59">
        <v>0</v>
      </c>
      <c r="P109" s="59">
        <v>0</v>
      </c>
      <c r="Q109" s="59">
        <f t="shared" si="7"/>
        <v>41265.93</v>
      </c>
      <c r="R109" s="45"/>
    </row>
    <row r="110" spans="1:18" ht="14.25" customHeight="1">
      <c r="A110" s="54" t="s">
        <v>184</v>
      </c>
      <c r="B110" s="54" t="s">
        <v>187</v>
      </c>
      <c r="C110" s="55">
        <v>4</v>
      </c>
      <c r="D110" s="54" t="s">
        <v>188</v>
      </c>
      <c r="E110" s="292">
        <v>41090</v>
      </c>
      <c r="F110" s="292">
        <v>41088</v>
      </c>
      <c r="G110" s="54" t="s">
        <v>54</v>
      </c>
      <c r="H110" s="58">
        <v>14634.19</v>
      </c>
      <c r="I110" s="59">
        <v>3234.16</v>
      </c>
      <c r="J110" s="59">
        <v>0</v>
      </c>
      <c r="K110" s="59">
        <v>0</v>
      </c>
      <c r="L110" s="60">
        <f t="shared" si="6"/>
        <v>17868.35</v>
      </c>
      <c r="M110" s="59">
        <v>19137.86</v>
      </c>
      <c r="N110" s="59">
        <v>4229.47</v>
      </c>
      <c r="O110" s="59">
        <v>0</v>
      </c>
      <c r="P110" s="59">
        <v>0</v>
      </c>
      <c r="Q110" s="59">
        <f t="shared" si="7"/>
        <v>23367.33</v>
      </c>
      <c r="R110" s="45"/>
    </row>
    <row r="111" spans="1:18" ht="14.25" customHeight="1">
      <c r="A111" s="54" t="s">
        <v>184</v>
      </c>
      <c r="B111" s="54" t="s">
        <v>187</v>
      </c>
      <c r="C111" s="55">
        <v>4</v>
      </c>
      <c r="D111" s="54" t="s">
        <v>188</v>
      </c>
      <c r="E111" s="292">
        <v>41090</v>
      </c>
      <c r="F111" s="292">
        <v>41088</v>
      </c>
      <c r="G111" s="54" t="s">
        <v>54</v>
      </c>
      <c r="H111" s="58">
        <v>6811.42</v>
      </c>
      <c r="I111" s="59">
        <v>1621.12</v>
      </c>
      <c r="J111" s="59">
        <v>0</v>
      </c>
      <c r="K111" s="59">
        <v>0</v>
      </c>
      <c r="L111" s="60">
        <f t="shared" si="6"/>
        <v>8432.54</v>
      </c>
      <c r="M111" s="59">
        <v>8907.63</v>
      </c>
      <c r="N111" s="59">
        <v>2120.02</v>
      </c>
      <c r="O111" s="59">
        <v>0</v>
      </c>
      <c r="P111" s="59">
        <v>0</v>
      </c>
      <c r="Q111" s="59">
        <f t="shared" si="7"/>
        <v>11027.65</v>
      </c>
      <c r="R111" s="45"/>
    </row>
    <row r="112" spans="1:18" ht="14.25" customHeight="1">
      <c r="A112" s="54" t="s">
        <v>184</v>
      </c>
      <c r="B112" s="54" t="s">
        <v>187</v>
      </c>
      <c r="C112" s="55">
        <v>4</v>
      </c>
      <c r="D112" s="54" t="s">
        <v>188</v>
      </c>
      <c r="E112" s="292">
        <v>41090</v>
      </c>
      <c r="F112" s="292">
        <v>41088</v>
      </c>
      <c r="G112" s="54" t="s">
        <v>54</v>
      </c>
      <c r="H112" s="58">
        <v>26215</v>
      </c>
      <c r="I112" s="59">
        <v>6684.83</v>
      </c>
      <c r="J112" s="59">
        <v>0</v>
      </c>
      <c r="K112" s="59">
        <v>0</v>
      </c>
      <c r="L112" s="60">
        <f>SUM(H112:K112)</f>
        <v>32899.83</v>
      </c>
      <c r="M112" s="59">
        <v>34282.66</v>
      </c>
      <c r="N112" s="59">
        <v>8742.09</v>
      </c>
      <c r="O112" s="59">
        <v>0</v>
      </c>
      <c r="P112" s="59">
        <v>0</v>
      </c>
      <c r="Q112" s="59">
        <f>SUM(M112:P112)</f>
        <v>43024.75</v>
      </c>
      <c r="R112" s="45"/>
    </row>
    <row r="113" spans="1:18" ht="14.25" customHeight="1">
      <c r="A113" s="54" t="s">
        <v>184</v>
      </c>
      <c r="B113" s="54" t="s">
        <v>189</v>
      </c>
      <c r="C113" s="55">
        <v>1</v>
      </c>
      <c r="D113" s="54" t="s">
        <v>92</v>
      </c>
      <c r="E113" s="292">
        <v>41090</v>
      </c>
      <c r="F113" s="292">
        <v>41088</v>
      </c>
      <c r="G113" s="54" t="s">
        <v>54</v>
      </c>
      <c r="H113" s="58">
        <v>0</v>
      </c>
      <c r="I113" s="59">
        <v>2119.44</v>
      </c>
      <c r="J113" s="59">
        <v>0</v>
      </c>
      <c r="K113" s="59">
        <v>0</v>
      </c>
      <c r="L113" s="60">
        <f>SUM(H113:K113)</f>
        <v>2119.44</v>
      </c>
      <c r="M113" s="59">
        <v>0</v>
      </c>
      <c r="N113" s="59">
        <v>2771.7</v>
      </c>
      <c r="O113" s="59">
        <v>0</v>
      </c>
      <c r="P113" s="59">
        <v>0</v>
      </c>
      <c r="Q113" s="59">
        <f>SUM(M113:P113)</f>
        <v>2771.7</v>
      </c>
      <c r="R113" s="45"/>
    </row>
    <row r="114" spans="1:18" ht="14.25" customHeight="1">
      <c r="A114" s="54" t="s">
        <v>184</v>
      </c>
      <c r="B114" s="54" t="s">
        <v>189</v>
      </c>
      <c r="C114" s="55">
        <v>1</v>
      </c>
      <c r="D114" s="54" t="s">
        <v>92</v>
      </c>
      <c r="E114" s="292">
        <v>41090</v>
      </c>
      <c r="F114" s="292">
        <v>41088</v>
      </c>
      <c r="G114" s="54" t="s">
        <v>54</v>
      </c>
      <c r="H114" s="58">
        <v>0</v>
      </c>
      <c r="I114" s="59">
        <v>498.2</v>
      </c>
      <c r="J114" s="59">
        <v>0</v>
      </c>
      <c r="K114" s="59">
        <v>0</v>
      </c>
      <c r="L114" s="60">
        <f>SUM(H114:K114)</f>
        <v>498.2</v>
      </c>
      <c r="M114" s="59">
        <v>0</v>
      </c>
      <c r="N114" s="59">
        <v>651.52</v>
      </c>
      <c r="O114" s="59">
        <v>0</v>
      </c>
      <c r="P114" s="59">
        <v>0</v>
      </c>
      <c r="Q114" s="59">
        <f>SUM(M114:P114)</f>
        <v>651.52</v>
      </c>
      <c r="R114" s="45"/>
    </row>
    <row r="115" spans="1:18" ht="14.25" customHeight="1">
      <c r="A115" s="54" t="s">
        <v>184</v>
      </c>
      <c r="B115" s="54" t="s">
        <v>189</v>
      </c>
      <c r="C115" s="55">
        <v>1</v>
      </c>
      <c r="D115" s="54" t="s">
        <v>92</v>
      </c>
      <c r="E115" s="292">
        <v>41090</v>
      </c>
      <c r="F115" s="292">
        <v>41088</v>
      </c>
      <c r="G115" s="54" t="s">
        <v>54</v>
      </c>
      <c r="H115" s="58">
        <v>0</v>
      </c>
      <c r="I115" s="59">
        <v>2639.72</v>
      </c>
      <c r="J115" s="59">
        <v>0</v>
      </c>
      <c r="K115" s="59">
        <v>0</v>
      </c>
      <c r="L115" s="60">
        <f>SUM(H115:K115)</f>
        <v>2639.72</v>
      </c>
      <c r="M115" s="59">
        <v>0</v>
      </c>
      <c r="N115" s="59">
        <v>3452.09</v>
      </c>
      <c r="O115" s="59">
        <v>0</v>
      </c>
      <c r="P115" s="59">
        <v>0</v>
      </c>
      <c r="Q115" s="59">
        <f>SUM(M115:P115)</f>
        <v>3452.09</v>
      </c>
      <c r="R115" s="45"/>
    </row>
    <row r="116" spans="1:18" ht="14.25" customHeight="1">
      <c r="A116" s="54" t="s">
        <v>184</v>
      </c>
      <c r="B116" s="54" t="s">
        <v>189</v>
      </c>
      <c r="C116" s="55">
        <v>1</v>
      </c>
      <c r="D116" s="54" t="s">
        <v>92</v>
      </c>
      <c r="E116" s="292">
        <v>41090</v>
      </c>
      <c r="F116" s="292">
        <v>41088</v>
      </c>
      <c r="G116" s="54" t="s">
        <v>54</v>
      </c>
      <c r="H116" s="58">
        <v>0</v>
      </c>
      <c r="I116" s="59">
        <v>4466.34</v>
      </c>
      <c r="J116" s="59">
        <v>0</v>
      </c>
      <c r="K116" s="59">
        <v>0</v>
      </c>
      <c r="L116" s="60">
        <f>SUM(H116:K116)</f>
        <v>4466.34</v>
      </c>
      <c r="M116" s="59">
        <v>0</v>
      </c>
      <c r="N116" s="59">
        <v>5840.86</v>
      </c>
      <c r="O116" s="59">
        <v>0</v>
      </c>
      <c r="P116" s="59">
        <v>0</v>
      </c>
      <c r="Q116" s="59">
        <f>SUM(M116:P116)</f>
        <v>5840.86</v>
      </c>
      <c r="R116" s="45"/>
    </row>
    <row r="117" spans="1:18" ht="14.25" customHeight="1">
      <c r="A117" s="54" t="s">
        <v>184</v>
      </c>
      <c r="B117" s="54" t="s">
        <v>189</v>
      </c>
      <c r="C117" s="55">
        <v>1</v>
      </c>
      <c r="D117" s="54" t="s">
        <v>92</v>
      </c>
      <c r="E117" s="292">
        <v>41090</v>
      </c>
      <c r="F117" s="292">
        <v>41088</v>
      </c>
      <c r="G117" s="54" t="s">
        <v>54</v>
      </c>
      <c r="H117" s="58">
        <v>0</v>
      </c>
      <c r="I117" s="59">
        <v>655.87</v>
      </c>
      <c r="J117" s="59">
        <v>0</v>
      </c>
      <c r="K117" s="59">
        <v>0</v>
      </c>
      <c r="L117" s="60">
        <f t="shared" si="6"/>
        <v>655.87</v>
      </c>
      <c r="M117" s="59">
        <v>0</v>
      </c>
      <c r="N117" s="59">
        <v>857.71</v>
      </c>
      <c r="O117" s="59">
        <v>0</v>
      </c>
      <c r="P117" s="59">
        <v>0</v>
      </c>
      <c r="Q117" s="59">
        <f t="shared" si="7"/>
        <v>857.71</v>
      </c>
      <c r="R117" s="45"/>
    </row>
    <row r="118" spans="1:18" ht="9.75" customHeight="1">
      <c r="A118" s="147"/>
      <c r="B118" s="275"/>
      <c r="C118" s="280"/>
      <c r="D118" s="275"/>
      <c r="E118" s="275"/>
      <c r="F118" s="275"/>
      <c r="G118" s="275"/>
      <c r="H118" s="281"/>
      <c r="I118" s="275"/>
      <c r="J118" s="275"/>
      <c r="K118" s="275"/>
      <c r="L118" s="282"/>
      <c r="M118" s="148"/>
      <c r="N118" s="148"/>
      <c r="O118" s="148"/>
      <c r="P118" s="148"/>
      <c r="Q118" s="148"/>
      <c r="R118" s="29"/>
    </row>
    <row r="119" spans="1:18" ht="15" customHeight="1">
      <c r="A119" s="32" t="s">
        <v>289</v>
      </c>
      <c r="C119" s="33"/>
      <c r="H119" s="34"/>
      <c r="L119" s="35"/>
      <c r="M119" s="36">
        <f>SUM(M120:M120)</f>
        <v>0</v>
      </c>
      <c r="N119" s="36">
        <f>SUM(N120:N120)</f>
        <v>0</v>
      </c>
      <c r="O119" s="36">
        <f>SUM(O120:O120)</f>
        <v>2205.87</v>
      </c>
      <c r="P119" s="36">
        <f>SUM(P120:P120)</f>
        <v>0</v>
      </c>
      <c r="Q119" s="36">
        <f>SUM(Q120:Q120)</f>
        <v>2205.87</v>
      </c>
      <c r="R119" s="29"/>
    </row>
    <row r="120" spans="1:18" ht="14.25" customHeight="1">
      <c r="A120" s="54" t="s">
        <v>136</v>
      </c>
      <c r="B120" s="54" t="s">
        <v>571</v>
      </c>
      <c r="C120" s="55">
        <v>2</v>
      </c>
      <c r="D120" s="54" t="s">
        <v>572</v>
      </c>
      <c r="E120" s="292">
        <v>41090</v>
      </c>
      <c r="F120" s="292">
        <v>41088</v>
      </c>
      <c r="G120" s="54" t="s">
        <v>54</v>
      </c>
      <c r="H120" s="58">
        <v>0</v>
      </c>
      <c r="I120" s="59">
        <v>0</v>
      </c>
      <c r="J120" s="59">
        <v>1686.77</v>
      </c>
      <c r="K120" s="59">
        <v>0</v>
      </c>
      <c r="L120" s="60">
        <f>SUM(H120:K120)</f>
        <v>1686.77</v>
      </c>
      <c r="M120" s="59">
        <v>0</v>
      </c>
      <c r="N120" s="59">
        <v>0</v>
      </c>
      <c r="O120" s="59">
        <v>2205.87</v>
      </c>
      <c r="P120" s="59">
        <v>0</v>
      </c>
      <c r="Q120" s="59">
        <f>SUM(M120:P120)</f>
        <v>2205.87</v>
      </c>
      <c r="R120" s="45"/>
    </row>
    <row r="121" spans="1:18" ht="9.75" customHeight="1">
      <c r="A121" s="147"/>
      <c r="B121" s="275"/>
      <c r="C121" s="280"/>
      <c r="D121" s="275"/>
      <c r="E121" s="275"/>
      <c r="F121" s="275"/>
      <c r="G121" s="275"/>
      <c r="H121" s="281"/>
      <c r="I121" s="275"/>
      <c r="J121" s="275"/>
      <c r="K121" s="275"/>
      <c r="L121" s="282"/>
      <c r="M121" s="148"/>
      <c r="N121" s="148"/>
      <c r="O121" s="148"/>
      <c r="P121" s="148"/>
      <c r="Q121" s="148"/>
      <c r="R121" s="29"/>
    </row>
    <row r="122" spans="1:18" ht="15.75" customHeight="1">
      <c r="A122" s="30" t="s">
        <v>288</v>
      </c>
      <c r="B122" s="15"/>
      <c r="C122" s="15"/>
      <c r="D122" s="15"/>
      <c r="E122" s="15"/>
      <c r="F122" s="15"/>
      <c r="G122" s="15"/>
      <c r="H122" s="21"/>
      <c r="I122" s="15"/>
      <c r="J122" s="15"/>
      <c r="K122" s="15"/>
      <c r="L122" s="22"/>
      <c r="M122" s="31">
        <f aca="true" t="shared" si="8" ref="M122:Q123">+M123</f>
        <v>0</v>
      </c>
      <c r="N122" s="31">
        <f t="shared" si="8"/>
        <v>13459.66</v>
      </c>
      <c r="O122" s="31">
        <f t="shared" si="8"/>
        <v>8686.49</v>
      </c>
      <c r="P122" s="31">
        <f t="shared" si="8"/>
        <v>0</v>
      </c>
      <c r="Q122" s="31">
        <f t="shared" si="8"/>
        <v>22146.15</v>
      </c>
      <c r="R122" s="45"/>
    </row>
    <row r="123" spans="1:18" ht="15" customHeight="1">
      <c r="A123" s="32" t="s">
        <v>304</v>
      </c>
      <c r="C123" s="33"/>
      <c r="H123" s="34"/>
      <c r="L123" s="35"/>
      <c r="M123" s="36">
        <f t="shared" si="8"/>
        <v>0</v>
      </c>
      <c r="N123" s="36">
        <f t="shared" si="8"/>
        <v>13459.66</v>
      </c>
      <c r="O123" s="36">
        <f t="shared" si="8"/>
        <v>8686.49</v>
      </c>
      <c r="P123" s="36">
        <f t="shared" si="8"/>
        <v>0</v>
      </c>
      <c r="Q123" s="36">
        <f t="shared" si="8"/>
        <v>22146.15</v>
      </c>
      <c r="R123" s="45"/>
    </row>
    <row r="124" spans="1:18" ht="14.25" customHeight="1">
      <c r="A124" s="54" t="s">
        <v>136</v>
      </c>
      <c r="B124" s="54" t="s">
        <v>573</v>
      </c>
      <c r="C124" s="55">
        <v>1</v>
      </c>
      <c r="D124" s="54" t="s">
        <v>574</v>
      </c>
      <c r="E124" s="292">
        <v>41090</v>
      </c>
      <c r="F124" s="292">
        <v>41088</v>
      </c>
      <c r="G124" s="54" t="s">
        <v>54</v>
      </c>
      <c r="H124" s="293">
        <v>0</v>
      </c>
      <c r="I124" s="294">
        <v>10292.23</v>
      </c>
      <c r="J124" s="294">
        <v>6642.32</v>
      </c>
      <c r="K124" s="294">
        <v>0</v>
      </c>
      <c r="L124" s="295">
        <f>SUM(H124:K124)</f>
        <v>16934.55</v>
      </c>
      <c r="M124" s="294">
        <v>0</v>
      </c>
      <c r="N124" s="294">
        <v>13459.66</v>
      </c>
      <c r="O124" s="294">
        <v>8686.49</v>
      </c>
      <c r="P124" s="294">
        <v>0</v>
      </c>
      <c r="Q124" s="294">
        <f>SUM(M124:P124)</f>
        <v>22146.15</v>
      </c>
      <c r="R124" s="45"/>
    </row>
    <row r="125" spans="1:18" ht="9.75" customHeight="1">
      <c r="A125" s="147"/>
      <c r="B125" s="275"/>
      <c r="C125" s="280"/>
      <c r="D125" s="275"/>
      <c r="E125" s="275"/>
      <c r="F125" s="275"/>
      <c r="G125" s="275"/>
      <c r="H125" s="297"/>
      <c r="I125" s="298"/>
      <c r="J125" s="298"/>
      <c r="K125" s="298"/>
      <c r="L125" s="299"/>
      <c r="M125" s="148"/>
      <c r="N125" s="148"/>
      <c r="O125" s="148"/>
      <c r="P125" s="148"/>
      <c r="Q125" s="148"/>
      <c r="R125" s="29"/>
    </row>
    <row r="126" spans="1:18" ht="15.75" customHeight="1">
      <c r="A126" s="30" t="s">
        <v>294</v>
      </c>
      <c r="B126" s="15"/>
      <c r="C126" s="15"/>
      <c r="D126" s="15"/>
      <c r="E126" s="15"/>
      <c r="F126" s="15"/>
      <c r="G126" s="15"/>
      <c r="H126" s="21"/>
      <c r="I126" s="15"/>
      <c r="J126" s="15"/>
      <c r="K126" s="15"/>
      <c r="L126" s="22"/>
      <c r="M126" s="31">
        <f>+M127+M155</f>
        <v>1020046.7599999999</v>
      </c>
      <c r="N126" s="31">
        <f>+N127+N155</f>
        <v>1769301.78</v>
      </c>
      <c r="O126" s="31">
        <f>+O127+O155</f>
        <v>20014.6</v>
      </c>
      <c r="P126" s="31">
        <f>+P127+P155</f>
        <v>0</v>
      </c>
      <c r="Q126" s="31">
        <f>+Q127+Q155</f>
        <v>2809363.1400000006</v>
      </c>
      <c r="R126" s="29"/>
    </row>
    <row r="127" spans="1:18" ht="15" customHeight="1">
      <c r="A127" s="32" t="s">
        <v>295</v>
      </c>
      <c r="C127" s="33"/>
      <c r="H127" s="34"/>
      <c r="L127" s="35"/>
      <c r="M127" s="36">
        <f>+M128</f>
        <v>856433.3599999999</v>
      </c>
      <c r="N127" s="36">
        <f>+N128</f>
        <v>1644955.59</v>
      </c>
      <c r="O127" s="36">
        <f>+O128</f>
        <v>20014.6</v>
      </c>
      <c r="P127" s="36">
        <f>+P128</f>
        <v>0</v>
      </c>
      <c r="Q127" s="36">
        <f>+Q128</f>
        <v>2521403.5500000007</v>
      </c>
      <c r="R127" s="29"/>
    </row>
    <row r="128" spans="1:18" ht="15" customHeight="1">
      <c r="A128" s="32" t="s">
        <v>310</v>
      </c>
      <c r="C128" s="33"/>
      <c r="H128" s="34"/>
      <c r="L128" s="35"/>
      <c r="M128" s="36">
        <f>SUM(M129:M153)</f>
        <v>856433.3599999999</v>
      </c>
      <c r="N128" s="36">
        <f>SUM(N129:N153)</f>
        <v>1644955.59</v>
      </c>
      <c r="O128" s="36">
        <f>SUM(O129:O153)</f>
        <v>20014.6</v>
      </c>
      <c r="P128" s="36">
        <f>SUM(P129:P153)</f>
        <v>0</v>
      </c>
      <c r="Q128" s="36">
        <f>SUM(Q129:Q153)</f>
        <v>2521403.5500000007</v>
      </c>
      <c r="R128" s="65" t="s">
        <v>575</v>
      </c>
    </row>
    <row r="129" spans="1:18" ht="14.25" customHeight="1">
      <c r="A129" s="54" t="s">
        <v>136</v>
      </c>
      <c r="B129" s="54" t="s">
        <v>576</v>
      </c>
      <c r="C129" s="55">
        <v>3</v>
      </c>
      <c r="D129" s="54" t="s">
        <v>577</v>
      </c>
      <c r="E129" s="292">
        <v>41090</v>
      </c>
      <c r="F129" s="292">
        <v>41088</v>
      </c>
      <c r="G129" s="54" t="s">
        <v>54</v>
      </c>
      <c r="H129" s="293">
        <v>84874.45</v>
      </c>
      <c r="I129" s="294">
        <v>14399.26</v>
      </c>
      <c r="J129" s="294">
        <v>0</v>
      </c>
      <c r="K129" s="294">
        <v>0</v>
      </c>
      <c r="L129" s="295">
        <f aca="true" t="shared" si="9" ref="L129:L153">SUM(H129:K129)</f>
        <v>99273.70999999999</v>
      </c>
      <c r="M129" s="294">
        <v>110994.55</v>
      </c>
      <c r="N129" s="294">
        <v>18830.63</v>
      </c>
      <c r="O129" s="294">
        <v>0</v>
      </c>
      <c r="P129" s="294">
        <v>0</v>
      </c>
      <c r="Q129" s="294">
        <f aca="true" t="shared" si="10" ref="Q129:Q153">SUM(M129:P129)</f>
        <v>129825.18000000001</v>
      </c>
      <c r="R129" s="45"/>
    </row>
    <row r="130" spans="1:18" ht="14.25" customHeight="1">
      <c r="A130" s="54" t="s">
        <v>136</v>
      </c>
      <c r="B130" s="54" t="s">
        <v>578</v>
      </c>
      <c r="C130" s="55">
        <v>3</v>
      </c>
      <c r="D130" s="54" t="s">
        <v>579</v>
      </c>
      <c r="E130" s="57">
        <v>41090</v>
      </c>
      <c r="F130" s="57">
        <v>41088</v>
      </c>
      <c r="G130" s="54" t="s">
        <v>54</v>
      </c>
      <c r="H130" s="293">
        <v>37000</v>
      </c>
      <c r="I130" s="294">
        <v>13132.24</v>
      </c>
      <c r="J130" s="294">
        <v>0</v>
      </c>
      <c r="K130" s="294">
        <v>0</v>
      </c>
      <c r="L130" s="295">
        <f t="shared" si="9"/>
        <v>50132.24</v>
      </c>
      <c r="M130" s="294">
        <v>48386.75</v>
      </c>
      <c r="N130" s="294">
        <v>17173.69</v>
      </c>
      <c r="O130" s="294">
        <v>0</v>
      </c>
      <c r="P130" s="294">
        <v>0</v>
      </c>
      <c r="Q130" s="294">
        <f t="shared" si="10"/>
        <v>65560.44</v>
      </c>
      <c r="R130" s="45"/>
    </row>
    <row r="131" spans="1:18" ht="14.25" customHeight="1">
      <c r="A131" s="54" t="s">
        <v>136</v>
      </c>
      <c r="B131" s="54" t="s">
        <v>580</v>
      </c>
      <c r="C131" s="55">
        <v>2</v>
      </c>
      <c r="D131" s="54" t="s">
        <v>581</v>
      </c>
      <c r="E131" s="292">
        <v>41090</v>
      </c>
      <c r="F131" s="292">
        <v>41088</v>
      </c>
      <c r="G131" s="54" t="s">
        <v>54</v>
      </c>
      <c r="H131" s="293">
        <v>83000</v>
      </c>
      <c r="I131" s="294">
        <v>29176.88</v>
      </c>
      <c r="J131" s="294">
        <v>0</v>
      </c>
      <c r="K131" s="294">
        <v>0</v>
      </c>
      <c r="L131" s="295">
        <f t="shared" si="9"/>
        <v>112176.88</v>
      </c>
      <c r="M131" s="294">
        <v>107070</v>
      </c>
      <c r="N131" s="294">
        <v>37638.18</v>
      </c>
      <c r="O131" s="294">
        <v>0</v>
      </c>
      <c r="P131" s="294">
        <v>0</v>
      </c>
      <c r="Q131" s="294">
        <f t="shared" si="10"/>
        <v>144708.18</v>
      </c>
      <c r="R131" s="45"/>
    </row>
    <row r="132" spans="1:18" ht="14.25" customHeight="1">
      <c r="A132" s="54" t="s">
        <v>136</v>
      </c>
      <c r="B132" s="54" t="s">
        <v>582</v>
      </c>
      <c r="C132" s="55">
        <v>2</v>
      </c>
      <c r="D132" s="54" t="s">
        <v>583</v>
      </c>
      <c r="E132" s="292">
        <v>41090</v>
      </c>
      <c r="F132" s="292">
        <v>41088</v>
      </c>
      <c r="G132" s="54" t="s">
        <v>54</v>
      </c>
      <c r="H132" s="293">
        <v>248999.15</v>
      </c>
      <c r="I132" s="294">
        <v>68470.88</v>
      </c>
      <c r="J132" s="294">
        <v>2667.19</v>
      </c>
      <c r="K132" s="294">
        <v>0</v>
      </c>
      <c r="L132" s="295">
        <f t="shared" si="9"/>
        <v>320137.22000000003</v>
      </c>
      <c r="M132" s="294">
        <v>321208.9</v>
      </c>
      <c r="N132" s="294">
        <v>88327.44</v>
      </c>
      <c r="O132" s="294">
        <v>3440.68</v>
      </c>
      <c r="P132" s="294">
        <v>0</v>
      </c>
      <c r="Q132" s="294">
        <f t="shared" si="10"/>
        <v>412977.02</v>
      </c>
      <c r="R132" s="45"/>
    </row>
    <row r="133" spans="1:18" ht="14.25" customHeight="1">
      <c r="A133" s="54" t="s">
        <v>136</v>
      </c>
      <c r="B133" s="54" t="s">
        <v>584</v>
      </c>
      <c r="C133" s="55">
        <v>1</v>
      </c>
      <c r="D133" s="54" t="s">
        <v>585</v>
      </c>
      <c r="E133" s="292">
        <v>41090</v>
      </c>
      <c r="F133" s="292">
        <v>41088</v>
      </c>
      <c r="G133" s="54" t="s">
        <v>54</v>
      </c>
      <c r="H133" s="293">
        <v>0</v>
      </c>
      <c r="I133" s="294">
        <v>20855.1</v>
      </c>
      <c r="J133" s="294">
        <v>6126.55</v>
      </c>
      <c r="K133" s="294">
        <v>0</v>
      </c>
      <c r="L133" s="295">
        <f t="shared" si="9"/>
        <v>26981.649999999998</v>
      </c>
      <c r="M133" s="294">
        <v>0</v>
      </c>
      <c r="N133" s="294">
        <v>26903.08</v>
      </c>
      <c r="O133" s="294">
        <v>7903.25</v>
      </c>
      <c r="P133" s="294">
        <v>0</v>
      </c>
      <c r="Q133" s="294">
        <f t="shared" si="10"/>
        <v>34806.33</v>
      </c>
      <c r="R133" s="45"/>
    </row>
    <row r="134" spans="1:18" ht="14.25" customHeight="1">
      <c r="A134" s="54" t="s">
        <v>136</v>
      </c>
      <c r="B134" s="54" t="s">
        <v>584</v>
      </c>
      <c r="C134" s="55">
        <v>2</v>
      </c>
      <c r="D134" s="54" t="s">
        <v>585</v>
      </c>
      <c r="E134" s="292">
        <v>41090</v>
      </c>
      <c r="F134" s="292">
        <v>41088</v>
      </c>
      <c r="G134" s="54" t="s">
        <v>54</v>
      </c>
      <c r="H134" s="293">
        <v>0</v>
      </c>
      <c r="I134" s="294">
        <v>18080.86</v>
      </c>
      <c r="J134" s="294">
        <v>0</v>
      </c>
      <c r="K134" s="294">
        <v>0</v>
      </c>
      <c r="L134" s="295">
        <f t="shared" si="9"/>
        <v>18080.86</v>
      </c>
      <c r="M134" s="294">
        <v>0</v>
      </c>
      <c r="N134" s="294">
        <v>23324.31</v>
      </c>
      <c r="O134" s="294">
        <v>0</v>
      </c>
      <c r="P134" s="294">
        <v>0</v>
      </c>
      <c r="Q134" s="294">
        <f t="shared" si="10"/>
        <v>23324.31</v>
      </c>
      <c r="R134" s="45"/>
    </row>
    <row r="135" spans="1:18" ht="14.25" customHeight="1">
      <c r="A135" s="54" t="s">
        <v>136</v>
      </c>
      <c r="B135" s="54" t="s">
        <v>278</v>
      </c>
      <c r="C135" s="55">
        <v>1</v>
      </c>
      <c r="D135" s="54" t="s">
        <v>279</v>
      </c>
      <c r="E135" s="292">
        <v>41090</v>
      </c>
      <c r="F135" s="292">
        <v>41082</v>
      </c>
      <c r="G135" s="54" t="s">
        <v>54</v>
      </c>
      <c r="H135" s="293">
        <v>0</v>
      </c>
      <c r="I135" s="294">
        <v>1143.68</v>
      </c>
      <c r="J135" s="294">
        <v>1762.49</v>
      </c>
      <c r="K135" s="294">
        <v>0</v>
      </c>
      <c r="L135" s="295">
        <f t="shared" si="9"/>
        <v>2906.17</v>
      </c>
      <c r="M135" s="294">
        <v>0</v>
      </c>
      <c r="N135" s="294">
        <v>1573.91</v>
      </c>
      <c r="O135" s="294">
        <v>2425.5</v>
      </c>
      <c r="P135" s="294">
        <v>0</v>
      </c>
      <c r="Q135" s="294">
        <f t="shared" si="10"/>
        <v>3999.41</v>
      </c>
      <c r="R135" s="45"/>
    </row>
    <row r="136" spans="1:18" ht="14.25" customHeight="1">
      <c r="A136" s="54" t="s">
        <v>136</v>
      </c>
      <c r="B136" s="54" t="s">
        <v>278</v>
      </c>
      <c r="C136" s="55">
        <v>1</v>
      </c>
      <c r="D136" s="54" t="s">
        <v>279</v>
      </c>
      <c r="E136" s="292">
        <v>41090</v>
      </c>
      <c r="F136" s="292">
        <v>41082</v>
      </c>
      <c r="G136" s="54" t="s">
        <v>54</v>
      </c>
      <c r="H136" s="293">
        <v>0</v>
      </c>
      <c r="I136" s="294">
        <v>0</v>
      </c>
      <c r="J136" s="294">
        <v>540</v>
      </c>
      <c r="K136" s="294">
        <v>0</v>
      </c>
      <c r="L136" s="295">
        <f t="shared" si="9"/>
        <v>540</v>
      </c>
      <c r="M136" s="294">
        <v>0</v>
      </c>
      <c r="N136" s="294">
        <v>0</v>
      </c>
      <c r="O136" s="294">
        <v>743.14</v>
      </c>
      <c r="P136" s="294">
        <v>0</v>
      </c>
      <c r="Q136" s="294">
        <f t="shared" si="10"/>
        <v>743.14</v>
      </c>
      <c r="R136" s="45"/>
    </row>
    <row r="137" spans="1:18" ht="14.25" customHeight="1">
      <c r="A137" s="54" t="s">
        <v>136</v>
      </c>
      <c r="B137" s="54" t="s">
        <v>278</v>
      </c>
      <c r="C137" s="55">
        <v>1</v>
      </c>
      <c r="D137" s="54" t="s">
        <v>279</v>
      </c>
      <c r="E137" s="292">
        <v>41090</v>
      </c>
      <c r="F137" s="292">
        <v>41082</v>
      </c>
      <c r="G137" s="54" t="s">
        <v>54</v>
      </c>
      <c r="H137" s="293">
        <v>0</v>
      </c>
      <c r="I137" s="294">
        <v>1838.17</v>
      </c>
      <c r="J137" s="294">
        <v>672.69</v>
      </c>
      <c r="K137" s="294">
        <v>0</v>
      </c>
      <c r="L137" s="295">
        <f t="shared" si="9"/>
        <v>2510.86</v>
      </c>
      <c r="M137" s="294">
        <v>0</v>
      </c>
      <c r="N137" s="294">
        <v>2529.65</v>
      </c>
      <c r="O137" s="294">
        <v>925.74</v>
      </c>
      <c r="P137" s="294">
        <v>0</v>
      </c>
      <c r="Q137" s="294">
        <f t="shared" si="10"/>
        <v>3455.3900000000003</v>
      </c>
      <c r="R137" s="45"/>
    </row>
    <row r="138" spans="1:18" ht="14.25" customHeight="1">
      <c r="A138" s="54" t="s">
        <v>136</v>
      </c>
      <c r="B138" s="54" t="s">
        <v>278</v>
      </c>
      <c r="C138" s="55">
        <v>1</v>
      </c>
      <c r="D138" s="54" t="s">
        <v>279</v>
      </c>
      <c r="E138" s="292">
        <v>41090</v>
      </c>
      <c r="F138" s="292">
        <v>41082</v>
      </c>
      <c r="G138" s="54" t="s">
        <v>54</v>
      </c>
      <c r="H138" s="293">
        <v>0</v>
      </c>
      <c r="I138" s="294">
        <v>1317.94</v>
      </c>
      <c r="J138" s="294">
        <v>719.61</v>
      </c>
      <c r="K138" s="294">
        <v>0</v>
      </c>
      <c r="L138" s="295">
        <f t="shared" si="9"/>
        <v>2037.5500000000002</v>
      </c>
      <c r="M138" s="294">
        <v>0</v>
      </c>
      <c r="N138" s="294">
        <v>1813.72</v>
      </c>
      <c r="O138" s="294">
        <v>990.31</v>
      </c>
      <c r="P138" s="294">
        <v>0</v>
      </c>
      <c r="Q138" s="294">
        <f t="shared" si="10"/>
        <v>2804.0299999999997</v>
      </c>
      <c r="R138" s="45"/>
    </row>
    <row r="139" spans="1:18" ht="14.25" customHeight="1">
      <c r="A139" s="54" t="s">
        <v>136</v>
      </c>
      <c r="B139" s="54" t="s">
        <v>278</v>
      </c>
      <c r="C139" s="55">
        <v>1</v>
      </c>
      <c r="D139" s="54" t="s">
        <v>279</v>
      </c>
      <c r="E139" s="292">
        <v>41090</v>
      </c>
      <c r="F139" s="292">
        <v>41082</v>
      </c>
      <c r="G139" s="54" t="s">
        <v>54</v>
      </c>
      <c r="H139" s="293">
        <v>0</v>
      </c>
      <c r="I139" s="294">
        <v>181.06</v>
      </c>
      <c r="J139" s="294">
        <v>570.52</v>
      </c>
      <c r="K139" s="294">
        <v>0</v>
      </c>
      <c r="L139" s="295">
        <f t="shared" si="9"/>
        <v>751.5799999999999</v>
      </c>
      <c r="M139" s="294">
        <v>0</v>
      </c>
      <c r="N139" s="294">
        <v>249.17</v>
      </c>
      <c r="O139" s="294">
        <v>785.14</v>
      </c>
      <c r="P139" s="294">
        <v>0</v>
      </c>
      <c r="Q139" s="294">
        <f t="shared" si="10"/>
        <v>1034.31</v>
      </c>
      <c r="R139" s="45"/>
    </row>
    <row r="140" spans="1:18" ht="14.25" customHeight="1">
      <c r="A140" s="54" t="s">
        <v>136</v>
      </c>
      <c r="B140" s="54" t="s">
        <v>278</v>
      </c>
      <c r="C140" s="55">
        <v>1</v>
      </c>
      <c r="D140" s="54" t="s">
        <v>279</v>
      </c>
      <c r="E140" s="292">
        <v>41090</v>
      </c>
      <c r="F140" s="292">
        <v>41082</v>
      </c>
      <c r="G140" s="54" t="s">
        <v>54</v>
      </c>
      <c r="H140" s="293">
        <v>0</v>
      </c>
      <c r="I140" s="294">
        <v>86.06</v>
      </c>
      <c r="J140" s="294">
        <v>1308.65</v>
      </c>
      <c r="K140" s="294">
        <v>0</v>
      </c>
      <c r="L140" s="295">
        <f t="shared" si="9"/>
        <v>1394.71</v>
      </c>
      <c r="M140" s="294">
        <v>0</v>
      </c>
      <c r="N140" s="294">
        <v>118.43</v>
      </c>
      <c r="O140" s="294">
        <v>1800.94</v>
      </c>
      <c r="P140" s="294">
        <v>0</v>
      </c>
      <c r="Q140" s="294">
        <f t="shared" si="10"/>
        <v>1919.3700000000001</v>
      </c>
      <c r="R140" s="45"/>
    </row>
    <row r="141" spans="1:18" ht="14.25" customHeight="1">
      <c r="A141" s="54" t="s">
        <v>136</v>
      </c>
      <c r="B141" s="54" t="s">
        <v>278</v>
      </c>
      <c r="C141" s="55">
        <v>1</v>
      </c>
      <c r="D141" s="54" t="s">
        <v>279</v>
      </c>
      <c r="E141" s="292">
        <v>41090</v>
      </c>
      <c r="F141" s="292">
        <v>41082</v>
      </c>
      <c r="G141" s="54" t="s">
        <v>54</v>
      </c>
      <c r="H141" s="293">
        <v>0</v>
      </c>
      <c r="I141" s="294">
        <v>0</v>
      </c>
      <c r="J141" s="294">
        <v>726.58</v>
      </c>
      <c r="K141" s="294">
        <v>0</v>
      </c>
      <c r="L141" s="295">
        <f t="shared" si="9"/>
        <v>726.58</v>
      </c>
      <c r="M141" s="294">
        <v>0</v>
      </c>
      <c r="N141" s="294">
        <v>0</v>
      </c>
      <c r="O141" s="294">
        <v>999.9</v>
      </c>
      <c r="P141" s="294">
        <v>0</v>
      </c>
      <c r="Q141" s="294">
        <f t="shared" si="10"/>
        <v>999.9</v>
      </c>
      <c r="R141" s="45"/>
    </row>
    <row r="142" spans="1:18" ht="14.25" customHeight="1">
      <c r="A142" s="54" t="s">
        <v>136</v>
      </c>
      <c r="B142" s="54" t="s">
        <v>586</v>
      </c>
      <c r="C142" s="55">
        <v>1</v>
      </c>
      <c r="D142" s="54" t="s">
        <v>407</v>
      </c>
      <c r="E142" s="292">
        <v>41090</v>
      </c>
      <c r="F142" s="292">
        <v>41088</v>
      </c>
      <c r="G142" s="54" t="s">
        <v>55</v>
      </c>
      <c r="H142" s="293">
        <v>0</v>
      </c>
      <c r="I142" s="294">
        <v>1365000</v>
      </c>
      <c r="J142" s="294">
        <v>0</v>
      </c>
      <c r="K142" s="294">
        <v>0</v>
      </c>
      <c r="L142" s="295">
        <f t="shared" si="9"/>
        <v>1365000</v>
      </c>
      <c r="M142" s="294">
        <v>0</v>
      </c>
      <c r="N142" s="294">
        <v>1365000</v>
      </c>
      <c r="O142" s="294">
        <v>0</v>
      </c>
      <c r="P142" s="294">
        <v>0</v>
      </c>
      <c r="Q142" s="294">
        <f t="shared" si="10"/>
        <v>1365000</v>
      </c>
      <c r="R142" s="45"/>
    </row>
    <row r="143" spans="1:18" ht="14.25" customHeight="1">
      <c r="A143" s="54" t="s">
        <v>184</v>
      </c>
      <c r="B143" s="54" t="s">
        <v>206</v>
      </c>
      <c r="C143" s="55">
        <v>2</v>
      </c>
      <c r="D143" s="54" t="s">
        <v>207</v>
      </c>
      <c r="E143" s="292">
        <v>41090</v>
      </c>
      <c r="F143" s="292">
        <v>41088</v>
      </c>
      <c r="G143" s="54" t="s">
        <v>54</v>
      </c>
      <c r="H143" s="58">
        <v>39056.22</v>
      </c>
      <c r="I143" s="59">
        <v>3905.62</v>
      </c>
      <c r="J143" s="59">
        <v>0</v>
      </c>
      <c r="K143" s="59">
        <v>0</v>
      </c>
      <c r="L143" s="60">
        <f t="shared" si="9"/>
        <v>42961.840000000004</v>
      </c>
      <c r="M143" s="59">
        <v>50187.24</v>
      </c>
      <c r="N143" s="59">
        <v>5018.72</v>
      </c>
      <c r="O143" s="59">
        <v>0</v>
      </c>
      <c r="P143" s="59">
        <v>0</v>
      </c>
      <c r="Q143" s="59">
        <f t="shared" si="10"/>
        <v>55205.96</v>
      </c>
      <c r="R143" s="65"/>
    </row>
    <row r="144" spans="1:18" ht="14.25" customHeight="1">
      <c r="A144" s="54" t="s">
        <v>184</v>
      </c>
      <c r="B144" s="54" t="s">
        <v>206</v>
      </c>
      <c r="C144" s="55">
        <v>2</v>
      </c>
      <c r="D144" s="54" t="s">
        <v>207</v>
      </c>
      <c r="E144" s="292">
        <v>41090</v>
      </c>
      <c r="F144" s="292">
        <v>41088</v>
      </c>
      <c r="G144" s="54" t="s">
        <v>54</v>
      </c>
      <c r="H144" s="58">
        <v>64596.31</v>
      </c>
      <c r="I144" s="59">
        <v>9043.48</v>
      </c>
      <c r="J144" s="59">
        <v>0</v>
      </c>
      <c r="K144" s="59">
        <v>0</v>
      </c>
      <c r="L144" s="60">
        <f t="shared" si="9"/>
        <v>73639.79</v>
      </c>
      <c r="M144" s="59">
        <v>83006.26</v>
      </c>
      <c r="N144" s="59">
        <v>11620.87</v>
      </c>
      <c r="O144" s="59">
        <v>0</v>
      </c>
      <c r="P144" s="59">
        <v>0</v>
      </c>
      <c r="Q144" s="59">
        <f t="shared" si="10"/>
        <v>94627.12999999999</v>
      </c>
      <c r="R144" s="65"/>
    </row>
    <row r="145" spans="1:18" ht="14.25" customHeight="1">
      <c r="A145" s="54" t="s">
        <v>184</v>
      </c>
      <c r="B145" s="54" t="s">
        <v>206</v>
      </c>
      <c r="C145" s="55">
        <v>2</v>
      </c>
      <c r="D145" s="54" t="s">
        <v>207</v>
      </c>
      <c r="E145" s="292">
        <v>41090</v>
      </c>
      <c r="F145" s="292">
        <v>41088</v>
      </c>
      <c r="G145" s="54" t="s">
        <v>54</v>
      </c>
      <c r="H145" s="58">
        <v>6214.58</v>
      </c>
      <c r="I145" s="59">
        <v>994.33</v>
      </c>
      <c r="J145" s="59">
        <v>0</v>
      </c>
      <c r="K145" s="59">
        <v>0</v>
      </c>
      <c r="L145" s="60">
        <f t="shared" si="9"/>
        <v>7208.91</v>
      </c>
      <c r="M145" s="59">
        <v>7985.74</v>
      </c>
      <c r="N145" s="59">
        <v>1277.71</v>
      </c>
      <c r="O145" s="59">
        <v>0</v>
      </c>
      <c r="P145" s="59">
        <v>0</v>
      </c>
      <c r="Q145" s="59">
        <f t="shared" si="10"/>
        <v>9263.45</v>
      </c>
      <c r="R145" s="65"/>
    </row>
    <row r="146" spans="1:18" ht="14.25" customHeight="1">
      <c r="A146" s="54" t="s">
        <v>184</v>
      </c>
      <c r="B146" s="54" t="s">
        <v>206</v>
      </c>
      <c r="C146" s="55">
        <v>2</v>
      </c>
      <c r="D146" s="54" t="s">
        <v>207</v>
      </c>
      <c r="E146" s="292">
        <v>41090</v>
      </c>
      <c r="F146" s="292">
        <v>41088</v>
      </c>
      <c r="G146" s="54" t="s">
        <v>54</v>
      </c>
      <c r="H146" s="58">
        <v>2468.3</v>
      </c>
      <c r="I146" s="59">
        <v>493.66</v>
      </c>
      <c r="J146" s="59">
        <v>0</v>
      </c>
      <c r="K146" s="59">
        <v>0</v>
      </c>
      <c r="L146" s="60">
        <f t="shared" si="9"/>
        <v>2961.96</v>
      </c>
      <c r="M146" s="59">
        <v>3171.76</v>
      </c>
      <c r="N146" s="59">
        <v>634.36</v>
      </c>
      <c r="O146" s="59">
        <v>0</v>
      </c>
      <c r="P146" s="59">
        <v>0</v>
      </c>
      <c r="Q146" s="59">
        <f t="shared" si="10"/>
        <v>3806.1200000000003</v>
      </c>
      <c r="R146" s="65"/>
    </row>
    <row r="147" spans="1:18" ht="14.25" customHeight="1">
      <c r="A147" s="54" t="s">
        <v>184</v>
      </c>
      <c r="B147" s="54" t="s">
        <v>208</v>
      </c>
      <c r="C147" s="55">
        <v>2</v>
      </c>
      <c r="D147" s="54" t="s">
        <v>207</v>
      </c>
      <c r="E147" s="292">
        <v>41090</v>
      </c>
      <c r="F147" s="292">
        <v>41088</v>
      </c>
      <c r="G147" s="54" t="s">
        <v>54</v>
      </c>
      <c r="H147" s="58">
        <v>2046.02</v>
      </c>
      <c r="I147" s="59">
        <v>644.5</v>
      </c>
      <c r="J147" s="59">
        <v>0</v>
      </c>
      <c r="K147" s="59">
        <v>0</v>
      </c>
      <c r="L147" s="60">
        <f t="shared" si="9"/>
        <v>2690.52</v>
      </c>
      <c r="M147" s="59">
        <v>2629.14</v>
      </c>
      <c r="N147" s="59">
        <v>828.18</v>
      </c>
      <c r="O147" s="59">
        <v>0</v>
      </c>
      <c r="P147" s="59">
        <v>0</v>
      </c>
      <c r="Q147" s="59">
        <f t="shared" si="10"/>
        <v>3457.3199999999997</v>
      </c>
      <c r="R147" s="65"/>
    </row>
    <row r="148" spans="1:18" ht="14.25" customHeight="1">
      <c r="A148" s="54" t="s">
        <v>184</v>
      </c>
      <c r="B148" s="54" t="s">
        <v>208</v>
      </c>
      <c r="C148" s="55">
        <v>2</v>
      </c>
      <c r="D148" s="54" t="s">
        <v>207</v>
      </c>
      <c r="E148" s="292">
        <v>41090</v>
      </c>
      <c r="F148" s="292">
        <v>41088</v>
      </c>
      <c r="G148" s="54" t="s">
        <v>54</v>
      </c>
      <c r="H148" s="58">
        <v>1022.93</v>
      </c>
      <c r="I148" s="59">
        <v>337.57</v>
      </c>
      <c r="J148" s="59">
        <v>0</v>
      </c>
      <c r="K148" s="59">
        <v>0</v>
      </c>
      <c r="L148" s="60">
        <f t="shared" si="9"/>
        <v>1360.5</v>
      </c>
      <c r="M148" s="59">
        <v>1314.46</v>
      </c>
      <c r="N148" s="59">
        <v>433.78</v>
      </c>
      <c r="O148" s="59">
        <v>0</v>
      </c>
      <c r="P148" s="59">
        <v>0</v>
      </c>
      <c r="Q148" s="59">
        <f t="shared" si="10"/>
        <v>1748.24</v>
      </c>
      <c r="R148" s="65"/>
    </row>
    <row r="149" spans="1:18" ht="14.25" customHeight="1">
      <c r="A149" s="54" t="s">
        <v>184</v>
      </c>
      <c r="B149" s="54" t="s">
        <v>208</v>
      </c>
      <c r="C149" s="55">
        <v>2</v>
      </c>
      <c r="D149" s="54" t="s">
        <v>207</v>
      </c>
      <c r="E149" s="292">
        <v>41090</v>
      </c>
      <c r="F149" s="292">
        <v>41088</v>
      </c>
      <c r="G149" s="54" t="s">
        <v>54</v>
      </c>
      <c r="H149" s="58">
        <v>682</v>
      </c>
      <c r="I149" s="59">
        <v>265.98</v>
      </c>
      <c r="J149" s="59">
        <v>0</v>
      </c>
      <c r="K149" s="59">
        <v>0</v>
      </c>
      <c r="L149" s="60">
        <f t="shared" si="9"/>
        <v>947.98</v>
      </c>
      <c r="M149" s="59">
        <v>876.37</v>
      </c>
      <c r="N149" s="59">
        <v>341.78</v>
      </c>
      <c r="O149" s="59">
        <v>0</v>
      </c>
      <c r="P149" s="59">
        <v>0</v>
      </c>
      <c r="Q149" s="59">
        <f t="shared" si="10"/>
        <v>1218.15</v>
      </c>
      <c r="R149" s="65"/>
    </row>
    <row r="150" spans="1:18" ht="14.25" customHeight="1">
      <c r="A150" s="54" t="s">
        <v>184</v>
      </c>
      <c r="B150" s="54" t="s">
        <v>185</v>
      </c>
      <c r="C150" s="55">
        <v>2</v>
      </c>
      <c r="D150" s="54" t="s">
        <v>186</v>
      </c>
      <c r="E150" s="292">
        <v>41090</v>
      </c>
      <c r="F150" s="292">
        <v>41088</v>
      </c>
      <c r="G150" s="54" t="s">
        <v>54</v>
      </c>
      <c r="H150" s="58">
        <v>641.81</v>
      </c>
      <c r="I150" s="59">
        <v>202.17</v>
      </c>
      <c r="J150" s="59">
        <v>0</v>
      </c>
      <c r="K150" s="59">
        <v>0</v>
      </c>
      <c r="L150" s="60">
        <f t="shared" si="9"/>
        <v>843.9799999999999</v>
      </c>
      <c r="M150" s="59">
        <v>839.33</v>
      </c>
      <c r="N150" s="59">
        <v>264.39</v>
      </c>
      <c r="O150" s="59">
        <v>0</v>
      </c>
      <c r="P150" s="59">
        <v>0</v>
      </c>
      <c r="Q150" s="59">
        <f t="shared" si="10"/>
        <v>1103.72</v>
      </c>
      <c r="R150" s="65"/>
    </row>
    <row r="151" spans="1:18" ht="14.25" customHeight="1">
      <c r="A151" s="54" t="s">
        <v>184</v>
      </c>
      <c r="B151" s="54" t="s">
        <v>185</v>
      </c>
      <c r="C151" s="55">
        <v>2</v>
      </c>
      <c r="D151" s="54" t="s">
        <v>186</v>
      </c>
      <c r="E151" s="292">
        <v>41090</v>
      </c>
      <c r="F151" s="292">
        <v>41088</v>
      </c>
      <c r="G151" s="54" t="s">
        <v>54</v>
      </c>
      <c r="H151" s="58">
        <v>87581.66</v>
      </c>
      <c r="I151" s="59">
        <v>30215.67</v>
      </c>
      <c r="J151" s="59">
        <v>0</v>
      </c>
      <c r="K151" s="59">
        <v>0</v>
      </c>
      <c r="L151" s="60">
        <f t="shared" si="9"/>
        <v>117797.33</v>
      </c>
      <c r="M151" s="59">
        <v>114534.91</v>
      </c>
      <c r="N151" s="59">
        <v>39514.54</v>
      </c>
      <c r="O151" s="59">
        <v>0</v>
      </c>
      <c r="P151" s="59">
        <v>0</v>
      </c>
      <c r="Q151" s="59">
        <f t="shared" si="10"/>
        <v>154049.45</v>
      </c>
      <c r="R151" s="65"/>
    </row>
    <row r="152" spans="1:18" ht="14.25" customHeight="1">
      <c r="A152" s="54" t="s">
        <v>184</v>
      </c>
      <c r="B152" s="54" t="s">
        <v>185</v>
      </c>
      <c r="C152" s="55">
        <v>2</v>
      </c>
      <c r="D152" s="54" t="s">
        <v>186</v>
      </c>
      <c r="E152" s="292">
        <v>41090</v>
      </c>
      <c r="F152" s="292">
        <v>41088</v>
      </c>
      <c r="G152" s="54" t="s">
        <v>54</v>
      </c>
      <c r="H152" s="58">
        <v>2367</v>
      </c>
      <c r="I152" s="59">
        <v>852.12</v>
      </c>
      <c r="J152" s="59">
        <v>0</v>
      </c>
      <c r="K152" s="59">
        <v>0</v>
      </c>
      <c r="L152" s="60">
        <f t="shared" si="9"/>
        <v>3219.12</v>
      </c>
      <c r="M152" s="59">
        <v>3095.44</v>
      </c>
      <c r="N152" s="59">
        <v>1114.36</v>
      </c>
      <c r="O152" s="59">
        <v>0</v>
      </c>
      <c r="P152" s="59">
        <v>0</v>
      </c>
      <c r="Q152" s="59">
        <f t="shared" si="10"/>
        <v>4209.8</v>
      </c>
      <c r="R152" s="65"/>
    </row>
    <row r="153" spans="1:18" ht="14.25" customHeight="1">
      <c r="A153" s="54" t="s">
        <v>184</v>
      </c>
      <c r="B153" s="54" t="s">
        <v>185</v>
      </c>
      <c r="C153" s="55">
        <v>2</v>
      </c>
      <c r="D153" s="54" t="s">
        <v>186</v>
      </c>
      <c r="E153" s="292">
        <v>41090</v>
      </c>
      <c r="F153" s="292">
        <v>41088</v>
      </c>
      <c r="G153" s="54" t="s">
        <v>54</v>
      </c>
      <c r="H153" s="58">
        <v>866</v>
      </c>
      <c r="I153" s="59">
        <v>324.75</v>
      </c>
      <c r="J153" s="59">
        <v>0</v>
      </c>
      <c r="K153" s="59">
        <v>0</v>
      </c>
      <c r="L153" s="60">
        <f t="shared" si="9"/>
        <v>1190.75</v>
      </c>
      <c r="M153" s="59">
        <v>1132.51</v>
      </c>
      <c r="N153" s="59">
        <v>424.69</v>
      </c>
      <c r="O153" s="59">
        <v>0</v>
      </c>
      <c r="P153" s="59">
        <v>0</v>
      </c>
      <c r="Q153" s="59">
        <f t="shared" si="10"/>
        <v>1557.2</v>
      </c>
      <c r="R153" s="65"/>
    </row>
    <row r="154" spans="1:18" ht="9.75" customHeight="1">
      <c r="A154" s="147"/>
      <c r="B154" s="275"/>
      <c r="C154" s="280"/>
      <c r="D154" s="275"/>
      <c r="E154" s="275"/>
      <c r="F154" s="275"/>
      <c r="G154" s="275"/>
      <c r="H154" s="281"/>
      <c r="I154" s="275"/>
      <c r="J154" s="275"/>
      <c r="K154" s="275"/>
      <c r="L154" s="282"/>
      <c r="M154" s="148"/>
      <c r="N154" s="148"/>
      <c r="O154" s="148"/>
      <c r="P154" s="148"/>
      <c r="Q154" s="148"/>
      <c r="R154" s="29"/>
    </row>
    <row r="155" spans="1:18" ht="15" customHeight="1">
      <c r="A155" s="32" t="s">
        <v>296</v>
      </c>
      <c r="C155" s="33"/>
      <c r="H155" s="34"/>
      <c r="L155" s="35"/>
      <c r="M155" s="36">
        <f>+M156</f>
        <v>163613.4</v>
      </c>
      <c r="N155" s="36">
        <f>+N156</f>
        <v>124346.19</v>
      </c>
      <c r="O155" s="36">
        <f>+O156</f>
        <v>0</v>
      </c>
      <c r="P155" s="36">
        <f>+P156</f>
        <v>0</v>
      </c>
      <c r="Q155" s="36">
        <f>+Q156</f>
        <v>287959.58999999997</v>
      </c>
      <c r="R155" s="29"/>
    </row>
    <row r="156" spans="1:18" ht="15" customHeight="1">
      <c r="A156" s="32" t="s">
        <v>310</v>
      </c>
      <c r="C156" s="33"/>
      <c r="H156" s="151"/>
      <c r="I156" s="152"/>
      <c r="J156" s="152"/>
      <c r="K156" s="152"/>
      <c r="L156" s="153"/>
      <c r="M156" s="36">
        <f>SUM(M157:M158)</f>
        <v>163613.4</v>
      </c>
      <c r="N156" s="36">
        <f>SUM(N157:N158)</f>
        <v>124346.19</v>
      </c>
      <c r="O156" s="36">
        <f>SUM(O157:O158)</f>
        <v>0</v>
      </c>
      <c r="P156" s="36">
        <f>SUM(P157:P158)</f>
        <v>0</v>
      </c>
      <c r="Q156" s="36">
        <f>SUM(Q157:Q158)</f>
        <v>287959.58999999997</v>
      </c>
      <c r="R156" s="29"/>
    </row>
    <row r="157" spans="1:18" ht="14.25" customHeight="1">
      <c r="A157" s="54" t="s">
        <v>136</v>
      </c>
      <c r="B157" s="54" t="s">
        <v>587</v>
      </c>
      <c r="C157" s="55">
        <v>2</v>
      </c>
      <c r="D157" s="54" t="s">
        <v>588</v>
      </c>
      <c r="E157" s="292">
        <v>41090</v>
      </c>
      <c r="F157" s="292">
        <v>41088</v>
      </c>
      <c r="G157" s="54" t="s">
        <v>54</v>
      </c>
      <c r="H157" s="293">
        <v>127822.97</v>
      </c>
      <c r="I157" s="294">
        <v>46016.27</v>
      </c>
      <c r="J157" s="294">
        <v>0</v>
      </c>
      <c r="K157" s="294">
        <v>0</v>
      </c>
      <c r="L157" s="295">
        <f>SUM(H157:K157)</f>
        <v>173839.24</v>
      </c>
      <c r="M157" s="294">
        <v>163613.4</v>
      </c>
      <c r="N157" s="294">
        <v>58900.83</v>
      </c>
      <c r="O157" s="294">
        <v>0</v>
      </c>
      <c r="P157" s="294">
        <v>0</v>
      </c>
      <c r="Q157" s="294">
        <f>SUM(M157:P157)</f>
        <v>222514.22999999998</v>
      </c>
      <c r="R157" s="45"/>
    </row>
    <row r="158" spans="1:18" ht="14.25" customHeight="1">
      <c r="A158" s="54" t="s">
        <v>136</v>
      </c>
      <c r="B158" s="54" t="s">
        <v>589</v>
      </c>
      <c r="C158" s="55">
        <v>1</v>
      </c>
      <c r="D158" s="54" t="s">
        <v>590</v>
      </c>
      <c r="E158" s="292">
        <v>41090</v>
      </c>
      <c r="F158" s="292">
        <v>41088</v>
      </c>
      <c r="G158" s="54" t="s">
        <v>54</v>
      </c>
      <c r="H158" s="293">
        <v>0</v>
      </c>
      <c r="I158" s="294">
        <v>51129.19</v>
      </c>
      <c r="J158" s="294">
        <v>0</v>
      </c>
      <c r="K158" s="294">
        <v>0</v>
      </c>
      <c r="L158" s="295">
        <f>SUM(H158:K158)</f>
        <v>51129.19</v>
      </c>
      <c r="M158" s="294">
        <v>0</v>
      </c>
      <c r="N158" s="294">
        <v>65445.36</v>
      </c>
      <c r="O158" s="294">
        <v>0</v>
      </c>
      <c r="P158" s="294">
        <v>0</v>
      </c>
      <c r="Q158" s="294">
        <f>SUM(M158:P158)</f>
        <v>65445.36</v>
      </c>
      <c r="R158" s="45"/>
    </row>
    <row r="159" spans="1:18" ht="12" customHeight="1">
      <c r="A159" s="147"/>
      <c r="B159" s="275"/>
      <c r="C159" s="280"/>
      <c r="D159" s="275"/>
      <c r="E159" s="275"/>
      <c r="F159" s="275"/>
      <c r="G159" s="275"/>
      <c r="H159" s="281"/>
      <c r="I159" s="275"/>
      <c r="J159" s="275"/>
      <c r="K159" s="275"/>
      <c r="L159" s="282"/>
      <c r="M159" s="148"/>
      <c r="N159" s="148"/>
      <c r="O159" s="148"/>
      <c r="P159" s="148"/>
      <c r="Q159" s="148"/>
      <c r="R159" s="29"/>
    </row>
    <row r="160" spans="1:18" ht="12" customHeight="1">
      <c r="A160" s="147"/>
      <c r="B160" s="275"/>
      <c r="C160" s="280"/>
      <c r="D160" s="275"/>
      <c r="E160" s="275"/>
      <c r="F160" s="275"/>
      <c r="G160" s="275"/>
      <c r="H160" s="281"/>
      <c r="I160" s="275"/>
      <c r="J160" s="275"/>
      <c r="K160" s="275"/>
      <c r="L160" s="282"/>
      <c r="M160" s="148"/>
      <c r="N160" s="148"/>
      <c r="O160" s="148"/>
      <c r="P160" s="148"/>
      <c r="Q160" s="148"/>
      <c r="R160" s="29"/>
    </row>
    <row r="161" spans="1:18" ht="15.75" customHeight="1">
      <c r="A161" s="27" t="s">
        <v>591</v>
      </c>
      <c r="B161" s="1"/>
      <c r="C161" s="1"/>
      <c r="D161" s="1"/>
      <c r="E161" s="1"/>
      <c r="F161" s="1"/>
      <c r="G161" s="1"/>
      <c r="H161" s="21"/>
      <c r="I161" s="15"/>
      <c r="J161" s="15"/>
      <c r="K161" s="15"/>
      <c r="L161" s="22"/>
      <c r="M161" s="28">
        <f>+M163+M223+M235+M167</f>
        <v>809300.7899999999</v>
      </c>
      <c r="N161" s="28">
        <f>+N163+N223+N235+N167</f>
        <v>65015.08</v>
      </c>
      <c r="O161" s="28">
        <f>+O163+O223+O235+O167</f>
        <v>0</v>
      </c>
      <c r="P161" s="28">
        <f>+P163+P223+P235+P167</f>
        <v>0</v>
      </c>
      <c r="Q161" s="28">
        <f>+Q163+Q223+Q235+Q167</f>
        <v>874315.87</v>
      </c>
      <c r="R161" s="29"/>
    </row>
    <row r="162" spans="1:18" ht="9.75" customHeight="1">
      <c r="A162" s="147"/>
      <c r="B162" s="15"/>
      <c r="C162" s="142"/>
      <c r="D162" s="15"/>
      <c r="E162" s="15"/>
      <c r="F162" s="15"/>
      <c r="G162" s="15"/>
      <c r="H162" s="21"/>
      <c r="I162" s="15"/>
      <c r="J162" s="15"/>
      <c r="K162" s="15"/>
      <c r="L162" s="22"/>
      <c r="M162" s="88"/>
      <c r="N162" s="88"/>
      <c r="O162" s="88"/>
      <c r="P162" s="88"/>
      <c r="Q162" s="88"/>
      <c r="R162" s="29"/>
    </row>
    <row r="163" spans="1:18" ht="15.75" customHeight="1">
      <c r="A163" s="30" t="s">
        <v>286</v>
      </c>
      <c r="B163" s="15"/>
      <c r="C163" s="15"/>
      <c r="D163" s="15"/>
      <c r="E163" s="15"/>
      <c r="F163" s="15"/>
      <c r="G163" s="15"/>
      <c r="H163" s="21"/>
      <c r="I163" s="15"/>
      <c r="J163" s="15"/>
      <c r="K163" s="15"/>
      <c r="L163" s="22"/>
      <c r="M163" s="31">
        <f>+M164+M218</f>
        <v>692169.21</v>
      </c>
      <c r="N163" s="31">
        <f>+N164+N218</f>
        <v>48543.56</v>
      </c>
      <c r="O163" s="31">
        <f>+O164+O218</f>
        <v>0</v>
      </c>
      <c r="P163" s="31">
        <f>+P164+P218</f>
        <v>0</v>
      </c>
      <c r="Q163" s="31">
        <f>+Q164+Q218</f>
        <v>740712.77</v>
      </c>
      <c r="R163" s="29"/>
    </row>
    <row r="164" spans="1:18" ht="15" customHeight="1">
      <c r="A164" s="32" t="s">
        <v>287</v>
      </c>
      <c r="C164" s="33"/>
      <c r="H164" s="34"/>
      <c r="L164" s="35"/>
      <c r="M164" s="36">
        <f>+M165</f>
        <v>692169.21</v>
      </c>
      <c r="N164" s="36">
        <f>+N165</f>
        <v>48543.56</v>
      </c>
      <c r="O164" s="36">
        <f>+O165</f>
        <v>0</v>
      </c>
      <c r="P164" s="36">
        <f>+P165</f>
        <v>0</v>
      </c>
      <c r="Q164" s="36">
        <f>+Q165</f>
        <v>740712.77</v>
      </c>
      <c r="R164" s="29"/>
    </row>
    <row r="165" spans="1:18" ht="14.25" customHeight="1">
      <c r="A165" s="56" t="s">
        <v>592</v>
      </c>
      <c r="B165" s="56" t="s">
        <v>593</v>
      </c>
      <c r="C165" s="300">
        <v>1</v>
      </c>
      <c r="D165" s="54" t="s">
        <v>16</v>
      </c>
      <c r="E165" s="292">
        <v>41090</v>
      </c>
      <c r="F165" s="292">
        <v>41088</v>
      </c>
      <c r="G165" s="54" t="s">
        <v>55</v>
      </c>
      <c r="H165" s="58">
        <v>692169.21</v>
      </c>
      <c r="I165" s="59">
        <v>48543.56</v>
      </c>
      <c r="J165" s="59">
        <v>0</v>
      </c>
      <c r="K165" s="59">
        <v>0</v>
      </c>
      <c r="L165" s="60">
        <f>SUM(H165:K165)</f>
        <v>740712.77</v>
      </c>
      <c r="M165" s="58">
        <v>692169.21</v>
      </c>
      <c r="N165" s="59">
        <v>48543.56</v>
      </c>
      <c r="O165" s="59">
        <v>0</v>
      </c>
      <c r="P165" s="59">
        <v>0</v>
      </c>
      <c r="Q165" s="59">
        <f>SUM(M165:P165)</f>
        <v>740712.77</v>
      </c>
      <c r="R165" s="45"/>
    </row>
    <row r="166" spans="1:18" ht="9.75" customHeight="1">
      <c r="A166" s="229"/>
      <c r="B166" s="229"/>
      <c r="C166" s="301"/>
      <c r="D166" s="158"/>
      <c r="E166" s="302"/>
      <c r="F166" s="302"/>
      <c r="G166" s="158"/>
      <c r="H166" s="231"/>
      <c r="I166" s="163"/>
      <c r="J166" s="163"/>
      <c r="K166" s="163"/>
      <c r="L166" s="201"/>
      <c r="M166" s="163"/>
      <c r="N166" s="163"/>
      <c r="O166" s="163"/>
      <c r="P166" s="163"/>
      <c r="Q166" s="163"/>
      <c r="R166" s="45"/>
    </row>
    <row r="167" spans="1:18" ht="15.75" customHeight="1">
      <c r="A167" s="30" t="s">
        <v>294</v>
      </c>
      <c r="B167" s="15"/>
      <c r="C167" s="15"/>
      <c r="D167" s="15"/>
      <c r="E167" s="15"/>
      <c r="F167" s="15"/>
      <c r="G167" s="15"/>
      <c r="H167" s="21"/>
      <c r="I167" s="15"/>
      <c r="J167" s="15"/>
      <c r="K167" s="15"/>
      <c r="L167" s="22"/>
      <c r="M167" s="31">
        <f aca="true" t="shared" si="11" ref="M167:Q169">+M168</f>
        <v>117131.58</v>
      </c>
      <c r="N167" s="31">
        <f t="shared" si="11"/>
        <v>16471.52</v>
      </c>
      <c r="O167" s="31">
        <f t="shared" si="11"/>
        <v>0</v>
      </c>
      <c r="P167" s="31">
        <f t="shared" si="11"/>
        <v>0</v>
      </c>
      <c r="Q167" s="31">
        <f t="shared" si="11"/>
        <v>133603.1</v>
      </c>
      <c r="R167" s="29"/>
    </row>
    <row r="168" spans="1:18" ht="15" customHeight="1">
      <c r="A168" s="32" t="s">
        <v>296</v>
      </c>
      <c r="C168" s="33"/>
      <c r="H168" s="34"/>
      <c r="L168" s="35"/>
      <c r="M168" s="36">
        <f t="shared" si="11"/>
        <v>117131.58</v>
      </c>
      <c r="N168" s="36">
        <f t="shared" si="11"/>
        <v>16471.52</v>
      </c>
      <c r="O168" s="36">
        <f t="shared" si="11"/>
        <v>0</v>
      </c>
      <c r="P168" s="36">
        <f t="shared" si="11"/>
        <v>0</v>
      </c>
      <c r="Q168" s="36">
        <f t="shared" si="11"/>
        <v>133603.1</v>
      </c>
      <c r="R168" s="29"/>
    </row>
    <row r="169" spans="1:18" ht="15" customHeight="1">
      <c r="A169" s="32" t="s">
        <v>313</v>
      </c>
      <c r="C169" s="33"/>
      <c r="H169" s="151"/>
      <c r="I169" s="152"/>
      <c r="J169" s="152"/>
      <c r="K169" s="152"/>
      <c r="L169" s="153"/>
      <c r="M169" s="36">
        <f>+M170</f>
        <v>117131.58</v>
      </c>
      <c r="N169" s="36">
        <f t="shared" si="11"/>
        <v>16471.52</v>
      </c>
      <c r="O169" s="36">
        <f t="shared" si="11"/>
        <v>0</v>
      </c>
      <c r="P169" s="36">
        <f t="shared" si="11"/>
        <v>0</v>
      </c>
      <c r="Q169" s="36">
        <f t="shared" si="11"/>
        <v>133603.1</v>
      </c>
      <c r="R169" s="29"/>
    </row>
    <row r="170" spans="1:18" ht="14.25" customHeight="1">
      <c r="A170" s="240" t="s">
        <v>594</v>
      </c>
      <c r="B170" s="240" t="s">
        <v>595</v>
      </c>
      <c r="C170" s="241">
        <v>1</v>
      </c>
      <c r="D170" s="208" t="s">
        <v>596</v>
      </c>
      <c r="E170" s="242">
        <v>41075</v>
      </c>
      <c r="F170" s="242">
        <v>41075</v>
      </c>
      <c r="G170" s="249" t="s">
        <v>55</v>
      </c>
      <c r="H170" s="250">
        <v>117131.58</v>
      </c>
      <c r="I170" s="245">
        <v>16471.52</v>
      </c>
      <c r="J170" s="245">
        <v>0</v>
      </c>
      <c r="K170" s="245">
        <v>0</v>
      </c>
      <c r="L170" s="60">
        <f>SUM(H170:K170)</f>
        <v>133603.1</v>
      </c>
      <c r="M170" s="250">
        <v>117131.58</v>
      </c>
      <c r="N170" s="245">
        <v>16471.52</v>
      </c>
      <c r="O170" s="245">
        <v>0</v>
      </c>
      <c r="P170" s="245">
        <v>0</v>
      </c>
      <c r="Q170" s="59">
        <f>SUM(M170:P170)</f>
        <v>133603.1</v>
      </c>
      <c r="R170" s="46"/>
    </row>
    <row r="171" spans="1:18" ht="12" customHeight="1">
      <c r="A171" s="147"/>
      <c r="B171" s="275"/>
      <c r="C171" s="280"/>
      <c r="D171" s="275"/>
      <c r="E171" s="275"/>
      <c r="F171" s="275"/>
      <c r="G171" s="275"/>
      <c r="H171" s="281"/>
      <c r="I171" s="275"/>
      <c r="J171" s="275"/>
      <c r="K171" s="275"/>
      <c r="L171" s="282"/>
      <c r="M171" s="148"/>
      <c r="N171" s="148"/>
      <c r="O171" s="148"/>
      <c r="P171" s="148"/>
      <c r="Q171" s="148"/>
      <c r="R171" s="29"/>
    </row>
    <row r="172" spans="1:18" ht="12" customHeight="1">
      <c r="A172" s="147"/>
      <c r="B172" s="275"/>
      <c r="C172" s="280"/>
      <c r="D172" s="275"/>
      <c r="E172" s="275"/>
      <c r="F172" s="275"/>
      <c r="G172" s="275"/>
      <c r="H172" s="281"/>
      <c r="I172" s="275"/>
      <c r="J172" s="275"/>
      <c r="K172" s="275"/>
      <c r="L172" s="282"/>
      <c r="M172" s="148"/>
      <c r="N172" s="148"/>
      <c r="O172" s="148"/>
      <c r="P172" s="148"/>
      <c r="Q172" s="148"/>
      <c r="R172" s="29"/>
    </row>
    <row r="173" spans="1:18" ht="15.75" customHeight="1">
      <c r="A173" s="27" t="s">
        <v>212</v>
      </c>
      <c r="B173" s="1"/>
      <c r="C173" s="1"/>
      <c r="D173" s="1"/>
      <c r="E173" s="1"/>
      <c r="F173" s="1"/>
      <c r="G173" s="1"/>
      <c r="H173" s="21"/>
      <c r="I173" s="15"/>
      <c r="J173" s="15"/>
      <c r="K173" s="15"/>
      <c r="L173" s="22"/>
      <c r="M173" s="28">
        <f>+M175</f>
        <v>0</v>
      </c>
      <c r="N173" s="28">
        <f>+N175</f>
        <v>940470</v>
      </c>
      <c r="O173" s="28">
        <f>+O175</f>
        <v>0</v>
      </c>
      <c r="P173" s="28">
        <f>+P175</f>
        <v>0</v>
      </c>
      <c r="Q173" s="28">
        <f>+Q175</f>
        <v>940470</v>
      </c>
      <c r="R173" s="29"/>
    </row>
    <row r="174" spans="1:18" ht="9.75" customHeight="1">
      <c r="A174" s="147"/>
      <c r="B174" s="15"/>
      <c r="C174" s="142"/>
      <c r="D174" s="15"/>
      <c r="E174" s="15"/>
      <c r="F174" s="15"/>
      <c r="G174" s="15"/>
      <c r="H174" s="21"/>
      <c r="I174" s="15"/>
      <c r="J174" s="15"/>
      <c r="K174" s="15"/>
      <c r="L174" s="22"/>
      <c r="M174" s="88"/>
      <c r="N174" s="88"/>
      <c r="O174" s="88"/>
      <c r="P174" s="88"/>
      <c r="Q174" s="88"/>
      <c r="R174" s="29"/>
    </row>
    <row r="175" spans="1:18" ht="15.75" customHeight="1">
      <c r="A175" s="30" t="s">
        <v>294</v>
      </c>
      <c r="B175" s="15"/>
      <c r="C175" s="15"/>
      <c r="D175" s="15"/>
      <c r="E175" s="15"/>
      <c r="F175" s="15"/>
      <c r="G175" s="15"/>
      <c r="H175" s="21"/>
      <c r="I175" s="15"/>
      <c r="J175" s="15"/>
      <c r="K175" s="15"/>
      <c r="L175" s="22"/>
      <c r="M175" s="31">
        <f aca="true" t="shared" si="12" ref="M175:Q177">+M176</f>
        <v>0</v>
      </c>
      <c r="N175" s="31">
        <f t="shared" si="12"/>
        <v>940470</v>
      </c>
      <c r="O175" s="31">
        <f t="shared" si="12"/>
        <v>0</v>
      </c>
      <c r="P175" s="31">
        <f t="shared" si="12"/>
        <v>0</v>
      </c>
      <c r="Q175" s="31">
        <f t="shared" si="12"/>
        <v>940470</v>
      </c>
      <c r="R175" s="29"/>
    </row>
    <row r="176" spans="1:18" ht="15" customHeight="1">
      <c r="A176" s="32" t="s">
        <v>296</v>
      </c>
      <c r="C176" s="33"/>
      <c r="H176" s="34"/>
      <c r="L176" s="35"/>
      <c r="M176" s="36">
        <f t="shared" si="12"/>
        <v>0</v>
      </c>
      <c r="N176" s="36">
        <f t="shared" si="12"/>
        <v>940470</v>
      </c>
      <c r="O176" s="36">
        <f t="shared" si="12"/>
        <v>0</v>
      </c>
      <c r="P176" s="36">
        <f t="shared" si="12"/>
        <v>0</v>
      </c>
      <c r="Q176" s="36">
        <f t="shared" si="12"/>
        <v>940470</v>
      </c>
      <c r="R176" s="29"/>
    </row>
    <row r="177" spans="1:18" ht="15" customHeight="1">
      <c r="A177" s="32" t="s">
        <v>313</v>
      </c>
      <c r="C177" s="33"/>
      <c r="H177" s="151"/>
      <c r="I177" s="152"/>
      <c r="J177" s="152"/>
      <c r="K177" s="152"/>
      <c r="L177" s="153"/>
      <c r="M177" s="36">
        <f>+M178</f>
        <v>0</v>
      </c>
      <c r="N177" s="36">
        <f t="shared" si="12"/>
        <v>940470</v>
      </c>
      <c r="O177" s="36">
        <f t="shared" si="12"/>
        <v>0</v>
      </c>
      <c r="P177" s="36">
        <f t="shared" si="12"/>
        <v>0</v>
      </c>
      <c r="Q177" s="36">
        <f t="shared" si="12"/>
        <v>940470</v>
      </c>
      <c r="R177" s="29"/>
    </row>
    <row r="178" spans="1:18" ht="14.25" customHeight="1">
      <c r="A178" s="240" t="s">
        <v>213</v>
      </c>
      <c r="B178" s="240" t="s">
        <v>214</v>
      </c>
      <c r="C178" s="241">
        <v>1</v>
      </c>
      <c r="D178" s="208" t="s">
        <v>211</v>
      </c>
      <c r="E178" s="242">
        <v>41081</v>
      </c>
      <c r="F178" s="242">
        <v>41081</v>
      </c>
      <c r="G178" s="249" t="s">
        <v>55</v>
      </c>
      <c r="H178" s="250">
        <v>0</v>
      </c>
      <c r="I178" s="245">
        <v>940470</v>
      </c>
      <c r="J178" s="245">
        <v>0</v>
      </c>
      <c r="K178" s="245">
        <v>0</v>
      </c>
      <c r="L178" s="60">
        <f>SUM(H178:K178)</f>
        <v>940470</v>
      </c>
      <c r="M178" s="245">
        <v>0</v>
      </c>
      <c r="N178" s="245">
        <v>940470</v>
      </c>
      <c r="O178" s="245">
        <v>0</v>
      </c>
      <c r="P178" s="245">
        <v>0</v>
      </c>
      <c r="Q178" s="59">
        <f>SUM(M178:P178)</f>
        <v>940470</v>
      </c>
      <c r="R178" s="29"/>
    </row>
    <row r="179" spans="1:18" ht="12" customHeight="1">
      <c r="A179" s="147"/>
      <c r="B179" s="275"/>
      <c r="C179" s="280"/>
      <c r="D179" s="275"/>
      <c r="E179" s="275"/>
      <c r="F179" s="275"/>
      <c r="G179" s="275"/>
      <c r="H179" s="281"/>
      <c r="I179" s="275"/>
      <c r="J179" s="275"/>
      <c r="K179" s="275"/>
      <c r="L179" s="282"/>
      <c r="M179" s="148"/>
      <c r="N179" s="148"/>
      <c r="O179" s="148"/>
      <c r="P179" s="148"/>
      <c r="Q179" s="148"/>
      <c r="R179" s="29"/>
    </row>
    <row r="180" spans="1:18" ht="12" customHeight="1">
      <c r="A180" s="147"/>
      <c r="B180" s="275"/>
      <c r="C180" s="280"/>
      <c r="D180" s="275"/>
      <c r="E180" s="275"/>
      <c r="F180" s="275"/>
      <c r="G180" s="275"/>
      <c r="H180" s="281"/>
      <c r="I180" s="275"/>
      <c r="J180" s="275"/>
      <c r="K180" s="275"/>
      <c r="L180" s="282"/>
      <c r="M180" s="148"/>
      <c r="N180" s="148"/>
      <c r="O180" s="148"/>
      <c r="P180" s="148"/>
      <c r="Q180" s="148"/>
      <c r="R180" s="29"/>
    </row>
    <row r="181" spans="1:18" ht="15.75" customHeight="1">
      <c r="A181" s="27" t="s">
        <v>451</v>
      </c>
      <c r="B181" s="1"/>
      <c r="C181" s="1"/>
      <c r="D181" s="1"/>
      <c r="E181" s="1"/>
      <c r="F181" s="1"/>
      <c r="G181" s="1"/>
      <c r="H181" s="21"/>
      <c r="I181" s="15"/>
      <c r="J181" s="15"/>
      <c r="K181" s="15"/>
      <c r="L181" s="22"/>
      <c r="M181" s="28">
        <f>+M183</f>
        <v>1609246.23</v>
      </c>
      <c r="N181" s="28">
        <f>+N183</f>
        <v>687599.28</v>
      </c>
      <c r="O181" s="28">
        <f>+O183</f>
        <v>0</v>
      </c>
      <c r="P181" s="28">
        <f>+P183</f>
        <v>0</v>
      </c>
      <c r="Q181" s="28">
        <f>+Q183</f>
        <v>2296845.51</v>
      </c>
      <c r="R181" s="29"/>
    </row>
    <row r="182" spans="1:18" ht="9.75" customHeight="1">
      <c r="A182" s="147"/>
      <c r="B182" s="15"/>
      <c r="C182" s="142"/>
      <c r="D182" s="15"/>
      <c r="E182" s="15"/>
      <c r="F182" s="15"/>
      <c r="G182" s="15"/>
      <c r="H182" s="21"/>
      <c r="I182" s="15"/>
      <c r="J182" s="15"/>
      <c r="K182" s="15"/>
      <c r="L182" s="22"/>
      <c r="M182" s="88"/>
      <c r="N182" s="88"/>
      <c r="O182" s="88"/>
      <c r="P182" s="88"/>
      <c r="Q182" s="88"/>
      <c r="R182" s="29"/>
    </row>
    <row r="183" spans="1:18" ht="15.75" customHeight="1">
      <c r="A183" s="30" t="s">
        <v>286</v>
      </c>
      <c r="B183" s="15"/>
      <c r="C183" s="15"/>
      <c r="D183" s="15"/>
      <c r="E183" s="15"/>
      <c r="F183" s="15"/>
      <c r="G183" s="15"/>
      <c r="H183" s="21"/>
      <c r="I183" s="15"/>
      <c r="J183" s="15"/>
      <c r="K183" s="15"/>
      <c r="L183" s="22"/>
      <c r="M183" s="31">
        <f>+M184+M234</f>
        <v>1609246.23</v>
      </c>
      <c r="N183" s="31">
        <f>+N184+N234</f>
        <v>687599.28</v>
      </c>
      <c r="O183" s="31">
        <f>+O184+O234</f>
        <v>0</v>
      </c>
      <c r="P183" s="31">
        <f>+P184+P234</f>
        <v>0</v>
      </c>
      <c r="Q183" s="31">
        <f>+Q184+Q234</f>
        <v>2296845.51</v>
      </c>
      <c r="R183" s="29"/>
    </row>
    <row r="184" spans="1:18" ht="15" customHeight="1">
      <c r="A184" s="32" t="s">
        <v>287</v>
      </c>
      <c r="C184" s="33"/>
      <c r="H184" s="34"/>
      <c r="L184" s="35"/>
      <c r="M184" s="36">
        <f>SUM(M185:M186)</f>
        <v>1609246.23</v>
      </c>
      <c r="N184" s="36">
        <f>SUM(N185:N186)</f>
        <v>687599.28</v>
      </c>
      <c r="O184" s="36">
        <f>SUM(O185:O186)</f>
        <v>0</v>
      </c>
      <c r="P184" s="36">
        <f>SUM(P185:P186)</f>
        <v>0</v>
      </c>
      <c r="Q184" s="36">
        <f>SUM(Q185:Q186)</f>
        <v>2296845.51</v>
      </c>
      <c r="R184" s="29"/>
    </row>
    <row r="185" spans="1:18" ht="14.25">
      <c r="A185" s="54" t="s">
        <v>597</v>
      </c>
      <c r="B185" s="54" t="s">
        <v>598</v>
      </c>
      <c r="C185" s="55">
        <v>1</v>
      </c>
      <c r="D185" s="54" t="s">
        <v>16</v>
      </c>
      <c r="E185" s="292">
        <v>41090</v>
      </c>
      <c r="F185" s="292">
        <v>41088</v>
      </c>
      <c r="G185" s="54" t="s">
        <v>55</v>
      </c>
      <c r="H185" s="58">
        <v>999113.97</v>
      </c>
      <c r="I185" s="59">
        <v>426901.76</v>
      </c>
      <c r="J185" s="59">
        <v>0</v>
      </c>
      <c r="K185" s="59">
        <v>0</v>
      </c>
      <c r="L185" s="60">
        <f>SUM(H185:K185)</f>
        <v>1426015.73</v>
      </c>
      <c r="M185" s="58">
        <v>999113.97</v>
      </c>
      <c r="N185" s="59">
        <v>426901.76</v>
      </c>
      <c r="O185" s="59">
        <v>0</v>
      </c>
      <c r="P185" s="59">
        <v>0</v>
      </c>
      <c r="Q185" s="59">
        <f>SUM(M185:P185)</f>
        <v>1426015.73</v>
      </c>
      <c r="R185" s="45"/>
    </row>
    <row r="186" spans="1:18" ht="14.25">
      <c r="A186" s="54" t="s">
        <v>597</v>
      </c>
      <c r="B186" s="54" t="s">
        <v>599</v>
      </c>
      <c r="C186" s="55">
        <v>1</v>
      </c>
      <c r="D186" s="54" t="s">
        <v>16</v>
      </c>
      <c r="E186" s="292">
        <v>41090</v>
      </c>
      <c r="F186" s="292">
        <v>41088</v>
      </c>
      <c r="G186" s="54" t="s">
        <v>55</v>
      </c>
      <c r="H186" s="58">
        <v>610132.26</v>
      </c>
      <c r="I186" s="59">
        <v>260697.52</v>
      </c>
      <c r="J186" s="59">
        <v>0</v>
      </c>
      <c r="K186" s="59">
        <v>0</v>
      </c>
      <c r="L186" s="60">
        <f>SUM(H186:K186)</f>
        <v>870829.78</v>
      </c>
      <c r="M186" s="58">
        <v>610132.26</v>
      </c>
      <c r="N186" s="59">
        <v>260697.52</v>
      </c>
      <c r="O186" s="59">
        <v>0</v>
      </c>
      <c r="P186" s="59">
        <v>0</v>
      </c>
      <c r="Q186" s="59">
        <f>SUM(M186:P186)</f>
        <v>870829.78</v>
      </c>
      <c r="R186" s="45"/>
    </row>
    <row r="187" spans="3:18" ht="12" customHeight="1">
      <c r="C187" s="78"/>
      <c r="E187" s="80"/>
      <c r="F187" s="80"/>
      <c r="H187" s="81"/>
      <c r="I187" s="46"/>
      <c r="J187" s="46"/>
      <c r="K187" s="46"/>
      <c r="L187" s="283"/>
      <c r="M187" s="46"/>
      <c r="N187" s="46"/>
      <c r="O187" s="46"/>
      <c r="P187" s="46"/>
      <c r="Q187" s="46"/>
      <c r="R187" s="46"/>
    </row>
    <row r="188" spans="3:18" ht="12" customHeight="1">
      <c r="C188" s="78"/>
      <c r="E188" s="80"/>
      <c r="F188" s="80"/>
      <c r="H188" s="81"/>
      <c r="I188" s="46"/>
      <c r="J188" s="46"/>
      <c r="K188" s="46"/>
      <c r="L188" s="283"/>
      <c r="M188" s="46"/>
      <c r="N188" s="46"/>
      <c r="O188" s="46"/>
      <c r="P188" s="46"/>
      <c r="Q188" s="46"/>
      <c r="R188" s="46"/>
    </row>
    <row r="189" spans="1:18" ht="15.75" customHeight="1">
      <c r="A189" s="83" t="s">
        <v>297</v>
      </c>
      <c r="B189" s="84"/>
      <c r="C189" s="85"/>
      <c r="D189" s="84"/>
      <c r="E189" s="84"/>
      <c r="F189" s="84"/>
      <c r="G189" s="84"/>
      <c r="H189" s="86"/>
      <c r="I189" s="84"/>
      <c r="J189" s="84"/>
      <c r="K189" s="84"/>
      <c r="L189" s="87"/>
      <c r="M189" s="88">
        <f>+M191+M208</f>
        <v>0</v>
      </c>
      <c r="N189" s="88">
        <f>+N191+N208</f>
        <v>0</v>
      </c>
      <c r="O189" s="88">
        <f>+O191+O208</f>
        <v>2668291.5300000003</v>
      </c>
      <c r="P189" s="88">
        <f>+P191+P208</f>
        <v>0</v>
      </c>
      <c r="Q189" s="88">
        <f>+Q191+Q208</f>
        <v>2668291.5300000003</v>
      </c>
      <c r="R189" s="29"/>
    </row>
    <row r="190" spans="1:18" ht="9.75" customHeight="1">
      <c r="A190" s="83"/>
      <c r="B190" s="84"/>
      <c r="C190" s="85"/>
      <c r="D190" s="84"/>
      <c r="E190" s="84"/>
      <c r="F190" s="84"/>
      <c r="G190" s="84"/>
      <c r="H190" s="86"/>
      <c r="I190" s="84"/>
      <c r="J190" s="84"/>
      <c r="K190" s="84"/>
      <c r="L190" s="87"/>
      <c r="M190" s="88"/>
      <c r="N190" s="88"/>
      <c r="O190" s="88"/>
      <c r="P190" s="88"/>
      <c r="Q190" s="88"/>
      <c r="R190" s="29"/>
    </row>
    <row r="191" spans="1:18" ht="15.75" customHeight="1">
      <c r="A191" s="30" t="s">
        <v>286</v>
      </c>
      <c r="B191" s="15"/>
      <c r="C191" s="15"/>
      <c r="D191" s="15"/>
      <c r="E191" s="15"/>
      <c r="F191" s="15"/>
      <c r="G191" s="15"/>
      <c r="H191" s="21"/>
      <c r="I191" s="15"/>
      <c r="J191" s="15"/>
      <c r="K191" s="15"/>
      <c r="L191" s="22"/>
      <c r="M191" s="31">
        <f>+M192</f>
        <v>0</v>
      </c>
      <c r="N191" s="31">
        <f>+N192</f>
        <v>0</v>
      </c>
      <c r="O191" s="31">
        <f>+O192</f>
        <v>2666015.43</v>
      </c>
      <c r="P191" s="31">
        <f>+P192</f>
        <v>0</v>
      </c>
      <c r="Q191" s="31">
        <f>+Q192</f>
        <v>2666015.43</v>
      </c>
      <c r="R191" s="29"/>
    </row>
    <row r="192" spans="1:18" ht="15" customHeight="1">
      <c r="A192" s="32" t="s">
        <v>287</v>
      </c>
      <c r="B192" s="15"/>
      <c r="C192" s="15"/>
      <c r="D192" s="15"/>
      <c r="E192" s="15"/>
      <c r="F192" s="15"/>
      <c r="G192" s="15"/>
      <c r="H192" s="62"/>
      <c r="I192" s="63"/>
      <c r="J192" s="63"/>
      <c r="K192" s="63"/>
      <c r="L192" s="64"/>
      <c r="M192" s="36">
        <f>SUM(M193:M206)</f>
        <v>0</v>
      </c>
      <c r="N192" s="36">
        <f>SUM(N193:N206)</f>
        <v>0</v>
      </c>
      <c r="O192" s="36">
        <f>SUM(O193:O206)</f>
        <v>2666015.43</v>
      </c>
      <c r="P192" s="36">
        <f>SUM(P193:P206)</f>
        <v>0</v>
      </c>
      <c r="Q192" s="36">
        <f>SUM(Q193:Q206)</f>
        <v>2666015.43</v>
      </c>
      <c r="R192" s="29"/>
    </row>
    <row r="193" spans="1:18" ht="14.25" customHeight="1">
      <c r="A193" s="303" t="s">
        <v>90</v>
      </c>
      <c r="B193" s="303" t="s">
        <v>280</v>
      </c>
      <c r="C193" s="304">
        <v>1</v>
      </c>
      <c r="D193" s="54" t="s">
        <v>281</v>
      </c>
      <c r="E193" s="305">
        <v>41088</v>
      </c>
      <c r="F193" s="305">
        <v>41088</v>
      </c>
      <c r="G193" s="54" t="s">
        <v>66</v>
      </c>
      <c r="H193" s="306">
        <v>0</v>
      </c>
      <c r="I193" s="307">
        <v>0</v>
      </c>
      <c r="J193" s="307">
        <v>52198.93</v>
      </c>
      <c r="K193" s="307">
        <v>0</v>
      </c>
      <c r="L193" s="60">
        <f>SUM(H193:K193)</f>
        <v>52198.93</v>
      </c>
      <c r="M193" s="307">
        <v>0</v>
      </c>
      <c r="N193" s="307">
        <v>0</v>
      </c>
      <c r="O193" s="307">
        <v>19542.84</v>
      </c>
      <c r="P193" s="307">
        <v>0</v>
      </c>
      <c r="Q193" s="59">
        <f>SUM(M193:P193)</f>
        <v>19542.84</v>
      </c>
      <c r="R193" s="308"/>
    </row>
    <row r="194" spans="1:18" ht="14.25" customHeight="1">
      <c r="A194" s="303" t="s">
        <v>415</v>
      </c>
      <c r="B194" s="303" t="s">
        <v>600</v>
      </c>
      <c r="C194" s="304">
        <v>1</v>
      </c>
      <c r="D194" s="54" t="s">
        <v>266</v>
      </c>
      <c r="E194" s="305">
        <v>41090</v>
      </c>
      <c r="F194" s="305">
        <v>41086</v>
      </c>
      <c r="G194" s="54" t="s">
        <v>66</v>
      </c>
      <c r="H194" s="306">
        <v>0</v>
      </c>
      <c r="I194" s="307">
        <v>0</v>
      </c>
      <c r="J194" s="307">
        <v>227691.87</v>
      </c>
      <c r="K194" s="307">
        <v>0</v>
      </c>
      <c r="L194" s="60">
        <f aca="true" t="shared" si="13" ref="L194:L206">SUM(H194:K194)</f>
        <v>227691.87</v>
      </c>
      <c r="M194" s="307">
        <v>0</v>
      </c>
      <c r="N194" s="307">
        <v>0</v>
      </c>
      <c r="O194" s="307">
        <v>85502.02</v>
      </c>
      <c r="P194" s="307">
        <v>0</v>
      </c>
      <c r="Q194" s="59">
        <f aca="true" t="shared" si="14" ref="Q194:Q206">SUM(M194:P194)</f>
        <v>85502.02</v>
      </c>
      <c r="R194" s="308"/>
    </row>
    <row r="195" spans="1:18" ht="14.25" customHeight="1">
      <c r="A195" s="303" t="s">
        <v>415</v>
      </c>
      <c r="B195" s="303" t="s">
        <v>601</v>
      </c>
      <c r="C195" s="304">
        <v>1</v>
      </c>
      <c r="D195" s="54" t="s">
        <v>266</v>
      </c>
      <c r="E195" s="305">
        <v>41090</v>
      </c>
      <c r="F195" s="305">
        <v>41086</v>
      </c>
      <c r="G195" s="54" t="s">
        <v>66</v>
      </c>
      <c r="H195" s="306">
        <v>0</v>
      </c>
      <c r="I195" s="307">
        <v>0</v>
      </c>
      <c r="J195" s="307">
        <v>199710.47</v>
      </c>
      <c r="K195" s="307">
        <v>0</v>
      </c>
      <c r="L195" s="60">
        <f t="shared" si="13"/>
        <v>199710.47</v>
      </c>
      <c r="M195" s="307">
        <v>0</v>
      </c>
      <c r="N195" s="307">
        <v>0</v>
      </c>
      <c r="O195" s="307">
        <v>74994.54</v>
      </c>
      <c r="P195" s="307">
        <v>0</v>
      </c>
      <c r="Q195" s="59">
        <f t="shared" si="14"/>
        <v>74994.54</v>
      </c>
      <c r="R195" s="308"/>
    </row>
    <row r="196" spans="1:18" ht="14.25" customHeight="1">
      <c r="A196" s="303" t="s">
        <v>415</v>
      </c>
      <c r="B196" s="303" t="s">
        <v>602</v>
      </c>
      <c r="C196" s="304">
        <v>1</v>
      </c>
      <c r="D196" s="54" t="s">
        <v>266</v>
      </c>
      <c r="E196" s="305">
        <v>41090</v>
      </c>
      <c r="F196" s="305">
        <v>41086</v>
      </c>
      <c r="G196" s="54" t="s">
        <v>66</v>
      </c>
      <c r="H196" s="306">
        <v>0</v>
      </c>
      <c r="I196" s="307">
        <v>0</v>
      </c>
      <c r="J196" s="307">
        <v>128845.45</v>
      </c>
      <c r="K196" s="307">
        <v>0</v>
      </c>
      <c r="L196" s="60">
        <f t="shared" si="13"/>
        <v>128845.45</v>
      </c>
      <c r="M196" s="307">
        <v>0</v>
      </c>
      <c r="N196" s="307">
        <v>0</v>
      </c>
      <c r="O196" s="307">
        <v>48383.57</v>
      </c>
      <c r="P196" s="307">
        <v>0</v>
      </c>
      <c r="Q196" s="59">
        <f t="shared" si="14"/>
        <v>48383.57</v>
      </c>
      <c r="R196" s="308"/>
    </row>
    <row r="197" spans="1:18" ht="14.25" customHeight="1">
      <c r="A197" s="303" t="s">
        <v>415</v>
      </c>
      <c r="B197" s="303" t="s">
        <v>603</v>
      </c>
      <c r="C197" s="304">
        <v>1</v>
      </c>
      <c r="D197" s="54" t="s">
        <v>266</v>
      </c>
      <c r="E197" s="305">
        <v>41090</v>
      </c>
      <c r="F197" s="305">
        <v>41086</v>
      </c>
      <c r="G197" s="54" t="s">
        <v>66</v>
      </c>
      <c r="H197" s="306">
        <v>0</v>
      </c>
      <c r="I197" s="307">
        <v>0</v>
      </c>
      <c r="J197" s="307">
        <v>1024589.75</v>
      </c>
      <c r="K197" s="307">
        <v>0</v>
      </c>
      <c r="L197" s="60">
        <f t="shared" si="13"/>
        <v>1024589.75</v>
      </c>
      <c r="M197" s="307">
        <v>0</v>
      </c>
      <c r="N197" s="307">
        <v>0</v>
      </c>
      <c r="O197" s="307">
        <v>384750.19</v>
      </c>
      <c r="P197" s="307">
        <v>0</v>
      </c>
      <c r="Q197" s="59">
        <f t="shared" si="14"/>
        <v>384750.19</v>
      </c>
      <c r="R197" s="308"/>
    </row>
    <row r="198" spans="1:18" ht="14.25" customHeight="1">
      <c r="A198" s="303" t="s">
        <v>415</v>
      </c>
      <c r="B198" s="303" t="s">
        <v>604</v>
      </c>
      <c r="C198" s="304">
        <v>1</v>
      </c>
      <c r="D198" s="54" t="s">
        <v>266</v>
      </c>
      <c r="E198" s="305">
        <v>41090</v>
      </c>
      <c r="F198" s="305">
        <v>41086</v>
      </c>
      <c r="G198" s="54" t="s">
        <v>66</v>
      </c>
      <c r="H198" s="306">
        <v>0</v>
      </c>
      <c r="I198" s="307">
        <v>0</v>
      </c>
      <c r="J198" s="307">
        <v>206344.13</v>
      </c>
      <c r="K198" s="307">
        <v>0</v>
      </c>
      <c r="L198" s="60">
        <f t="shared" si="13"/>
        <v>206344.13</v>
      </c>
      <c r="M198" s="307">
        <v>0</v>
      </c>
      <c r="N198" s="307">
        <v>0</v>
      </c>
      <c r="O198" s="307">
        <v>77485.59</v>
      </c>
      <c r="P198" s="307">
        <v>0</v>
      </c>
      <c r="Q198" s="59">
        <f t="shared" si="14"/>
        <v>77485.59</v>
      </c>
      <c r="R198" s="308"/>
    </row>
    <row r="199" spans="1:18" ht="14.25" customHeight="1">
      <c r="A199" s="303" t="s">
        <v>415</v>
      </c>
      <c r="B199" s="303" t="s">
        <v>605</v>
      </c>
      <c r="C199" s="304">
        <v>1</v>
      </c>
      <c r="D199" s="54" t="s">
        <v>266</v>
      </c>
      <c r="E199" s="305">
        <v>41090</v>
      </c>
      <c r="F199" s="305">
        <v>41086</v>
      </c>
      <c r="G199" s="54" t="s">
        <v>66</v>
      </c>
      <c r="H199" s="306">
        <v>0</v>
      </c>
      <c r="I199" s="307">
        <v>0</v>
      </c>
      <c r="J199" s="307">
        <v>77158.32</v>
      </c>
      <c r="K199" s="307">
        <v>0</v>
      </c>
      <c r="L199" s="60">
        <f t="shared" si="13"/>
        <v>77158.32</v>
      </c>
      <c r="M199" s="307">
        <v>0</v>
      </c>
      <c r="N199" s="307">
        <v>0</v>
      </c>
      <c r="O199" s="307">
        <v>28974.21</v>
      </c>
      <c r="P199" s="307">
        <v>0</v>
      </c>
      <c r="Q199" s="59">
        <f t="shared" si="14"/>
        <v>28974.21</v>
      </c>
      <c r="R199" s="308"/>
    </row>
    <row r="200" spans="1:18" ht="14.25" customHeight="1">
      <c r="A200" s="303" t="s">
        <v>415</v>
      </c>
      <c r="B200" s="303" t="s">
        <v>606</v>
      </c>
      <c r="C200" s="304">
        <v>1</v>
      </c>
      <c r="D200" s="54" t="s">
        <v>266</v>
      </c>
      <c r="E200" s="305">
        <v>41090</v>
      </c>
      <c r="F200" s="305">
        <v>41086</v>
      </c>
      <c r="G200" s="54" t="s">
        <v>66</v>
      </c>
      <c r="H200" s="306">
        <v>0</v>
      </c>
      <c r="I200" s="307">
        <v>0</v>
      </c>
      <c r="J200" s="307">
        <v>470106.05</v>
      </c>
      <c r="K200" s="307">
        <v>0</v>
      </c>
      <c r="L200" s="60">
        <f t="shared" si="13"/>
        <v>470106.05</v>
      </c>
      <c r="M200" s="307">
        <v>0</v>
      </c>
      <c r="N200" s="307">
        <v>0</v>
      </c>
      <c r="O200" s="307">
        <v>176532.5</v>
      </c>
      <c r="P200" s="307">
        <v>0</v>
      </c>
      <c r="Q200" s="59">
        <f t="shared" si="14"/>
        <v>176532.5</v>
      </c>
      <c r="R200" s="308"/>
    </row>
    <row r="201" spans="1:18" ht="14.25" customHeight="1">
      <c r="A201" s="303" t="s">
        <v>269</v>
      </c>
      <c r="B201" s="303" t="s">
        <v>607</v>
      </c>
      <c r="C201" s="304">
        <v>1</v>
      </c>
      <c r="D201" s="54" t="s">
        <v>266</v>
      </c>
      <c r="E201" s="305">
        <v>41090</v>
      </c>
      <c r="F201" s="305">
        <v>41086</v>
      </c>
      <c r="G201" s="54" t="s">
        <v>66</v>
      </c>
      <c r="H201" s="306">
        <v>0</v>
      </c>
      <c r="I201" s="307">
        <v>0</v>
      </c>
      <c r="J201" s="307">
        <v>534849.74</v>
      </c>
      <c r="K201" s="307">
        <v>0</v>
      </c>
      <c r="L201" s="60">
        <f t="shared" si="13"/>
        <v>534849.74</v>
      </c>
      <c r="M201" s="307">
        <v>0</v>
      </c>
      <c r="N201" s="307">
        <v>0</v>
      </c>
      <c r="O201" s="307">
        <v>200844.81</v>
      </c>
      <c r="P201" s="307">
        <v>0</v>
      </c>
      <c r="Q201" s="59">
        <f t="shared" si="14"/>
        <v>200844.81</v>
      </c>
      <c r="R201" s="308"/>
    </row>
    <row r="202" spans="1:18" ht="14.25" customHeight="1">
      <c r="A202" s="303" t="s">
        <v>269</v>
      </c>
      <c r="B202" s="303" t="s">
        <v>607</v>
      </c>
      <c r="C202" s="304">
        <v>1</v>
      </c>
      <c r="D202" s="54" t="s">
        <v>266</v>
      </c>
      <c r="E202" s="305">
        <v>41091</v>
      </c>
      <c r="F202" s="305">
        <v>41086</v>
      </c>
      <c r="G202" s="54" t="s">
        <v>66</v>
      </c>
      <c r="H202" s="306">
        <v>0</v>
      </c>
      <c r="I202" s="307">
        <v>0</v>
      </c>
      <c r="J202" s="307">
        <v>777183.47</v>
      </c>
      <c r="K202" s="307">
        <v>0</v>
      </c>
      <c r="L202" s="60">
        <f t="shared" si="13"/>
        <v>777183.47</v>
      </c>
      <c r="M202" s="307">
        <v>0</v>
      </c>
      <c r="N202" s="307">
        <v>0</v>
      </c>
      <c r="O202" s="307">
        <v>291845.09</v>
      </c>
      <c r="P202" s="307">
        <v>0</v>
      </c>
      <c r="Q202" s="59">
        <f t="shared" si="14"/>
        <v>291845.09</v>
      </c>
      <c r="R202" s="308"/>
    </row>
    <row r="203" spans="1:18" ht="14.25" customHeight="1">
      <c r="A203" s="303" t="s">
        <v>1</v>
      </c>
      <c r="B203" s="303" t="s">
        <v>608</v>
      </c>
      <c r="C203" s="304">
        <v>1</v>
      </c>
      <c r="D203" s="54" t="s">
        <v>509</v>
      </c>
      <c r="E203" s="305">
        <v>41075</v>
      </c>
      <c r="F203" s="305">
        <v>41075</v>
      </c>
      <c r="G203" s="54" t="s">
        <v>55</v>
      </c>
      <c r="H203" s="306">
        <v>0</v>
      </c>
      <c r="I203" s="307">
        <v>0</v>
      </c>
      <c r="J203" s="307">
        <v>1127339.06</v>
      </c>
      <c r="K203" s="307">
        <v>0</v>
      </c>
      <c r="L203" s="60">
        <f t="shared" si="13"/>
        <v>1127339.06</v>
      </c>
      <c r="M203" s="307">
        <v>0</v>
      </c>
      <c r="N203" s="307">
        <v>0</v>
      </c>
      <c r="O203" s="307">
        <v>1127339.06</v>
      </c>
      <c r="P203" s="307">
        <v>0</v>
      </c>
      <c r="Q203" s="59">
        <f t="shared" si="14"/>
        <v>1127339.06</v>
      </c>
      <c r="R203" s="308"/>
    </row>
    <row r="204" spans="1:18" ht="14.25" customHeight="1">
      <c r="A204" s="303" t="s">
        <v>1</v>
      </c>
      <c r="B204" s="303" t="s">
        <v>609</v>
      </c>
      <c r="C204" s="304">
        <v>1</v>
      </c>
      <c r="D204" s="54" t="s">
        <v>610</v>
      </c>
      <c r="E204" s="305">
        <v>41075</v>
      </c>
      <c r="F204" s="305">
        <v>41075</v>
      </c>
      <c r="G204" s="54" t="s">
        <v>55</v>
      </c>
      <c r="H204" s="306">
        <v>0</v>
      </c>
      <c r="I204" s="307">
        <v>0</v>
      </c>
      <c r="J204" s="307">
        <v>139367.97</v>
      </c>
      <c r="K204" s="307">
        <v>0</v>
      </c>
      <c r="L204" s="60">
        <f t="shared" si="13"/>
        <v>139367.97</v>
      </c>
      <c r="M204" s="307">
        <v>0</v>
      </c>
      <c r="N204" s="307">
        <v>0</v>
      </c>
      <c r="O204" s="307">
        <v>139367.97</v>
      </c>
      <c r="P204" s="307">
        <v>0</v>
      </c>
      <c r="Q204" s="59">
        <f t="shared" si="14"/>
        <v>139367.97</v>
      </c>
      <c r="R204" s="308"/>
    </row>
    <row r="205" spans="1:18" ht="14.25" customHeight="1">
      <c r="A205" s="303" t="s">
        <v>1</v>
      </c>
      <c r="B205" s="303" t="s">
        <v>609</v>
      </c>
      <c r="C205" s="304">
        <v>1</v>
      </c>
      <c r="D205" s="54" t="s">
        <v>610</v>
      </c>
      <c r="E205" s="305">
        <v>41075</v>
      </c>
      <c r="F205" s="305">
        <v>41075</v>
      </c>
      <c r="G205" s="54" t="s">
        <v>55</v>
      </c>
      <c r="H205" s="306">
        <v>0</v>
      </c>
      <c r="I205" s="307">
        <v>0</v>
      </c>
      <c r="J205" s="307">
        <v>10427.24</v>
      </c>
      <c r="K205" s="307">
        <v>0</v>
      </c>
      <c r="L205" s="60">
        <f t="shared" si="13"/>
        <v>10427.24</v>
      </c>
      <c r="M205" s="307">
        <v>0</v>
      </c>
      <c r="N205" s="307">
        <v>0</v>
      </c>
      <c r="O205" s="307">
        <v>10427.24</v>
      </c>
      <c r="P205" s="307">
        <v>0</v>
      </c>
      <c r="Q205" s="59">
        <f t="shared" si="14"/>
        <v>10427.24</v>
      </c>
      <c r="R205" s="308"/>
    </row>
    <row r="206" spans="1:18" ht="14.25" customHeight="1">
      <c r="A206" s="303" t="s">
        <v>1</v>
      </c>
      <c r="B206" s="303" t="s">
        <v>609</v>
      </c>
      <c r="C206" s="304">
        <v>1</v>
      </c>
      <c r="D206" s="54" t="s">
        <v>610</v>
      </c>
      <c r="E206" s="305">
        <v>41075</v>
      </c>
      <c r="F206" s="305">
        <v>41075</v>
      </c>
      <c r="G206" s="54" t="s">
        <v>55</v>
      </c>
      <c r="H206" s="306">
        <v>0</v>
      </c>
      <c r="I206" s="307">
        <v>0</v>
      </c>
      <c r="J206" s="307">
        <v>25.8</v>
      </c>
      <c r="K206" s="307">
        <v>0</v>
      </c>
      <c r="L206" s="60">
        <f t="shared" si="13"/>
        <v>25.8</v>
      </c>
      <c r="M206" s="307">
        <v>0</v>
      </c>
      <c r="N206" s="307">
        <v>0</v>
      </c>
      <c r="O206" s="307">
        <v>25.8</v>
      </c>
      <c r="P206" s="307">
        <v>0</v>
      </c>
      <c r="Q206" s="59">
        <f t="shared" si="14"/>
        <v>25.8</v>
      </c>
      <c r="R206" s="308"/>
    </row>
    <row r="207" spans="1:18" ht="9.75" customHeight="1">
      <c r="A207" s="156"/>
      <c r="B207" s="156"/>
      <c r="C207" s="157"/>
      <c r="D207" s="158"/>
      <c r="E207" s="159"/>
      <c r="F207" s="159"/>
      <c r="G207" s="158"/>
      <c r="H207" s="211"/>
      <c r="I207" s="161"/>
      <c r="J207" s="161"/>
      <c r="K207" s="161"/>
      <c r="L207" s="201"/>
      <c r="M207" s="161"/>
      <c r="N207" s="161"/>
      <c r="O207" s="161"/>
      <c r="P207" s="161"/>
      <c r="Q207" s="163"/>
      <c r="R207" s="308"/>
    </row>
    <row r="208" spans="1:18" ht="15.75" customHeight="1">
      <c r="A208" s="30" t="s">
        <v>293</v>
      </c>
      <c r="B208" s="15"/>
      <c r="C208" s="15"/>
      <c r="D208" s="15"/>
      <c r="E208" s="15"/>
      <c r="F208" s="15"/>
      <c r="G208" s="15"/>
      <c r="H208" s="21"/>
      <c r="I208" s="15"/>
      <c r="J208" s="15"/>
      <c r="K208" s="15"/>
      <c r="L208" s="22"/>
      <c r="M208" s="31">
        <f>+M209</f>
        <v>0</v>
      </c>
      <c r="N208" s="31">
        <f>+N209</f>
        <v>0</v>
      </c>
      <c r="O208" s="31">
        <f>+O209</f>
        <v>2276.1</v>
      </c>
      <c r="P208" s="31">
        <f>+P209</f>
        <v>0</v>
      </c>
      <c r="Q208" s="31">
        <f>+Q209</f>
        <v>2276.1</v>
      </c>
      <c r="R208" s="29"/>
    </row>
    <row r="209" spans="1:18" ht="15" customHeight="1">
      <c r="A209" s="32" t="s">
        <v>304</v>
      </c>
      <c r="C209" s="33"/>
      <c r="H209" s="34"/>
      <c r="L209" s="35"/>
      <c r="M209" s="36">
        <f>SUM(M210:M210)</f>
        <v>0</v>
      </c>
      <c r="N209" s="36">
        <f>SUM(N210:N210)</f>
        <v>0</v>
      </c>
      <c r="O209" s="36">
        <f>SUM(O210:O210)</f>
        <v>2276.1</v>
      </c>
      <c r="P209" s="36">
        <f>SUM(P210:P210)</f>
        <v>0</v>
      </c>
      <c r="Q209" s="36">
        <f>SUM(Q210:Q210)</f>
        <v>2276.1</v>
      </c>
      <c r="R209" s="29"/>
    </row>
    <row r="210" spans="1:18" ht="14.25" customHeight="1">
      <c r="A210" s="303" t="s">
        <v>1</v>
      </c>
      <c r="B210" s="303" t="s">
        <v>609</v>
      </c>
      <c r="C210" s="304">
        <v>1</v>
      </c>
      <c r="D210" s="54" t="s">
        <v>610</v>
      </c>
      <c r="E210" s="305">
        <v>41075</v>
      </c>
      <c r="F210" s="305">
        <v>41075</v>
      </c>
      <c r="G210" s="54" t="s">
        <v>55</v>
      </c>
      <c r="H210" s="306">
        <v>0</v>
      </c>
      <c r="I210" s="307">
        <v>0</v>
      </c>
      <c r="J210" s="307">
        <v>2276.1</v>
      </c>
      <c r="K210" s="307">
        <v>0</v>
      </c>
      <c r="L210" s="60">
        <f>SUM(H210:K210)</f>
        <v>2276.1</v>
      </c>
      <c r="M210" s="307">
        <v>0</v>
      </c>
      <c r="N210" s="307">
        <v>0</v>
      </c>
      <c r="O210" s="307">
        <v>2276.1</v>
      </c>
      <c r="P210" s="307">
        <v>0</v>
      </c>
      <c r="Q210" s="59">
        <f>SUM(M210:P210)</f>
        <v>2276.1</v>
      </c>
      <c r="R210" s="45"/>
    </row>
    <row r="211" spans="1:18" ht="15" customHeight="1">
      <c r="A211" s="156"/>
      <c r="B211" s="156"/>
      <c r="C211" s="157"/>
      <c r="D211" s="158"/>
      <c r="E211" s="159"/>
      <c r="F211" s="159"/>
      <c r="G211" s="158"/>
      <c r="H211" s="211"/>
      <c r="I211" s="161"/>
      <c r="J211" s="161"/>
      <c r="K211" s="161"/>
      <c r="L211" s="201"/>
      <c r="M211" s="161"/>
      <c r="N211" s="161"/>
      <c r="O211" s="161"/>
      <c r="P211" s="161"/>
      <c r="Q211" s="163"/>
      <c r="R211" s="308"/>
    </row>
    <row r="212" spans="1:18" ht="15" customHeight="1">
      <c r="A212" s="156"/>
      <c r="B212" s="156"/>
      <c r="C212" s="157"/>
      <c r="D212" s="158"/>
      <c r="E212" s="159"/>
      <c r="F212" s="159"/>
      <c r="G212" s="158"/>
      <c r="H212" s="211"/>
      <c r="I212" s="161"/>
      <c r="J212" s="161"/>
      <c r="K212" s="161"/>
      <c r="L212" s="201"/>
      <c r="M212" s="161"/>
      <c r="N212" s="161"/>
      <c r="O212" s="161"/>
      <c r="P212" s="161"/>
      <c r="Q212" s="163"/>
      <c r="R212" s="308"/>
    </row>
    <row r="213" spans="1:18" ht="16.5" customHeight="1">
      <c r="A213" s="24" t="s">
        <v>290</v>
      </c>
      <c r="B213" s="89"/>
      <c r="C213" s="90"/>
      <c r="D213" s="79"/>
      <c r="E213" s="91"/>
      <c r="F213" s="91"/>
      <c r="G213" s="91"/>
      <c r="H213" s="92"/>
      <c r="I213" s="93"/>
      <c r="J213" s="93"/>
      <c r="K213" s="93"/>
      <c r="L213" s="82"/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308"/>
    </row>
    <row r="214" spans="8:18" ht="15" customHeight="1">
      <c r="H214" s="81"/>
      <c r="I214" s="46"/>
      <c r="J214" s="46"/>
      <c r="K214" s="46"/>
      <c r="L214" s="283"/>
      <c r="M214" s="46"/>
      <c r="N214" s="46"/>
      <c r="O214" s="46"/>
      <c r="P214" s="46"/>
      <c r="Q214" s="46"/>
      <c r="R214" s="46"/>
    </row>
    <row r="215" spans="1:18" ht="12" customHeight="1">
      <c r="A215" s="309"/>
      <c r="B215" s="309"/>
      <c r="C215" s="310"/>
      <c r="D215" s="309"/>
      <c r="E215" s="309"/>
      <c r="F215" s="309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</row>
    <row r="216" spans="1:18" ht="18">
      <c r="A216" s="312"/>
      <c r="B216" s="313"/>
      <c r="C216" s="314"/>
      <c r="D216" s="313"/>
      <c r="E216" s="313"/>
      <c r="F216" s="313"/>
      <c r="G216" s="315"/>
      <c r="H216" s="315"/>
      <c r="I216" s="315"/>
      <c r="J216" s="105" t="s">
        <v>40</v>
      </c>
      <c r="K216" s="106"/>
      <c r="L216" s="106"/>
      <c r="M216" s="106">
        <f>+M11+M213</f>
        <v>72464942.89000002</v>
      </c>
      <c r="N216" s="106">
        <f>+N11+N213</f>
        <v>29526697.929999992</v>
      </c>
      <c r="O216" s="106">
        <f>+O11+O213</f>
        <v>2781931.6700000004</v>
      </c>
      <c r="P216" s="106">
        <f>+P11+P213</f>
        <v>0</v>
      </c>
      <c r="Q216" s="106">
        <f>+Q11+Q213</f>
        <v>104773572.49000001</v>
      </c>
      <c r="R216" s="315"/>
    </row>
    <row r="217" spans="1:18" ht="12" customHeight="1">
      <c r="A217" s="316"/>
      <c r="B217" s="316"/>
      <c r="C217" s="317"/>
      <c r="D217" s="316"/>
      <c r="E217" s="316"/>
      <c r="F217" s="316"/>
      <c r="G217" s="318"/>
      <c r="H217" s="318"/>
      <c r="I217" s="318"/>
      <c r="J217" s="318"/>
      <c r="K217" s="318"/>
      <c r="L217" s="318"/>
      <c r="M217" s="318"/>
      <c r="N217" s="318"/>
      <c r="O217" s="318"/>
      <c r="P217" s="318"/>
      <c r="Q217" s="318"/>
      <c r="R217" s="318"/>
    </row>
    <row r="218" spans="1:18" ht="9.75" customHeight="1">
      <c r="A218" s="32"/>
      <c r="B218" s="32"/>
      <c r="C218" s="284"/>
      <c r="D218" s="32"/>
      <c r="E218" s="32"/>
      <c r="F218" s="32"/>
      <c r="G218" s="285"/>
      <c r="H218" s="285"/>
      <c r="I218" s="285"/>
      <c r="J218" s="285"/>
      <c r="K218" s="285"/>
      <c r="L218" s="285"/>
      <c r="M218" s="285"/>
      <c r="N218" s="285"/>
      <c r="O218" s="285"/>
      <c r="P218" s="285"/>
      <c r="Q218" s="46"/>
      <c r="R218" s="46"/>
    </row>
    <row r="219" spans="1:18" ht="15.75" customHeight="1">
      <c r="A219" s="206" t="s">
        <v>345</v>
      </c>
      <c r="B219" s="32"/>
      <c r="C219" s="284"/>
      <c r="D219" s="32"/>
      <c r="E219" s="32"/>
      <c r="F219" s="32"/>
      <c r="G219" s="285"/>
      <c r="H219" s="285"/>
      <c r="I219" s="285"/>
      <c r="J219" s="285"/>
      <c r="K219" s="285"/>
      <c r="L219" s="285"/>
      <c r="M219" s="285"/>
      <c r="N219" s="285"/>
      <c r="O219" s="285"/>
      <c r="P219" s="285"/>
      <c r="Q219" s="46"/>
      <c r="R219" s="46"/>
    </row>
    <row r="220" spans="1:18" ht="15.75" customHeight="1">
      <c r="A220" s="212" t="s">
        <v>306</v>
      </c>
      <c r="B220" s="32"/>
      <c r="C220" s="284"/>
      <c r="D220" s="32"/>
      <c r="E220" s="32"/>
      <c r="F220" s="32"/>
      <c r="G220" s="285"/>
      <c r="H220" s="285"/>
      <c r="I220" s="285"/>
      <c r="J220" s="285"/>
      <c r="K220" s="285"/>
      <c r="L220" s="285"/>
      <c r="M220" s="285"/>
      <c r="N220" s="285"/>
      <c r="O220" s="285"/>
      <c r="P220" s="285"/>
      <c r="Q220" s="46"/>
      <c r="R220" s="46"/>
    </row>
    <row r="221" spans="1:18" ht="15.75" customHeight="1">
      <c r="A221" s="213" t="s">
        <v>307</v>
      </c>
      <c r="B221" s="32"/>
      <c r="C221" s="284"/>
      <c r="D221" s="32"/>
      <c r="E221" s="32"/>
      <c r="F221" s="32"/>
      <c r="G221" s="285"/>
      <c r="H221" s="285"/>
      <c r="I221" s="285"/>
      <c r="J221" s="285"/>
      <c r="K221" s="285"/>
      <c r="L221" s="285"/>
      <c r="M221" s="285"/>
      <c r="N221" s="285"/>
      <c r="O221" s="285"/>
      <c r="P221" s="285"/>
      <c r="Q221" s="46"/>
      <c r="R221" s="46"/>
    </row>
    <row r="222" spans="1:18" ht="15.75" customHeight="1">
      <c r="A222" s="114" t="s">
        <v>426</v>
      </c>
      <c r="B222" s="32"/>
      <c r="C222" s="284"/>
      <c r="D222" s="32"/>
      <c r="E222" s="32"/>
      <c r="F222" s="32"/>
      <c r="G222" s="285"/>
      <c r="H222" s="285"/>
      <c r="I222" s="285"/>
      <c r="J222" s="285"/>
      <c r="K222" s="285"/>
      <c r="L222" s="285"/>
      <c r="M222" s="285"/>
      <c r="N222" s="285"/>
      <c r="O222" s="285"/>
      <c r="P222" s="285"/>
      <c r="Q222" s="46"/>
      <c r="R222" s="46"/>
    </row>
    <row r="223" spans="1:18" ht="15.75" customHeight="1">
      <c r="A223" s="114" t="s">
        <v>312</v>
      </c>
      <c r="B223" s="32"/>
      <c r="C223" s="284"/>
      <c r="D223" s="32"/>
      <c r="E223" s="32"/>
      <c r="F223" s="32"/>
      <c r="G223" s="285"/>
      <c r="H223" s="285"/>
      <c r="I223" s="285"/>
      <c r="J223" s="285"/>
      <c r="K223" s="285"/>
      <c r="L223" s="285"/>
      <c r="M223" s="285"/>
      <c r="N223" s="285"/>
      <c r="O223" s="285"/>
      <c r="P223" s="285"/>
      <c r="Q223" s="46"/>
      <c r="R223" s="46"/>
    </row>
    <row r="224" spans="1:18" ht="15.75" customHeight="1">
      <c r="A224" s="114" t="s">
        <v>299</v>
      </c>
      <c r="B224" s="32"/>
      <c r="C224" s="284"/>
      <c r="D224" s="32"/>
      <c r="E224" s="32"/>
      <c r="F224" s="32"/>
      <c r="G224" s="285"/>
      <c r="H224" s="285"/>
      <c r="I224" s="285"/>
      <c r="J224" s="285"/>
      <c r="K224" s="285"/>
      <c r="L224" s="285"/>
      <c r="M224" s="285"/>
      <c r="N224" s="285"/>
      <c r="O224" s="285"/>
      <c r="P224" s="285"/>
      <c r="Q224" s="46"/>
      <c r="R224" s="46"/>
    </row>
    <row r="225" spans="1:18" ht="15.75" customHeight="1">
      <c r="A225" s="212" t="s">
        <v>611</v>
      </c>
      <c r="B225" s="32"/>
      <c r="C225" s="284"/>
      <c r="D225" s="32"/>
      <c r="E225" s="32"/>
      <c r="F225" s="32"/>
      <c r="G225" s="285"/>
      <c r="H225" s="285"/>
      <c r="I225" s="285"/>
      <c r="J225" s="285"/>
      <c r="K225" s="285"/>
      <c r="L225" s="285"/>
      <c r="M225" s="285"/>
      <c r="N225" s="285"/>
      <c r="O225" s="285"/>
      <c r="P225" s="285"/>
      <c r="Q225" s="46"/>
      <c r="R225" s="46"/>
    </row>
    <row r="226" spans="1:18" ht="15.75" customHeight="1">
      <c r="A226" s="114" t="s">
        <v>612</v>
      </c>
      <c r="B226" s="32"/>
      <c r="C226" s="284"/>
      <c r="D226" s="32"/>
      <c r="E226" s="32"/>
      <c r="F226" s="32"/>
      <c r="G226" s="285"/>
      <c r="H226" s="285"/>
      <c r="I226" s="285"/>
      <c r="J226" s="285"/>
      <c r="K226" s="285"/>
      <c r="L226" s="285"/>
      <c r="M226" s="285"/>
      <c r="N226" s="285"/>
      <c r="O226" s="285"/>
      <c r="P226" s="285"/>
      <c r="Q226" s="46"/>
      <c r="R226" s="46"/>
    </row>
    <row r="227" spans="1:18" ht="15.75" customHeight="1">
      <c r="A227" s="114" t="s">
        <v>613</v>
      </c>
      <c r="B227" s="32"/>
      <c r="C227" s="284"/>
      <c r="D227" s="32"/>
      <c r="E227" s="32"/>
      <c r="F227" s="32"/>
      <c r="G227" s="285"/>
      <c r="H227" s="285"/>
      <c r="I227" s="285"/>
      <c r="J227" s="285"/>
      <c r="K227" s="285"/>
      <c r="L227" s="285"/>
      <c r="M227" s="285"/>
      <c r="N227" s="285"/>
      <c r="O227" s="285"/>
      <c r="P227" s="285"/>
      <c r="Q227" s="46"/>
      <c r="R227" s="46"/>
    </row>
    <row r="228" spans="1:18" ht="15.75" customHeight="1">
      <c r="A228" s="114" t="s">
        <v>614</v>
      </c>
      <c r="B228" s="32"/>
      <c r="C228" s="284"/>
      <c r="D228" s="32"/>
      <c r="E228" s="32"/>
      <c r="F228" s="32"/>
      <c r="G228" s="285"/>
      <c r="H228" s="285"/>
      <c r="I228" s="285"/>
      <c r="J228" s="285"/>
      <c r="K228" s="285"/>
      <c r="L228" s="285"/>
      <c r="M228" s="285"/>
      <c r="N228" s="285"/>
      <c r="O228" s="285"/>
      <c r="P228" s="285"/>
      <c r="Q228" s="46"/>
      <c r="R228" s="46"/>
    </row>
    <row r="229" spans="1:18" ht="15.75" customHeight="1">
      <c r="A229" s="114" t="s">
        <v>615</v>
      </c>
      <c r="B229" s="32"/>
      <c r="C229" s="284"/>
      <c r="D229" s="32"/>
      <c r="E229" s="32"/>
      <c r="F229" s="32"/>
      <c r="G229" s="285"/>
      <c r="H229" s="285"/>
      <c r="I229" s="285"/>
      <c r="J229" s="285"/>
      <c r="K229" s="285"/>
      <c r="L229" s="285"/>
      <c r="M229" s="285"/>
      <c r="N229" s="285"/>
      <c r="O229" s="285"/>
      <c r="P229" s="285"/>
      <c r="Q229" s="46"/>
      <c r="R229" s="46"/>
    </row>
    <row r="230" spans="1:18" ht="15.75" customHeight="1">
      <c r="A230" s="114" t="s">
        <v>616</v>
      </c>
      <c r="B230" s="32"/>
      <c r="C230" s="284"/>
      <c r="D230" s="32"/>
      <c r="E230" s="32"/>
      <c r="F230" s="32"/>
      <c r="G230" s="285"/>
      <c r="H230" s="285"/>
      <c r="I230" s="285"/>
      <c r="J230" s="285"/>
      <c r="K230" s="285"/>
      <c r="L230" s="285"/>
      <c r="M230" s="285"/>
      <c r="N230" s="285"/>
      <c r="O230" s="285"/>
      <c r="P230" s="285"/>
      <c r="Q230" s="46"/>
      <c r="R230" s="46"/>
    </row>
    <row r="231" spans="1:18" ht="15.75" customHeight="1">
      <c r="A231" s="114" t="s">
        <v>617</v>
      </c>
      <c r="B231" s="115"/>
      <c r="C231" s="172"/>
      <c r="D231" s="115"/>
      <c r="E231" s="115"/>
      <c r="F231" s="115"/>
      <c r="G231" s="155"/>
      <c r="H231" s="187"/>
      <c r="I231" s="187"/>
      <c r="J231" s="187"/>
      <c r="K231" s="187"/>
      <c r="L231" s="187"/>
      <c r="M231" s="319"/>
      <c r="N231" s="319"/>
      <c r="O231" s="319"/>
      <c r="P231" s="187"/>
      <c r="Q231" s="320"/>
      <c r="R231" s="46"/>
    </row>
    <row r="232" spans="1:18" ht="15.75" customHeight="1">
      <c r="A232" s="114" t="s">
        <v>618</v>
      </c>
      <c r="B232" s="115"/>
      <c r="C232" s="172"/>
      <c r="D232" s="115"/>
      <c r="E232" s="115"/>
      <c r="F232" s="115"/>
      <c r="G232" s="155"/>
      <c r="H232" s="187"/>
      <c r="I232" s="187"/>
      <c r="J232" s="187"/>
      <c r="K232" s="187"/>
      <c r="L232" s="187"/>
      <c r="M232" s="319"/>
      <c r="N232" s="319"/>
      <c r="O232" s="319"/>
      <c r="P232" s="187"/>
      <c r="Q232" s="320"/>
      <c r="R232" s="46"/>
    </row>
    <row r="233" spans="1:18" ht="12" customHeight="1">
      <c r="A233" s="121"/>
      <c r="B233" s="115"/>
      <c r="C233" s="172"/>
      <c r="D233" s="115"/>
      <c r="E233" s="115"/>
      <c r="F233" s="115"/>
      <c r="G233" s="155"/>
      <c r="H233" s="187"/>
      <c r="I233" s="187"/>
      <c r="J233" s="187"/>
      <c r="K233" s="187"/>
      <c r="L233" s="118"/>
      <c r="M233" s="118"/>
      <c r="N233" s="118"/>
      <c r="O233" s="118"/>
      <c r="P233" s="118"/>
      <c r="Q233" s="118"/>
      <c r="R233" s="46"/>
    </row>
    <row r="234" spans="1:18" ht="15.75" customHeight="1">
      <c r="A234" s="122" t="s">
        <v>291</v>
      </c>
      <c r="B234" s="115"/>
      <c r="C234" s="172"/>
      <c r="D234" s="115"/>
      <c r="E234" s="115"/>
      <c r="F234" s="115"/>
      <c r="G234" s="155"/>
      <c r="H234" s="187"/>
      <c r="I234" s="187"/>
      <c r="J234" s="187"/>
      <c r="K234" s="187"/>
      <c r="L234" s="118"/>
      <c r="M234" s="118"/>
      <c r="N234" s="118"/>
      <c r="O234" s="118"/>
      <c r="P234" s="118"/>
      <c r="Q234" s="118"/>
      <c r="R234" s="46"/>
    </row>
    <row r="235" spans="1:18" ht="15.75" customHeight="1">
      <c r="A235" s="122" t="s">
        <v>292</v>
      </c>
      <c r="B235" s="115"/>
      <c r="C235" s="172"/>
      <c r="D235" s="115"/>
      <c r="E235" s="115"/>
      <c r="F235" s="115"/>
      <c r="G235" s="155"/>
      <c r="H235" s="187"/>
      <c r="I235" s="187"/>
      <c r="J235" s="187"/>
      <c r="K235" s="187"/>
      <c r="L235" s="118"/>
      <c r="M235" s="118"/>
      <c r="N235" s="118"/>
      <c r="O235" s="118"/>
      <c r="P235" s="118"/>
      <c r="Q235" s="118"/>
      <c r="R235" s="46"/>
    </row>
    <row r="238" ht="15.75" customHeight="1">
      <c r="A238" s="114"/>
    </row>
    <row r="239" ht="15.75" customHeight="1">
      <c r="A239" s="212"/>
    </row>
    <row r="240" ht="15.75" customHeight="1">
      <c r="A240" s="114"/>
    </row>
    <row r="241" ht="15.75" customHeight="1">
      <c r="A241" s="114"/>
    </row>
    <row r="242" ht="15.75" customHeight="1"/>
    <row r="243" ht="15.75" customHeight="1"/>
  </sheetData>
  <sheetProtection/>
  <mergeCells count="2">
    <mergeCell ref="H8:L8"/>
    <mergeCell ref="M8:R8"/>
  </mergeCells>
  <printOptions horizontalCentered="1"/>
  <pageMargins left="0.1968503937007874" right="0.1968503937007874" top="0.4330708661417323" bottom="0.4330708661417323" header="0.1968503937007874" footer="0.1968503937007874"/>
  <pageSetup fitToHeight="15" fitToWidth="1" horizontalDpi="600" verticalDpi="600" orientation="landscape" paperSize="9" scale="45" r:id="rId1"/>
  <headerFooter alignWithMargins="0">
    <oddFooter>&amp;L&amp;"Arial,Cursiva"&amp;11&amp;F / &amp;A&amp;C&amp;"Arial,Cursiva"&amp;11FECHA: -&amp;D-&amp;R&amp;"Arial,Cursiva"&amp;11Página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2007-03-08T22:24:12Z</cp:lastPrinted>
  <dcterms:created xsi:type="dcterms:W3CDTF">1998-01-19T23:13:12Z</dcterms:created>
  <dcterms:modified xsi:type="dcterms:W3CDTF">2012-08-17T22:41:05Z</dcterms:modified>
  <cp:category/>
  <cp:version/>
  <cp:contentType/>
  <cp:contentStatus/>
</cp:coreProperties>
</file>