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340" activeTab="0"/>
  </bookViews>
  <sheets>
    <sheet name="Jun 2012" sheetId="1" r:id="rId1"/>
  </sheets>
  <externalReferences>
    <externalReference r:id="rId4"/>
    <externalReference r:id="rId5"/>
  </externalReferences>
  <definedNames>
    <definedName name="_Regression_Int" localSheetId="0" hidden="1">1</definedName>
    <definedName name="A_impresión_IM" localSheetId="0">'Jun 2012'!#REF!</definedName>
    <definedName name="A_impresión_IM">#REF!</definedName>
    <definedName name="_xlnm.Print_Area" localSheetId="0">'Jun 2012'!$A$2:$AG$58</definedName>
    <definedName name="BAS" localSheetId="0">'[2]ADEUDADO'!#REF!</definedName>
    <definedName name="BAS">'[1]ADEUDADO'!#REF!</definedName>
    <definedName name="BASE" localSheetId="0">'[2]ADEUDADO'!#REF!</definedName>
    <definedName name="BASE">'[1]ADEUDADO'!#REF!</definedName>
    <definedName name="Imprimir_área_IM">#REF!</definedName>
    <definedName name="pepe">#REF!</definedName>
  </definedNames>
  <calcPr fullCalcOnLoad="1"/>
</workbook>
</file>

<file path=xl/sharedStrings.xml><?xml version="1.0" encoding="utf-8"?>
<sst xmlns="http://schemas.openxmlformats.org/spreadsheetml/2006/main" count="43" uniqueCount="22">
  <si>
    <t>A</t>
  </si>
  <si>
    <t>I</t>
  </si>
  <si>
    <t>T</t>
  </si>
  <si>
    <t>T O T A L E S</t>
  </si>
  <si>
    <t>PROVEEDORES S/G</t>
  </si>
  <si>
    <t>EUROPA DEL ESTE</t>
  </si>
  <si>
    <t>T O T A L</t>
  </si>
  <si>
    <t>AMÉRICA LATINA</t>
  </si>
  <si>
    <t>PERÍODO</t>
  </si>
  <si>
    <t>ORG.INTERNACIONALES</t>
  </si>
  <si>
    <t>CLUB DE PARIS</t>
  </si>
  <si>
    <t>BANCA COMERCIAL</t>
  </si>
  <si>
    <t>(Miles de US dólares)</t>
  </si>
  <si>
    <r>
      <t xml:space="preserve"> Fuente: </t>
    </r>
    <r>
      <rPr>
        <sz val="11"/>
        <color indexed="18"/>
        <rFont val="Arial"/>
        <family val="2"/>
      </rPr>
      <t>Perú - Ministerio de Economía y Finanzas.</t>
    </r>
  </si>
  <si>
    <r>
      <t xml:space="preserve"> Elaboración: </t>
    </r>
    <r>
      <rPr>
        <sz val="11"/>
        <color indexed="18"/>
        <rFont val="Arial"/>
        <family val="2"/>
      </rPr>
      <t>Dirección General de Endeudamiento y Tesoro Público.</t>
    </r>
  </si>
  <si>
    <t>DEUDA PÚBLICA EXTERNA DE MEDIANO Y LARGO PLAZO</t>
  </si>
  <si>
    <t xml:space="preserve">BONOS     </t>
  </si>
  <si>
    <t>PROYECCIÓN DEL SERVICIO  ANUAL - POR  FUENTES  DE  FINANCIAMIENTO</t>
  </si>
  <si>
    <t>PERÍODO:  2013 AL 2050</t>
  </si>
  <si>
    <t xml:space="preserve">           - Tipo de Cambio al 30 de junio de 2012.</t>
  </si>
  <si>
    <t xml:space="preserve">           - Incluye préstamos de COFIDE sin Garantía del Gobierno Nacional.</t>
  </si>
  <si>
    <r>
      <t>Nota:</t>
    </r>
    <r>
      <rPr>
        <sz val="11"/>
        <color indexed="18"/>
        <rFont val="Arial"/>
        <family val="2"/>
      </rPr>
      <t xml:space="preserve">  - Evolución Pasiva: corresponde a desembolsos de créditos concertados y colocación de bonos, al 30 de junio de 2012. </t>
    </r>
  </si>
</sst>
</file>

<file path=xl/styles.xml><?xml version="1.0" encoding="utf-8"?>
<styleSheet xmlns="http://schemas.openxmlformats.org/spreadsheetml/2006/main">
  <numFmts count="4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#,##0.0"/>
    <numFmt numFmtId="175" formatCode="#,##0.000"/>
    <numFmt numFmtId="176" formatCode="#,##0.0000"/>
    <numFmt numFmtId="177" formatCode="0.0000"/>
    <numFmt numFmtId="178" formatCode="0.000"/>
    <numFmt numFmtId="179" formatCode="0.0000000"/>
    <numFmt numFmtId="180" formatCode="0.00_)"/>
    <numFmt numFmtId="181" formatCode="0.000000"/>
    <numFmt numFmtId="182" formatCode="_(* #,##0.000000_);_(* \(#,##0.000000\);_(* &quot;-&quot;??_);_(@_)"/>
    <numFmt numFmtId="183" formatCode="dd\-mmm\-yyyy"/>
    <numFmt numFmtId="184" formatCode="_(* #,##0.00_);_(* \(#,##0.00\);_(* &quot;-&quot;_);_(@_)"/>
    <numFmt numFmtId="185" formatCode="0.0"/>
    <numFmt numFmtId="186" formatCode="mmm\-yyyy"/>
    <numFmt numFmtId="187" formatCode="#,##0.00000"/>
    <numFmt numFmtId="188" formatCode="#,##0.000000"/>
    <numFmt numFmtId="189" formatCode="#,##0.0000000"/>
    <numFmt numFmtId="190" formatCode="0.00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\ &quot;Pta&quot;_-;\-* #,##0\ &quot;Pta&quot;_-;_-* &quot;-&quot;\ &quot;Pta&quot;_-;_-@_-"/>
    <numFmt numFmtId="200" formatCode="0.0000000000000"/>
    <numFmt numFmtId="201" formatCode="0.000000000000"/>
    <numFmt numFmtId="202" formatCode="0.00000000000"/>
    <numFmt numFmtId="203" formatCode="#,##0.00000000"/>
    <numFmt numFmtId="204" formatCode="[$-280A]dddd\,\ dd&quot; de &quot;mmmm&quot; de &quot;yyyy"/>
  </numFmts>
  <fonts count="6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36"/>
      <name val="Helv"/>
      <family val="0"/>
    </font>
    <font>
      <b/>
      <sz val="16"/>
      <name val="Arial"/>
      <family val="2"/>
    </font>
    <font>
      <b/>
      <sz val="1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2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8"/>
      <name val="Arial Narrow"/>
      <family val="2"/>
    </font>
    <font>
      <sz val="12"/>
      <color indexed="18"/>
      <name val="Arial Narrow"/>
      <family val="2"/>
    </font>
    <font>
      <b/>
      <sz val="11"/>
      <color indexed="1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80"/>
      <name val="Arial Narrow"/>
      <family val="2"/>
    </font>
    <font>
      <sz val="12"/>
      <color rgb="FF000080"/>
      <name val="Arial Narrow"/>
      <family val="2"/>
    </font>
    <font>
      <b/>
      <sz val="11"/>
      <color rgb="FF000080"/>
      <name val="Arial Narrow"/>
      <family val="2"/>
    </font>
    <font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>
        <color indexed="63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808080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rgb="FF808080"/>
      </right>
      <top style="medium">
        <color indexed="55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rgb="FF808080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>
        <color indexed="63"/>
      </right>
      <top style="thin">
        <color rgb="FF808080"/>
      </top>
      <bottom style="thin">
        <color rgb="FF80808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51" fillId="31" borderId="0" applyNumberFormat="0" applyBorder="0" applyAlignment="0" applyProtection="0"/>
    <xf numFmtId="0" fontId="16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4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0" fontId="12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3" fontId="8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Border="1" applyAlignment="1" applyProtection="1">
      <alignment/>
      <protection/>
    </xf>
    <xf numFmtId="0" fontId="59" fillId="33" borderId="0" xfId="0" applyFont="1" applyFill="1" applyAlignment="1" applyProtection="1">
      <alignment horizontal="left"/>
      <protection/>
    </xf>
    <xf numFmtId="0" fontId="60" fillId="33" borderId="0" xfId="0" applyFont="1" applyFill="1" applyAlignment="1">
      <alignment/>
    </xf>
    <xf numFmtId="0" fontId="61" fillId="33" borderId="0" xfId="0" applyFont="1" applyFill="1" applyAlignment="1" applyProtection="1">
      <alignment vertical="center"/>
      <protection/>
    </xf>
    <xf numFmtId="4" fontId="8" fillId="33" borderId="0" xfId="0" applyNumberFormat="1" applyFont="1" applyFill="1" applyAlignment="1">
      <alignment/>
    </xf>
    <xf numFmtId="0" fontId="62" fillId="33" borderId="0" xfId="0" applyFont="1" applyFill="1" applyAlignment="1">
      <alignment/>
    </xf>
    <xf numFmtId="0" fontId="62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 vertical="center"/>
    </xf>
    <xf numFmtId="3" fontId="60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/>
    </xf>
    <xf numFmtId="0" fontId="20" fillId="33" borderId="10" xfId="0" applyFont="1" applyFill="1" applyBorder="1" applyAlignment="1" applyProtection="1">
      <alignment/>
      <protection/>
    </xf>
    <xf numFmtId="0" fontId="20" fillId="33" borderId="10" xfId="0" applyFont="1" applyFill="1" applyBorder="1" applyAlignment="1" applyProtection="1">
      <alignment horizontal="right"/>
      <protection/>
    </xf>
    <xf numFmtId="0" fontId="20" fillId="33" borderId="11" xfId="0" applyFont="1" applyFill="1" applyBorder="1" applyAlignment="1" applyProtection="1">
      <alignment horizontal="center"/>
      <protection/>
    </xf>
    <xf numFmtId="0" fontId="20" fillId="33" borderId="11" xfId="0" applyFont="1" applyFill="1" applyBorder="1" applyAlignment="1" applyProtection="1">
      <alignment/>
      <protection/>
    </xf>
    <xf numFmtId="0" fontId="20" fillId="33" borderId="11" xfId="0" applyFont="1" applyFill="1" applyBorder="1" applyAlignment="1" applyProtection="1">
      <alignment horizontal="right"/>
      <protection/>
    </xf>
    <xf numFmtId="0" fontId="21" fillId="33" borderId="12" xfId="0" applyFont="1" applyFill="1" applyBorder="1" applyAlignment="1">
      <alignment vertical="center"/>
    </xf>
    <xf numFmtId="3" fontId="20" fillId="33" borderId="0" xfId="0" applyNumberFormat="1" applyFont="1" applyFill="1" applyBorder="1" applyAlignment="1">
      <alignment vertical="center"/>
    </xf>
    <xf numFmtId="0" fontId="21" fillId="33" borderId="13" xfId="0" applyFont="1" applyFill="1" applyBorder="1" applyAlignment="1">
      <alignment vertical="center"/>
    </xf>
    <xf numFmtId="0" fontId="20" fillId="33" borderId="13" xfId="0" applyFont="1" applyFill="1" applyBorder="1" applyAlignment="1" applyProtection="1">
      <alignment horizontal="left" vertical="center"/>
      <protection/>
    </xf>
    <xf numFmtId="0" fontId="20" fillId="33" borderId="10" xfId="0" applyFont="1" applyFill="1" applyBorder="1" applyAlignment="1" applyProtection="1">
      <alignment horizontal="center"/>
      <protection/>
    </xf>
    <xf numFmtId="0" fontId="22" fillId="33" borderId="0" xfId="0" applyFont="1" applyFill="1" applyAlignment="1" applyProtection="1">
      <alignment vertical="center"/>
      <protection/>
    </xf>
    <xf numFmtId="0" fontId="22" fillId="33" borderId="0" xfId="0" applyFont="1" applyFill="1" applyAlignment="1" applyProtection="1">
      <alignment/>
      <protection/>
    </xf>
    <xf numFmtId="0" fontId="20" fillId="33" borderId="14" xfId="0" applyFont="1" applyFill="1" applyBorder="1" applyAlignment="1" applyProtection="1">
      <alignment horizontal="center"/>
      <protection/>
    </xf>
    <xf numFmtId="0" fontId="20" fillId="33" borderId="15" xfId="0" applyFont="1" applyFill="1" applyBorder="1" applyAlignment="1" applyProtection="1">
      <alignment horizontal="center"/>
      <protection/>
    </xf>
    <xf numFmtId="0" fontId="20" fillId="33" borderId="16" xfId="0" applyFont="1" applyFill="1" applyBorder="1" applyAlignment="1" applyProtection="1">
      <alignment horizontal="center"/>
      <protection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5" fillId="33" borderId="17" xfId="0" applyFont="1" applyFill="1" applyBorder="1" applyAlignment="1" applyProtection="1">
      <alignment horizontal="center"/>
      <protection/>
    </xf>
    <xf numFmtId="3" fontId="8" fillId="33" borderId="18" xfId="0" applyNumberFormat="1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left"/>
      <protection/>
    </xf>
    <xf numFmtId="3" fontId="7" fillId="33" borderId="18" xfId="0" applyNumberFormat="1" applyFont="1" applyFill="1" applyBorder="1" applyAlignment="1" applyProtection="1">
      <alignment/>
      <protection/>
    </xf>
    <xf numFmtId="0" fontId="21" fillId="33" borderId="19" xfId="0" applyFont="1" applyFill="1" applyBorder="1" applyAlignment="1">
      <alignment vertical="center"/>
    </xf>
    <xf numFmtId="0" fontId="21" fillId="33" borderId="20" xfId="0" applyFont="1" applyFill="1" applyBorder="1" applyAlignment="1">
      <alignment vertical="center"/>
    </xf>
    <xf numFmtId="0" fontId="20" fillId="33" borderId="17" xfId="0" applyFont="1" applyFill="1" applyBorder="1" applyAlignment="1">
      <alignment horizontal="center" vertical="center"/>
    </xf>
    <xf numFmtId="3" fontId="20" fillId="33" borderId="18" xfId="0" applyNumberFormat="1" applyFont="1" applyFill="1" applyBorder="1" applyAlignment="1">
      <alignment vertical="center"/>
    </xf>
    <xf numFmtId="0" fontId="21" fillId="33" borderId="21" xfId="0" applyFont="1" applyFill="1" applyBorder="1" applyAlignment="1">
      <alignment vertical="center"/>
    </xf>
    <xf numFmtId="0" fontId="20" fillId="33" borderId="22" xfId="0" applyFont="1" applyFill="1" applyBorder="1" applyAlignment="1" applyProtection="1">
      <alignment horizontal="left" vertical="center"/>
      <protection/>
    </xf>
    <xf numFmtId="3" fontId="8" fillId="33" borderId="17" xfId="0" applyNumberFormat="1" applyFont="1" applyFill="1" applyBorder="1" applyAlignment="1" applyProtection="1">
      <alignment/>
      <protection/>
    </xf>
    <xf numFmtId="3" fontId="7" fillId="33" borderId="17" xfId="0" applyNumberFormat="1" applyFont="1" applyFill="1" applyBorder="1" applyAlignment="1" applyProtection="1">
      <alignment/>
      <protection/>
    </xf>
    <xf numFmtId="3" fontId="20" fillId="33" borderId="17" xfId="0" applyNumberFormat="1" applyFont="1" applyFill="1" applyBorder="1" applyAlignment="1">
      <alignment vertical="center"/>
    </xf>
    <xf numFmtId="0" fontId="17" fillId="33" borderId="0" xfId="0" applyFont="1" applyFill="1" applyAlignment="1">
      <alignment/>
    </xf>
    <xf numFmtId="0" fontId="20" fillId="33" borderId="23" xfId="0" applyFont="1" applyFill="1" applyBorder="1" applyAlignment="1" applyProtection="1">
      <alignment horizontal="center"/>
      <protection/>
    </xf>
    <xf numFmtId="0" fontId="20" fillId="33" borderId="24" xfId="0" applyFont="1" applyFill="1" applyBorder="1" applyAlignment="1" applyProtection="1">
      <alignment horizontal="center"/>
      <protection/>
    </xf>
    <xf numFmtId="0" fontId="20" fillId="33" borderId="25" xfId="0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Jpisconte\Configuraci&#243;n%20local\Temp\Directorio%20temporal%201%20para%20Copia%20de%20DE-ADEUDADO%20Y%20PERFIL%20DE%20DEUDA_II%20TRIM%202005.zip\Mis%20documentos\FLUJOS-ESTADISTICOS\2000\3%20FLUJO%20AL%2030.09.2000\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pisconte\Configuraci&#243;n%20local\Temp\Directorio%20temporal%201%20para%20Copia%20de%20DE-ADEUDADO%20Y%20PERFIL%20DE%20DEUDA_II%20TRIM%202005.zip\Mis%20documentos\FLUJOS-ESTADISTICOS\2000\3%20FLUJO%20AL%2030.09.2000\PROYEC%20ANUAL%20Y%20SALDOS%20AL%20300900%20D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H72"/>
  <sheetViews>
    <sheetView showZeros="0" tabSelected="1" zoomScale="75" zoomScaleNormal="75" zoomScalePageLayoutView="0" workbookViewId="0" topLeftCell="A1">
      <selection activeCell="A1" sqref="A1"/>
    </sheetView>
  </sheetViews>
  <sheetFormatPr defaultColWidth="9.77734375" defaultRowHeight="15.75"/>
  <cols>
    <col min="1" max="1" width="9.3359375" style="2" customWidth="1"/>
    <col min="2" max="2" width="2.21484375" style="2" customWidth="1"/>
    <col min="3" max="4" width="9.4453125" style="2" customWidth="1"/>
    <col min="5" max="5" width="10.99609375" style="2" customWidth="1"/>
    <col min="6" max="6" width="0.88671875" style="2" customWidth="1"/>
    <col min="7" max="8" width="9.4453125" style="2" customWidth="1"/>
    <col min="9" max="9" width="11.4453125" style="2" customWidth="1"/>
    <col min="10" max="10" width="0.88671875" style="2" customWidth="1"/>
    <col min="11" max="13" width="6.77734375" style="2" customWidth="1"/>
    <col min="14" max="14" width="0.88671875" style="2" customWidth="1"/>
    <col min="15" max="16" width="8.77734375" style="2" customWidth="1"/>
    <col min="17" max="17" width="7.77734375" style="2" customWidth="1"/>
    <col min="18" max="18" width="0.88671875" style="2" customWidth="1"/>
    <col min="19" max="19" width="9.4453125" style="2" customWidth="1"/>
    <col min="20" max="20" width="7.77734375" style="2" customWidth="1"/>
    <col min="21" max="21" width="9.4453125" style="2" customWidth="1"/>
    <col min="22" max="22" width="0.88671875" style="2" customWidth="1"/>
    <col min="23" max="23" width="6.77734375" style="2" customWidth="1"/>
    <col min="24" max="24" width="5.77734375" style="2" customWidth="1"/>
    <col min="25" max="25" width="6.77734375" style="2" customWidth="1"/>
    <col min="26" max="26" width="0.88671875" style="2" customWidth="1"/>
    <col min="27" max="27" width="9.4453125" style="2" customWidth="1"/>
    <col min="28" max="28" width="10.6640625" style="2" customWidth="1"/>
    <col min="29" max="29" width="10.77734375" style="2" customWidth="1"/>
    <col min="30" max="30" width="0.88671875" style="2" customWidth="1"/>
    <col min="31" max="31" width="11.4453125" style="2" customWidth="1"/>
    <col min="32" max="32" width="10.88671875" style="2" customWidth="1"/>
    <col min="33" max="33" width="11.3359375" style="2" customWidth="1"/>
    <col min="34" max="16384" width="9.77734375" style="2" customWidth="1"/>
  </cols>
  <sheetData>
    <row r="1" spans="1:27" ht="18" customHeight="1">
      <c r="A1" s="1"/>
      <c r="B1" s="1"/>
      <c r="AA1" s="3"/>
    </row>
    <row r="2" spans="1:33" ht="20.25" customHeight="1">
      <c r="A2" s="33" t="s">
        <v>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8" customHeight="1">
      <c r="A3" s="34" t="s">
        <v>17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8" customHeight="1">
      <c r="A4" s="34" t="s">
        <v>18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6.5" customHeight="1">
      <c r="A5" s="6" t="s">
        <v>12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7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6.5">
      <c r="A7" s="35"/>
      <c r="B7" s="23"/>
      <c r="C7" s="56" t="s">
        <v>9</v>
      </c>
      <c r="D7" s="54"/>
      <c r="E7" s="54"/>
      <c r="F7" s="23"/>
      <c r="G7" s="54" t="s">
        <v>10</v>
      </c>
      <c r="H7" s="54"/>
      <c r="I7" s="54"/>
      <c r="J7" s="24"/>
      <c r="K7" s="54" t="s">
        <v>7</v>
      </c>
      <c r="L7" s="54"/>
      <c r="M7" s="54"/>
      <c r="N7" s="23"/>
      <c r="O7" s="54" t="s">
        <v>11</v>
      </c>
      <c r="P7" s="54"/>
      <c r="Q7" s="54"/>
      <c r="R7" s="23"/>
      <c r="S7" s="54" t="s">
        <v>4</v>
      </c>
      <c r="T7" s="54"/>
      <c r="U7" s="54"/>
      <c r="V7" s="32"/>
      <c r="W7" s="54" t="s">
        <v>5</v>
      </c>
      <c r="X7" s="54"/>
      <c r="Y7" s="54"/>
      <c r="Z7" s="23"/>
      <c r="AA7" s="54" t="s">
        <v>16</v>
      </c>
      <c r="AB7" s="54"/>
      <c r="AC7" s="55"/>
      <c r="AD7" s="23"/>
      <c r="AE7" s="54" t="s">
        <v>3</v>
      </c>
      <c r="AF7" s="54"/>
      <c r="AG7" s="55"/>
    </row>
    <row r="8" spans="1:33" ht="16.5">
      <c r="A8" s="36" t="s">
        <v>8</v>
      </c>
      <c r="B8" s="26"/>
      <c r="C8" s="36" t="s">
        <v>0</v>
      </c>
      <c r="D8" s="25" t="s">
        <v>1</v>
      </c>
      <c r="E8" s="25" t="s">
        <v>2</v>
      </c>
      <c r="F8" s="26"/>
      <c r="G8" s="25" t="s">
        <v>0</v>
      </c>
      <c r="H8" s="25" t="s">
        <v>1</v>
      </c>
      <c r="I8" s="25" t="s">
        <v>2</v>
      </c>
      <c r="J8" s="27"/>
      <c r="K8" s="25" t="s">
        <v>0</v>
      </c>
      <c r="L8" s="25" t="s">
        <v>1</v>
      </c>
      <c r="M8" s="25" t="s">
        <v>2</v>
      </c>
      <c r="N8" s="26"/>
      <c r="O8" s="25" t="s">
        <v>0</v>
      </c>
      <c r="P8" s="25" t="s">
        <v>1</v>
      </c>
      <c r="Q8" s="25" t="s">
        <v>2</v>
      </c>
      <c r="R8" s="26"/>
      <c r="S8" s="25" t="s">
        <v>0</v>
      </c>
      <c r="T8" s="25" t="s">
        <v>1</v>
      </c>
      <c r="U8" s="25" t="s">
        <v>2</v>
      </c>
      <c r="V8" s="25"/>
      <c r="W8" s="25" t="s">
        <v>0</v>
      </c>
      <c r="X8" s="25" t="s">
        <v>1</v>
      </c>
      <c r="Y8" s="25" t="s">
        <v>2</v>
      </c>
      <c r="Z8" s="26"/>
      <c r="AA8" s="25" t="s">
        <v>0</v>
      </c>
      <c r="AB8" s="25" t="s">
        <v>1</v>
      </c>
      <c r="AC8" s="37" t="s">
        <v>2</v>
      </c>
      <c r="AD8" s="26"/>
      <c r="AE8" s="25" t="s">
        <v>0</v>
      </c>
      <c r="AF8" s="25" t="s">
        <v>1</v>
      </c>
      <c r="AG8" s="37" t="s">
        <v>2</v>
      </c>
    </row>
    <row r="9" spans="1:33" ht="9" customHeight="1">
      <c r="A9" s="38"/>
      <c r="B9" s="8"/>
      <c r="C9" s="3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39"/>
      <c r="AD9" s="7"/>
      <c r="AE9" s="7"/>
      <c r="AF9" s="7"/>
      <c r="AG9" s="39"/>
    </row>
    <row r="10" spans="1:34" ht="15.75">
      <c r="A10" s="40">
        <f>2012+1</f>
        <v>2013</v>
      </c>
      <c r="B10" s="10"/>
      <c r="C10" s="50">
        <v>758176</v>
      </c>
      <c r="D10" s="9">
        <v>224210</v>
      </c>
      <c r="E10" s="9">
        <f aca="true" t="shared" si="0" ref="E10:E47">+C10+D10</f>
        <v>982386</v>
      </c>
      <c r="F10" s="9"/>
      <c r="G10" s="9">
        <v>238203</v>
      </c>
      <c r="H10" s="9">
        <v>54541</v>
      </c>
      <c r="I10" s="9">
        <f aca="true" t="shared" si="1" ref="I10:I47">+G10+H10</f>
        <v>292744</v>
      </c>
      <c r="J10" s="9"/>
      <c r="K10" s="9">
        <v>1618</v>
      </c>
      <c r="L10" s="9">
        <v>88</v>
      </c>
      <c r="M10" s="9">
        <f>+K10+L10</f>
        <v>1706</v>
      </c>
      <c r="N10" s="9"/>
      <c r="O10" s="9">
        <v>180000</v>
      </c>
      <c r="P10" s="9">
        <v>5866</v>
      </c>
      <c r="Q10" s="9">
        <f aca="true" t="shared" si="2" ref="Q10:Q47">+O10+P10</f>
        <v>185866</v>
      </c>
      <c r="R10" s="9"/>
      <c r="S10" s="9">
        <v>3676</v>
      </c>
      <c r="T10" s="9">
        <v>1214</v>
      </c>
      <c r="U10" s="9">
        <f aca="true" t="shared" si="3" ref="U10:U17">+S10+T10</f>
        <v>4890</v>
      </c>
      <c r="V10" s="9"/>
      <c r="W10" s="9">
        <v>4000</v>
      </c>
      <c r="X10" s="9">
        <v>230</v>
      </c>
      <c r="Y10" s="9">
        <f>+W10+X10</f>
        <v>4230</v>
      </c>
      <c r="Z10" s="9"/>
      <c r="AA10" s="9">
        <v>0</v>
      </c>
      <c r="AB10" s="9">
        <v>722066</v>
      </c>
      <c r="AC10" s="41">
        <f aca="true" t="shared" si="4" ref="AC10:AC47">+AA10+AB10</f>
        <v>722066</v>
      </c>
      <c r="AD10" s="9"/>
      <c r="AE10" s="9">
        <f aca="true" t="shared" si="5" ref="AE10:AF37">+C10+G10+K10+O10+S10+W10+AA10</f>
        <v>1185673</v>
      </c>
      <c r="AF10" s="9">
        <f t="shared" si="5"/>
        <v>1008215</v>
      </c>
      <c r="AG10" s="41">
        <f aca="true" t="shared" si="6" ref="AG10:AG47">+AE10+AF10</f>
        <v>2193888</v>
      </c>
      <c r="AH10"/>
    </row>
    <row r="11" spans="1:33" ht="15.75">
      <c r="A11" s="40">
        <f>+A10+1</f>
        <v>2014</v>
      </c>
      <c r="B11" s="10"/>
      <c r="C11" s="50">
        <v>611649</v>
      </c>
      <c r="D11" s="9">
        <v>213605</v>
      </c>
      <c r="E11" s="9">
        <f t="shared" si="0"/>
        <v>825254</v>
      </c>
      <c r="F11" s="9"/>
      <c r="G11" s="9">
        <v>249285</v>
      </c>
      <c r="H11" s="9">
        <v>47073</v>
      </c>
      <c r="I11" s="9">
        <f t="shared" si="1"/>
        <v>296358</v>
      </c>
      <c r="J11" s="9"/>
      <c r="K11" s="9">
        <v>1618</v>
      </c>
      <c r="L11" s="9">
        <v>65</v>
      </c>
      <c r="M11" s="9">
        <f>+K11+L11</f>
        <v>1683</v>
      </c>
      <c r="N11" s="9"/>
      <c r="O11" s="9">
        <v>0</v>
      </c>
      <c r="P11" s="9">
        <v>4296</v>
      </c>
      <c r="Q11" s="9">
        <f t="shared" si="2"/>
        <v>4296</v>
      </c>
      <c r="R11" s="9"/>
      <c r="S11" s="9">
        <v>3676</v>
      </c>
      <c r="T11" s="9">
        <v>1043</v>
      </c>
      <c r="U11" s="9">
        <f t="shared" si="3"/>
        <v>4719</v>
      </c>
      <c r="V11" s="9"/>
      <c r="W11" s="9">
        <v>4000</v>
      </c>
      <c r="X11" s="9">
        <v>99</v>
      </c>
      <c r="Y11" s="9">
        <f>+W11+X11</f>
        <v>4099</v>
      </c>
      <c r="Z11" s="9"/>
      <c r="AA11" s="9">
        <v>380192</v>
      </c>
      <c r="AB11" s="9">
        <v>722066</v>
      </c>
      <c r="AC11" s="41">
        <f t="shared" si="4"/>
        <v>1102258</v>
      </c>
      <c r="AD11" s="9"/>
      <c r="AE11" s="9">
        <f t="shared" si="5"/>
        <v>1250420</v>
      </c>
      <c r="AF11" s="9">
        <f t="shared" si="5"/>
        <v>988247</v>
      </c>
      <c r="AG11" s="41">
        <f t="shared" si="6"/>
        <v>2238667</v>
      </c>
    </row>
    <row r="12" spans="1:33" ht="15.75">
      <c r="A12" s="40">
        <f aca="true" t="shared" si="7" ref="A12:A47">+A11+1</f>
        <v>2015</v>
      </c>
      <c r="B12" s="10"/>
      <c r="C12" s="50">
        <v>586992</v>
      </c>
      <c r="D12" s="9">
        <v>208368</v>
      </c>
      <c r="E12" s="9">
        <f t="shared" si="0"/>
        <v>795360</v>
      </c>
      <c r="F12" s="9"/>
      <c r="G12" s="9">
        <v>230571</v>
      </c>
      <c r="H12" s="9">
        <v>40761</v>
      </c>
      <c r="I12" s="9">
        <f t="shared" si="1"/>
        <v>271332</v>
      </c>
      <c r="J12" s="9"/>
      <c r="K12" s="9">
        <v>1444</v>
      </c>
      <c r="L12" s="9">
        <v>32</v>
      </c>
      <c r="M12" s="9">
        <f>+K12+L12</f>
        <v>1476</v>
      </c>
      <c r="N12" s="9"/>
      <c r="O12" s="9">
        <v>0</v>
      </c>
      <c r="P12" s="9">
        <v>4296</v>
      </c>
      <c r="Q12" s="9">
        <f t="shared" si="2"/>
        <v>4296</v>
      </c>
      <c r="R12" s="9"/>
      <c r="S12" s="9">
        <v>3676</v>
      </c>
      <c r="T12" s="9">
        <v>871</v>
      </c>
      <c r="U12" s="9">
        <f t="shared" si="3"/>
        <v>4547</v>
      </c>
      <c r="V12" s="9"/>
      <c r="W12" s="9"/>
      <c r="X12" s="9"/>
      <c r="Y12" s="9"/>
      <c r="Z12" s="9"/>
      <c r="AA12" s="9">
        <v>278392</v>
      </c>
      <c r="AB12" s="9">
        <v>679805</v>
      </c>
      <c r="AC12" s="41">
        <f t="shared" si="4"/>
        <v>958197</v>
      </c>
      <c r="AD12" s="9"/>
      <c r="AE12" s="9">
        <f t="shared" si="5"/>
        <v>1101075</v>
      </c>
      <c r="AF12" s="9">
        <f t="shared" si="5"/>
        <v>934133</v>
      </c>
      <c r="AG12" s="41">
        <f t="shared" si="6"/>
        <v>2035208</v>
      </c>
    </row>
    <row r="13" spans="1:33" ht="15.75">
      <c r="A13" s="40">
        <f t="shared" si="7"/>
        <v>2016</v>
      </c>
      <c r="B13" s="10"/>
      <c r="C13" s="50">
        <v>661583</v>
      </c>
      <c r="D13" s="9">
        <v>187722</v>
      </c>
      <c r="E13" s="9">
        <f t="shared" si="0"/>
        <v>849305</v>
      </c>
      <c r="F13" s="9"/>
      <c r="G13" s="9">
        <v>211906</v>
      </c>
      <c r="H13" s="9">
        <v>34844</v>
      </c>
      <c r="I13" s="9">
        <f t="shared" si="1"/>
        <v>246750</v>
      </c>
      <c r="J13" s="9"/>
      <c r="K13" s="9">
        <v>692</v>
      </c>
      <c r="L13" s="9">
        <v>6</v>
      </c>
      <c r="M13" s="9">
        <f>+K13+L13</f>
        <v>698</v>
      </c>
      <c r="N13" s="9"/>
      <c r="O13" s="9">
        <v>0</v>
      </c>
      <c r="P13" s="9">
        <v>4296</v>
      </c>
      <c r="Q13" s="9">
        <f t="shared" si="2"/>
        <v>4296</v>
      </c>
      <c r="R13" s="9"/>
      <c r="S13" s="9">
        <v>3676</v>
      </c>
      <c r="T13" s="9">
        <v>700</v>
      </c>
      <c r="U13" s="9">
        <f t="shared" si="3"/>
        <v>4376</v>
      </c>
      <c r="V13" s="9"/>
      <c r="W13" s="9"/>
      <c r="X13" s="9"/>
      <c r="Y13" s="9"/>
      <c r="Z13" s="9"/>
      <c r="AA13" s="9">
        <v>581211</v>
      </c>
      <c r="AB13" s="9">
        <v>641720</v>
      </c>
      <c r="AC13" s="41">
        <f t="shared" si="4"/>
        <v>1222931</v>
      </c>
      <c r="AD13" s="9"/>
      <c r="AE13" s="9">
        <f t="shared" si="5"/>
        <v>1459068</v>
      </c>
      <c r="AF13" s="9">
        <f t="shared" si="5"/>
        <v>869288</v>
      </c>
      <c r="AG13" s="41">
        <f t="shared" si="6"/>
        <v>2328356</v>
      </c>
    </row>
    <row r="14" spans="1:33" ht="15.75">
      <c r="A14" s="40">
        <f t="shared" si="7"/>
        <v>2017</v>
      </c>
      <c r="B14" s="10"/>
      <c r="C14" s="50">
        <v>639313</v>
      </c>
      <c r="D14" s="9">
        <v>161598</v>
      </c>
      <c r="E14" s="9">
        <f t="shared" si="0"/>
        <v>800911</v>
      </c>
      <c r="F14" s="9"/>
      <c r="G14" s="9">
        <v>209072</v>
      </c>
      <c r="H14" s="9">
        <v>29476</v>
      </c>
      <c r="I14" s="9">
        <f t="shared" si="1"/>
        <v>238548</v>
      </c>
      <c r="J14" s="9"/>
      <c r="K14" s="9"/>
      <c r="L14" s="9"/>
      <c r="M14" s="9"/>
      <c r="N14" s="9"/>
      <c r="O14" s="9">
        <v>0</v>
      </c>
      <c r="P14" s="9">
        <v>4296</v>
      </c>
      <c r="Q14" s="9">
        <f t="shared" si="2"/>
        <v>4296</v>
      </c>
      <c r="R14" s="9"/>
      <c r="S14" s="9">
        <v>3447</v>
      </c>
      <c r="T14" s="9">
        <v>528</v>
      </c>
      <c r="U14" s="9">
        <f t="shared" si="3"/>
        <v>3975</v>
      </c>
      <c r="V14" s="9"/>
      <c r="W14" s="9"/>
      <c r="X14" s="9"/>
      <c r="Y14" s="9"/>
      <c r="Z14" s="9"/>
      <c r="AA14" s="9">
        <v>0</v>
      </c>
      <c r="AB14" s="9">
        <v>617382</v>
      </c>
      <c r="AC14" s="41">
        <f t="shared" si="4"/>
        <v>617382</v>
      </c>
      <c r="AD14" s="9"/>
      <c r="AE14" s="9">
        <f t="shared" si="5"/>
        <v>851832</v>
      </c>
      <c r="AF14" s="9">
        <f t="shared" si="5"/>
        <v>813280</v>
      </c>
      <c r="AG14" s="41">
        <f t="shared" si="6"/>
        <v>1665112</v>
      </c>
    </row>
    <row r="15" spans="1:33" ht="15.75">
      <c r="A15" s="40">
        <f t="shared" si="7"/>
        <v>2018</v>
      </c>
      <c r="B15" s="10"/>
      <c r="C15" s="50">
        <v>628775</v>
      </c>
      <c r="D15" s="9">
        <v>137124</v>
      </c>
      <c r="E15" s="9">
        <f t="shared" si="0"/>
        <v>765899</v>
      </c>
      <c r="F15" s="9"/>
      <c r="G15" s="9">
        <v>192618</v>
      </c>
      <c r="H15" s="9">
        <v>24313</v>
      </c>
      <c r="I15" s="9">
        <f t="shared" si="1"/>
        <v>216931</v>
      </c>
      <c r="J15" s="9"/>
      <c r="K15" s="9"/>
      <c r="L15" s="9"/>
      <c r="M15" s="9"/>
      <c r="N15" s="9"/>
      <c r="O15" s="9">
        <v>0</v>
      </c>
      <c r="P15" s="9">
        <v>4296</v>
      </c>
      <c r="Q15" s="9">
        <f t="shared" si="2"/>
        <v>4296</v>
      </c>
      <c r="R15" s="9"/>
      <c r="S15" s="9">
        <v>3218</v>
      </c>
      <c r="T15" s="9">
        <v>364</v>
      </c>
      <c r="U15" s="9">
        <f t="shared" si="3"/>
        <v>3582</v>
      </c>
      <c r="V15" s="9"/>
      <c r="W15" s="9"/>
      <c r="X15" s="9"/>
      <c r="Y15" s="9"/>
      <c r="Z15" s="9"/>
      <c r="AA15" s="9">
        <v>0</v>
      </c>
      <c r="AB15" s="9">
        <v>617382</v>
      </c>
      <c r="AC15" s="41">
        <f t="shared" si="4"/>
        <v>617382</v>
      </c>
      <c r="AD15" s="9"/>
      <c r="AE15" s="9">
        <f t="shared" si="5"/>
        <v>824611</v>
      </c>
      <c r="AF15" s="9">
        <f t="shared" si="5"/>
        <v>783479</v>
      </c>
      <c r="AG15" s="41">
        <f t="shared" si="6"/>
        <v>1608090</v>
      </c>
    </row>
    <row r="16" spans="1:33" ht="15.75">
      <c r="A16" s="40">
        <f t="shared" si="7"/>
        <v>2019</v>
      </c>
      <c r="B16" s="10"/>
      <c r="C16" s="50">
        <v>653636</v>
      </c>
      <c r="D16" s="9">
        <v>117565</v>
      </c>
      <c r="E16" s="9">
        <f t="shared" si="0"/>
        <v>771201</v>
      </c>
      <c r="F16" s="9"/>
      <c r="G16" s="9">
        <v>156105</v>
      </c>
      <c r="H16" s="9">
        <v>19933</v>
      </c>
      <c r="I16" s="9">
        <f t="shared" si="1"/>
        <v>176038</v>
      </c>
      <c r="J16" s="9"/>
      <c r="K16" s="9"/>
      <c r="L16" s="9"/>
      <c r="M16" s="9"/>
      <c r="N16" s="9"/>
      <c r="O16" s="9">
        <v>0</v>
      </c>
      <c r="P16" s="9">
        <v>4296</v>
      </c>
      <c r="Q16" s="9">
        <f t="shared" si="2"/>
        <v>4296</v>
      </c>
      <c r="R16" s="9"/>
      <c r="S16" s="9">
        <v>3218</v>
      </c>
      <c r="T16" s="9">
        <v>202</v>
      </c>
      <c r="U16" s="9">
        <f t="shared" si="3"/>
        <v>3420</v>
      </c>
      <c r="V16" s="9"/>
      <c r="W16" s="9"/>
      <c r="X16" s="9"/>
      <c r="Y16" s="9"/>
      <c r="Z16" s="9"/>
      <c r="AA16" s="9">
        <v>1000000</v>
      </c>
      <c r="AB16" s="9">
        <v>581757</v>
      </c>
      <c r="AC16" s="41">
        <f t="shared" si="4"/>
        <v>1581757</v>
      </c>
      <c r="AD16" s="9"/>
      <c r="AE16" s="9">
        <f t="shared" si="5"/>
        <v>1812959</v>
      </c>
      <c r="AF16" s="9">
        <f t="shared" si="5"/>
        <v>723753</v>
      </c>
      <c r="AG16" s="41">
        <f t="shared" si="6"/>
        <v>2536712</v>
      </c>
    </row>
    <row r="17" spans="1:33" ht="15.75">
      <c r="A17" s="40">
        <f t="shared" si="7"/>
        <v>2020</v>
      </c>
      <c r="B17" s="10"/>
      <c r="C17" s="50">
        <v>323889</v>
      </c>
      <c r="D17" s="9">
        <v>85225</v>
      </c>
      <c r="E17" s="9">
        <f t="shared" si="0"/>
        <v>409114</v>
      </c>
      <c r="F17" s="9"/>
      <c r="G17" s="9">
        <v>147175</v>
      </c>
      <c r="H17" s="9">
        <v>16789</v>
      </c>
      <c r="I17" s="9">
        <f t="shared" si="1"/>
        <v>163964</v>
      </c>
      <c r="J17" s="9"/>
      <c r="K17" s="9"/>
      <c r="L17" s="9"/>
      <c r="M17" s="9"/>
      <c r="N17" s="9"/>
      <c r="O17" s="9">
        <v>0</v>
      </c>
      <c r="P17" s="9">
        <v>4296</v>
      </c>
      <c r="Q17" s="9">
        <f t="shared" si="2"/>
        <v>4296</v>
      </c>
      <c r="R17" s="9"/>
      <c r="S17" s="9">
        <v>1609</v>
      </c>
      <c r="T17" s="9">
        <v>40</v>
      </c>
      <c r="U17" s="9">
        <f t="shared" si="3"/>
        <v>1649</v>
      </c>
      <c r="V17" s="9"/>
      <c r="W17" s="9"/>
      <c r="X17" s="9"/>
      <c r="Y17" s="9"/>
      <c r="Z17" s="9"/>
      <c r="AA17" s="9">
        <v>0</v>
      </c>
      <c r="AB17" s="9">
        <v>546132</v>
      </c>
      <c r="AC17" s="41">
        <f t="shared" si="4"/>
        <v>546132</v>
      </c>
      <c r="AD17" s="9"/>
      <c r="AE17" s="9">
        <f t="shared" si="5"/>
        <v>472673</v>
      </c>
      <c r="AF17" s="9">
        <f t="shared" si="5"/>
        <v>652482</v>
      </c>
      <c r="AG17" s="41">
        <f t="shared" si="6"/>
        <v>1125155</v>
      </c>
    </row>
    <row r="18" spans="1:33" ht="15.75">
      <c r="A18" s="40">
        <f t="shared" si="7"/>
        <v>2021</v>
      </c>
      <c r="B18" s="10"/>
      <c r="C18" s="50">
        <v>341287</v>
      </c>
      <c r="D18" s="9">
        <v>73164</v>
      </c>
      <c r="E18" s="9">
        <f t="shared" si="0"/>
        <v>414451</v>
      </c>
      <c r="F18" s="9"/>
      <c r="G18" s="9">
        <v>145868</v>
      </c>
      <c r="H18" s="9">
        <v>13678</v>
      </c>
      <c r="I18" s="9">
        <f t="shared" si="1"/>
        <v>159546</v>
      </c>
      <c r="J18" s="9"/>
      <c r="K18" s="9"/>
      <c r="L18" s="9"/>
      <c r="M18" s="9"/>
      <c r="N18" s="9"/>
      <c r="O18" s="9">
        <v>0</v>
      </c>
      <c r="P18" s="9">
        <v>4296</v>
      </c>
      <c r="Q18" s="9">
        <f t="shared" si="2"/>
        <v>4296</v>
      </c>
      <c r="R18" s="9"/>
      <c r="S18" s="9"/>
      <c r="T18" s="9"/>
      <c r="U18" s="9"/>
      <c r="V18" s="9"/>
      <c r="W18" s="9"/>
      <c r="X18" s="9"/>
      <c r="Y18" s="9"/>
      <c r="Z18" s="9"/>
      <c r="AA18" s="9">
        <v>0</v>
      </c>
      <c r="AB18" s="9">
        <v>546132</v>
      </c>
      <c r="AC18" s="41">
        <f t="shared" si="4"/>
        <v>546132</v>
      </c>
      <c r="AD18" s="9"/>
      <c r="AE18" s="9">
        <f t="shared" si="5"/>
        <v>487155</v>
      </c>
      <c r="AF18" s="9">
        <f t="shared" si="5"/>
        <v>637270</v>
      </c>
      <c r="AG18" s="41">
        <f t="shared" si="6"/>
        <v>1124425</v>
      </c>
    </row>
    <row r="19" spans="1:33" ht="15.75">
      <c r="A19" s="40">
        <f t="shared" si="7"/>
        <v>2022</v>
      </c>
      <c r="B19" s="10"/>
      <c r="C19" s="50">
        <v>432193</v>
      </c>
      <c r="D19" s="9">
        <v>60991</v>
      </c>
      <c r="E19" s="9">
        <f t="shared" si="0"/>
        <v>493184</v>
      </c>
      <c r="F19" s="9"/>
      <c r="G19" s="9">
        <v>115982</v>
      </c>
      <c r="H19" s="9">
        <v>10855</v>
      </c>
      <c r="I19" s="9">
        <f t="shared" si="1"/>
        <v>126837</v>
      </c>
      <c r="J19" s="9"/>
      <c r="K19" s="9"/>
      <c r="L19" s="9"/>
      <c r="M19" s="9"/>
      <c r="N19" s="9"/>
      <c r="O19" s="9">
        <v>0</v>
      </c>
      <c r="P19" s="9">
        <v>4296</v>
      </c>
      <c r="Q19" s="9">
        <f t="shared" si="2"/>
        <v>4296</v>
      </c>
      <c r="R19" s="9"/>
      <c r="S19" s="9"/>
      <c r="T19" s="9"/>
      <c r="U19" s="9"/>
      <c r="V19" s="9"/>
      <c r="W19" s="9"/>
      <c r="X19" s="9"/>
      <c r="Y19" s="9"/>
      <c r="Z19" s="9"/>
      <c r="AA19" s="9">
        <v>400000</v>
      </c>
      <c r="AB19" s="9">
        <v>536900</v>
      </c>
      <c r="AC19" s="41">
        <f t="shared" si="4"/>
        <v>936900</v>
      </c>
      <c r="AD19" s="9"/>
      <c r="AE19" s="9">
        <f t="shared" si="5"/>
        <v>948175</v>
      </c>
      <c r="AF19" s="9">
        <f t="shared" si="5"/>
        <v>613042</v>
      </c>
      <c r="AG19" s="41">
        <f t="shared" si="6"/>
        <v>1561217</v>
      </c>
    </row>
    <row r="20" spans="1:33" ht="15.75">
      <c r="A20" s="40">
        <f t="shared" si="7"/>
        <v>2023</v>
      </c>
      <c r="B20" s="10"/>
      <c r="C20" s="50">
        <v>423795</v>
      </c>
      <c r="D20" s="9">
        <v>47852</v>
      </c>
      <c r="E20" s="9">
        <f t="shared" si="0"/>
        <v>471647</v>
      </c>
      <c r="F20" s="9"/>
      <c r="G20" s="9">
        <v>110229</v>
      </c>
      <c r="H20" s="9">
        <v>8658</v>
      </c>
      <c r="I20" s="9">
        <f t="shared" si="1"/>
        <v>118887</v>
      </c>
      <c r="J20" s="9"/>
      <c r="K20" s="9"/>
      <c r="L20" s="9"/>
      <c r="M20" s="9"/>
      <c r="N20" s="9"/>
      <c r="O20" s="9">
        <v>0</v>
      </c>
      <c r="P20" s="9">
        <v>4296</v>
      </c>
      <c r="Q20" s="9">
        <f t="shared" si="2"/>
        <v>4296</v>
      </c>
      <c r="R20" s="9"/>
      <c r="S20" s="9"/>
      <c r="T20" s="9"/>
      <c r="U20" s="9"/>
      <c r="V20" s="9"/>
      <c r="W20" s="9"/>
      <c r="X20" s="9"/>
      <c r="Y20" s="9"/>
      <c r="Z20" s="9"/>
      <c r="AA20" s="9">
        <v>0</v>
      </c>
      <c r="AB20" s="9">
        <v>527669</v>
      </c>
      <c r="AC20" s="41">
        <f t="shared" si="4"/>
        <v>527669</v>
      </c>
      <c r="AD20" s="9"/>
      <c r="AE20" s="9">
        <f t="shared" si="5"/>
        <v>534024</v>
      </c>
      <c r="AF20" s="9">
        <f t="shared" si="5"/>
        <v>588475</v>
      </c>
      <c r="AG20" s="41">
        <f t="shared" si="6"/>
        <v>1122499</v>
      </c>
    </row>
    <row r="21" spans="1:33" ht="15.75">
      <c r="A21" s="40">
        <f t="shared" si="7"/>
        <v>2024</v>
      </c>
      <c r="B21" s="10"/>
      <c r="C21" s="50">
        <v>250480</v>
      </c>
      <c r="D21" s="9">
        <v>36587</v>
      </c>
      <c r="E21" s="9">
        <f t="shared" si="0"/>
        <v>287067</v>
      </c>
      <c r="F21" s="9"/>
      <c r="G21" s="9">
        <v>84862</v>
      </c>
      <c r="H21" s="9">
        <v>6676</v>
      </c>
      <c r="I21" s="9">
        <f t="shared" si="1"/>
        <v>91538</v>
      </c>
      <c r="J21" s="9"/>
      <c r="K21" s="9"/>
      <c r="L21" s="9"/>
      <c r="M21" s="9"/>
      <c r="N21" s="9"/>
      <c r="O21" s="9">
        <v>0</v>
      </c>
      <c r="P21" s="9">
        <v>4296</v>
      </c>
      <c r="Q21" s="9">
        <f t="shared" si="2"/>
        <v>4296</v>
      </c>
      <c r="R21" s="9"/>
      <c r="S21" s="9"/>
      <c r="T21" s="9"/>
      <c r="U21" s="9"/>
      <c r="V21" s="9"/>
      <c r="W21" s="9"/>
      <c r="X21" s="9"/>
      <c r="Y21" s="9"/>
      <c r="Z21" s="9"/>
      <c r="AA21" s="9">
        <v>0</v>
      </c>
      <c r="AB21" s="9">
        <v>527669</v>
      </c>
      <c r="AC21" s="41">
        <f t="shared" si="4"/>
        <v>527669</v>
      </c>
      <c r="AD21" s="9"/>
      <c r="AE21" s="9">
        <f t="shared" si="5"/>
        <v>335342</v>
      </c>
      <c r="AF21" s="9">
        <f t="shared" si="5"/>
        <v>575228</v>
      </c>
      <c r="AG21" s="41">
        <f t="shared" si="6"/>
        <v>910570</v>
      </c>
    </row>
    <row r="22" spans="1:33" ht="15.75">
      <c r="A22" s="40">
        <f t="shared" si="7"/>
        <v>2025</v>
      </c>
      <c r="B22" s="10"/>
      <c r="C22" s="50">
        <v>211361</v>
      </c>
      <c r="D22" s="9">
        <v>29075</v>
      </c>
      <c r="E22" s="9">
        <f t="shared" si="0"/>
        <v>240436</v>
      </c>
      <c r="F22" s="9"/>
      <c r="G22" s="9">
        <v>66939</v>
      </c>
      <c r="H22" s="9">
        <v>5096</v>
      </c>
      <c r="I22" s="9">
        <f t="shared" si="1"/>
        <v>72035</v>
      </c>
      <c r="J22" s="9"/>
      <c r="K22" s="9"/>
      <c r="L22" s="9"/>
      <c r="M22" s="9"/>
      <c r="N22" s="9"/>
      <c r="O22" s="9">
        <v>0</v>
      </c>
      <c r="P22" s="9">
        <v>4296</v>
      </c>
      <c r="Q22" s="9">
        <f t="shared" si="2"/>
        <v>4296</v>
      </c>
      <c r="R22" s="9"/>
      <c r="S22" s="9"/>
      <c r="T22" s="9"/>
      <c r="U22" s="9"/>
      <c r="V22" s="9"/>
      <c r="W22" s="9"/>
      <c r="X22" s="9"/>
      <c r="Y22" s="9"/>
      <c r="Z22" s="9"/>
      <c r="AA22" s="9">
        <v>2250000</v>
      </c>
      <c r="AB22" s="9">
        <v>527669</v>
      </c>
      <c r="AC22" s="41">
        <f t="shared" si="4"/>
        <v>2777669</v>
      </c>
      <c r="AD22" s="9"/>
      <c r="AE22" s="9">
        <f t="shared" si="5"/>
        <v>2528300</v>
      </c>
      <c r="AF22" s="9">
        <f t="shared" si="5"/>
        <v>566136</v>
      </c>
      <c r="AG22" s="41">
        <f t="shared" si="6"/>
        <v>3094436</v>
      </c>
    </row>
    <row r="23" spans="1:33" ht="15.75">
      <c r="A23" s="40">
        <f t="shared" si="7"/>
        <v>2026</v>
      </c>
      <c r="B23" s="10"/>
      <c r="C23" s="50">
        <v>138626</v>
      </c>
      <c r="D23" s="9">
        <v>23186</v>
      </c>
      <c r="E23" s="9">
        <f t="shared" si="0"/>
        <v>161812</v>
      </c>
      <c r="F23" s="9"/>
      <c r="G23" s="9">
        <v>42143</v>
      </c>
      <c r="H23" s="9">
        <v>3915</v>
      </c>
      <c r="I23" s="9">
        <f t="shared" si="1"/>
        <v>46058</v>
      </c>
      <c r="J23" s="9"/>
      <c r="K23" s="9"/>
      <c r="L23" s="9"/>
      <c r="M23" s="9"/>
      <c r="N23" s="9"/>
      <c r="O23" s="9">
        <v>0</v>
      </c>
      <c r="P23" s="9">
        <v>4296</v>
      </c>
      <c r="Q23" s="9">
        <f t="shared" si="2"/>
        <v>4296</v>
      </c>
      <c r="R23" s="9"/>
      <c r="S23" s="9"/>
      <c r="T23" s="9"/>
      <c r="U23" s="9"/>
      <c r="V23" s="9"/>
      <c r="W23" s="9"/>
      <c r="X23" s="9"/>
      <c r="Y23" s="9"/>
      <c r="Z23" s="9"/>
      <c r="AA23" s="9">
        <v>0</v>
      </c>
      <c r="AB23" s="9">
        <v>362294</v>
      </c>
      <c r="AC23" s="41">
        <f t="shared" si="4"/>
        <v>362294</v>
      </c>
      <c r="AD23" s="9"/>
      <c r="AE23" s="9">
        <f t="shared" si="5"/>
        <v>180769</v>
      </c>
      <c r="AF23" s="9">
        <f t="shared" si="5"/>
        <v>393691</v>
      </c>
      <c r="AG23" s="41">
        <f t="shared" si="6"/>
        <v>574460</v>
      </c>
    </row>
    <row r="24" spans="1:33" ht="15.75">
      <c r="A24" s="40">
        <f t="shared" si="7"/>
        <v>2027</v>
      </c>
      <c r="B24" s="10"/>
      <c r="C24" s="50">
        <v>175735</v>
      </c>
      <c r="D24" s="9">
        <v>18657</v>
      </c>
      <c r="E24" s="9">
        <f t="shared" si="0"/>
        <v>194392</v>
      </c>
      <c r="F24" s="9"/>
      <c r="G24" s="9">
        <v>37738</v>
      </c>
      <c r="H24" s="9">
        <v>3170</v>
      </c>
      <c r="I24" s="9">
        <f t="shared" si="1"/>
        <v>40908</v>
      </c>
      <c r="J24" s="9"/>
      <c r="K24" s="9"/>
      <c r="L24" s="9"/>
      <c r="M24" s="9"/>
      <c r="N24" s="9"/>
      <c r="O24" s="9">
        <v>0</v>
      </c>
      <c r="P24" s="9">
        <v>4296</v>
      </c>
      <c r="Q24" s="9">
        <f t="shared" si="2"/>
        <v>4296</v>
      </c>
      <c r="R24" s="9"/>
      <c r="S24" s="9"/>
      <c r="T24" s="9"/>
      <c r="U24" s="9"/>
      <c r="V24" s="9"/>
      <c r="W24" s="9"/>
      <c r="X24" s="9"/>
      <c r="Y24" s="9"/>
      <c r="Z24" s="9"/>
      <c r="AA24" s="9">
        <v>53674</v>
      </c>
      <c r="AB24" s="9">
        <v>360952</v>
      </c>
      <c r="AC24" s="41">
        <f t="shared" si="4"/>
        <v>414626</v>
      </c>
      <c r="AD24" s="9"/>
      <c r="AE24" s="9">
        <f t="shared" si="5"/>
        <v>267147</v>
      </c>
      <c r="AF24" s="9">
        <f t="shared" si="5"/>
        <v>387075</v>
      </c>
      <c r="AG24" s="41">
        <f t="shared" si="6"/>
        <v>654222</v>
      </c>
    </row>
    <row r="25" spans="1:33" ht="15.75">
      <c r="A25" s="40">
        <f t="shared" si="7"/>
        <v>2028</v>
      </c>
      <c r="B25" s="10"/>
      <c r="C25" s="50">
        <v>287273</v>
      </c>
      <c r="D25" s="9">
        <v>12063</v>
      </c>
      <c r="E25" s="9">
        <f t="shared" si="0"/>
        <v>299336</v>
      </c>
      <c r="F25" s="9"/>
      <c r="G25" s="9">
        <v>37424</v>
      </c>
      <c r="H25" s="9">
        <v>2491</v>
      </c>
      <c r="I25" s="9">
        <f t="shared" si="1"/>
        <v>39915</v>
      </c>
      <c r="J25" s="9"/>
      <c r="K25" s="9"/>
      <c r="L25" s="9"/>
      <c r="M25" s="9"/>
      <c r="N25" s="9"/>
      <c r="O25" s="9">
        <v>0</v>
      </c>
      <c r="P25" s="9">
        <v>4296</v>
      </c>
      <c r="Q25" s="9">
        <f t="shared" si="2"/>
        <v>4296</v>
      </c>
      <c r="R25" s="9"/>
      <c r="S25" s="9"/>
      <c r="T25" s="9"/>
      <c r="U25" s="9"/>
      <c r="V25" s="9"/>
      <c r="W25" s="9"/>
      <c r="X25" s="9"/>
      <c r="Y25" s="9"/>
      <c r="Z25" s="9"/>
      <c r="AA25" s="9">
        <v>0</v>
      </c>
      <c r="AB25" s="9">
        <v>359560</v>
      </c>
      <c r="AC25" s="41">
        <f t="shared" si="4"/>
        <v>359560</v>
      </c>
      <c r="AD25" s="9"/>
      <c r="AE25" s="9">
        <f t="shared" si="5"/>
        <v>324697</v>
      </c>
      <c r="AF25" s="9">
        <f t="shared" si="5"/>
        <v>378410</v>
      </c>
      <c r="AG25" s="41">
        <f t="shared" si="6"/>
        <v>703107</v>
      </c>
    </row>
    <row r="26" spans="1:33" ht="15.75">
      <c r="A26" s="40">
        <f t="shared" si="7"/>
        <v>2029</v>
      </c>
      <c r="B26" s="10"/>
      <c r="C26" s="50">
        <v>136277</v>
      </c>
      <c r="D26" s="9">
        <v>5478</v>
      </c>
      <c r="E26" s="9">
        <f t="shared" si="0"/>
        <v>141755</v>
      </c>
      <c r="F26" s="9"/>
      <c r="G26" s="9">
        <v>30817</v>
      </c>
      <c r="H26" s="9">
        <v>1857</v>
      </c>
      <c r="I26" s="9">
        <f t="shared" si="1"/>
        <v>32674</v>
      </c>
      <c r="J26" s="9"/>
      <c r="K26" s="9"/>
      <c r="L26" s="9"/>
      <c r="M26" s="9"/>
      <c r="N26" s="9"/>
      <c r="O26" s="9">
        <v>0</v>
      </c>
      <c r="P26" s="9">
        <v>4296</v>
      </c>
      <c r="Q26" s="9">
        <f t="shared" si="2"/>
        <v>4296</v>
      </c>
      <c r="R26" s="9"/>
      <c r="S26" s="9"/>
      <c r="T26" s="9"/>
      <c r="U26" s="9"/>
      <c r="V26" s="9"/>
      <c r="W26" s="9"/>
      <c r="X26" s="9"/>
      <c r="Y26" s="9"/>
      <c r="Z26" s="9"/>
      <c r="AA26" s="9">
        <v>0</v>
      </c>
      <c r="AB26" s="9">
        <v>359560</v>
      </c>
      <c r="AC26" s="41">
        <f t="shared" si="4"/>
        <v>359560</v>
      </c>
      <c r="AD26" s="9"/>
      <c r="AE26" s="9">
        <f t="shared" si="5"/>
        <v>167094</v>
      </c>
      <c r="AF26" s="9">
        <f t="shared" si="5"/>
        <v>371191</v>
      </c>
      <c r="AG26" s="41">
        <f t="shared" si="6"/>
        <v>538285</v>
      </c>
    </row>
    <row r="27" spans="1:33" ht="15.75">
      <c r="A27" s="40">
        <f t="shared" si="7"/>
        <v>2030</v>
      </c>
      <c r="B27" s="10"/>
      <c r="C27" s="50">
        <v>75676</v>
      </c>
      <c r="D27" s="9">
        <v>2051</v>
      </c>
      <c r="E27" s="9">
        <f t="shared" si="0"/>
        <v>77727</v>
      </c>
      <c r="F27" s="9"/>
      <c r="G27" s="9">
        <v>25098</v>
      </c>
      <c r="H27" s="9">
        <v>1398</v>
      </c>
      <c r="I27" s="9">
        <f t="shared" si="1"/>
        <v>26496</v>
      </c>
      <c r="J27" s="9"/>
      <c r="K27" s="9"/>
      <c r="L27" s="9"/>
      <c r="M27" s="9"/>
      <c r="N27" s="9"/>
      <c r="O27" s="9">
        <v>0</v>
      </c>
      <c r="P27" s="9">
        <v>4296</v>
      </c>
      <c r="Q27" s="9">
        <f t="shared" si="2"/>
        <v>4296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>
        <v>359560</v>
      </c>
      <c r="AC27" s="41">
        <f t="shared" si="4"/>
        <v>359560</v>
      </c>
      <c r="AD27" s="9"/>
      <c r="AE27" s="9">
        <f t="shared" si="5"/>
        <v>100774</v>
      </c>
      <c r="AF27" s="9">
        <f t="shared" si="5"/>
        <v>367305</v>
      </c>
      <c r="AG27" s="41">
        <f t="shared" si="6"/>
        <v>468079</v>
      </c>
    </row>
    <row r="28" spans="1:33" ht="15.75">
      <c r="A28" s="40">
        <f t="shared" si="7"/>
        <v>2031</v>
      </c>
      <c r="B28" s="10"/>
      <c r="C28" s="50">
        <v>11094</v>
      </c>
      <c r="D28" s="9">
        <v>395</v>
      </c>
      <c r="E28" s="9">
        <f t="shared" si="0"/>
        <v>11489</v>
      </c>
      <c r="F28" s="9"/>
      <c r="G28" s="9">
        <v>21960</v>
      </c>
      <c r="H28" s="9">
        <v>1108</v>
      </c>
      <c r="I28" s="9">
        <f t="shared" si="1"/>
        <v>23068</v>
      </c>
      <c r="J28" s="9"/>
      <c r="K28" s="9"/>
      <c r="L28" s="9"/>
      <c r="M28" s="9"/>
      <c r="N28" s="9"/>
      <c r="O28" s="9">
        <v>114564</v>
      </c>
      <c r="P28" s="9">
        <v>4296</v>
      </c>
      <c r="Q28" s="9">
        <f t="shared" si="2"/>
        <v>118860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>
        <v>359560</v>
      </c>
      <c r="AC28" s="41">
        <f t="shared" si="4"/>
        <v>359560</v>
      </c>
      <c r="AD28" s="9"/>
      <c r="AE28" s="9">
        <f t="shared" si="5"/>
        <v>147618</v>
      </c>
      <c r="AF28" s="9">
        <f t="shared" si="5"/>
        <v>365359</v>
      </c>
      <c r="AG28" s="41">
        <f t="shared" si="6"/>
        <v>512977</v>
      </c>
    </row>
    <row r="29" spans="1:33" ht="15.75">
      <c r="A29" s="40">
        <f t="shared" si="7"/>
        <v>2032</v>
      </c>
      <c r="B29" s="10"/>
      <c r="C29" s="50">
        <v>2904</v>
      </c>
      <c r="D29" s="9">
        <v>157</v>
      </c>
      <c r="E29" s="9">
        <f t="shared" si="0"/>
        <v>3061</v>
      </c>
      <c r="F29" s="9"/>
      <c r="G29" s="9">
        <v>18675</v>
      </c>
      <c r="H29" s="9">
        <v>875</v>
      </c>
      <c r="I29" s="9">
        <f t="shared" si="1"/>
        <v>19550</v>
      </c>
      <c r="J29" s="9"/>
      <c r="K29" s="9"/>
      <c r="L29" s="9"/>
      <c r="M29" s="9"/>
      <c r="N29" s="9"/>
      <c r="O29" s="9">
        <v>0</v>
      </c>
      <c r="P29" s="9">
        <v>0</v>
      </c>
      <c r="Q29" s="9">
        <f t="shared" si="2"/>
        <v>0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>
        <v>359560</v>
      </c>
      <c r="AC29" s="41">
        <f t="shared" si="4"/>
        <v>359560</v>
      </c>
      <c r="AD29" s="9"/>
      <c r="AE29" s="9">
        <f t="shared" si="5"/>
        <v>21579</v>
      </c>
      <c r="AF29" s="9">
        <f t="shared" si="5"/>
        <v>360592</v>
      </c>
      <c r="AG29" s="41">
        <f t="shared" si="6"/>
        <v>382171</v>
      </c>
    </row>
    <row r="30" spans="1:33" ht="15.75">
      <c r="A30" s="40">
        <f t="shared" si="7"/>
        <v>2033</v>
      </c>
      <c r="B30" s="10"/>
      <c r="C30" s="50">
        <v>2904</v>
      </c>
      <c r="D30" s="9">
        <v>77</v>
      </c>
      <c r="E30" s="9">
        <f t="shared" si="0"/>
        <v>2981</v>
      </c>
      <c r="F30" s="9"/>
      <c r="G30" s="9">
        <v>17859</v>
      </c>
      <c r="H30" s="9">
        <v>679</v>
      </c>
      <c r="I30" s="9">
        <f t="shared" si="1"/>
        <v>18538</v>
      </c>
      <c r="J30" s="9"/>
      <c r="K30" s="9"/>
      <c r="L30" s="9"/>
      <c r="M30" s="9"/>
      <c r="N30" s="9"/>
      <c r="O30" s="9">
        <v>0</v>
      </c>
      <c r="P30" s="9">
        <v>0</v>
      </c>
      <c r="Q30" s="9">
        <f t="shared" si="2"/>
        <v>0</v>
      </c>
      <c r="R30" s="9"/>
      <c r="S30" s="9"/>
      <c r="T30" s="9"/>
      <c r="U30" s="9"/>
      <c r="V30" s="9"/>
      <c r="W30" s="9"/>
      <c r="X30" s="9"/>
      <c r="Y30" s="9"/>
      <c r="Z30" s="9"/>
      <c r="AA30" s="9">
        <v>2245439</v>
      </c>
      <c r="AB30" s="9">
        <v>359560</v>
      </c>
      <c r="AC30" s="41">
        <f t="shared" si="4"/>
        <v>2604999</v>
      </c>
      <c r="AD30" s="9"/>
      <c r="AE30" s="9">
        <f t="shared" si="5"/>
        <v>2266202</v>
      </c>
      <c r="AF30" s="9">
        <f t="shared" si="5"/>
        <v>360316</v>
      </c>
      <c r="AG30" s="41">
        <f t="shared" si="6"/>
        <v>2626518</v>
      </c>
    </row>
    <row r="31" spans="1:33" ht="15.75">
      <c r="A31" s="40">
        <f t="shared" si="7"/>
        <v>2034</v>
      </c>
      <c r="B31" s="10"/>
      <c r="C31" s="50">
        <v>437</v>
      </c>
      <c r="D31" s="9">
        <v>13</v>
      </c>
      <c r="E31" s="9">
        <f t="shared" si="0"/>
        <v>450</v>
      </c>
      <c r="F31" s="9"/>
      <c r="G31" s="9">
        <v>17010</v>
      </c>
      <c r="H31" s="9">
        <v>493</v>
      </c>
      <c r="I31" s="9">
        <f t="shared" si="1"/>
        <v>17503</v>
      </c>
      <c r="J31" s="9"/>
      <c r="K31" s="9"/>
      <c r="L31" s="9"/>
      <c r="M31" s="9"/>
      <c r="N31" s="9"/>
      <c r="O31" s="9">
        <v>0</v>
      </c>
      <c r="P31" s="9">
        <v>0</v>
      </c>
      <c r="Q31" s="9">
        <f t="shared" si="2"/>
        <v>0</v>
      </c>
      <c r="R31" s="9"/>
      <c r="S31" s="9"/>
      <c r="T31" s="9"/>
      <c r="U31" s="9"/>
      <c r="V31" s="9"/>
      <c r="W31" s="9"/>
      <c r="X31" s="9"/>
      <c r="Y31" s="9"/>
      <c r="Z31" s="9"/>
      <c r="AA31" s="9">
        <v>0</v>
      </c>
      <c r="AB31" s="9">
        <v>163084</v>
      </c>
      <c r="AC31" s="41">
        <f t="shared" si="4"/>
        <v>163084</v>
      </c>
      <c r="AD31" s="9"/>
      <c r="AE31" s="9">
        <f t="shared" si="5"/>
        <v>17447</v>
      </c>
      <c r="AF31" s="9">
        <f t="shared" si="5"/>
        <v>163590</v>
      </c>
      <c r="AG31" s="41">
        <f t="shared" si="6"/>
        <v>181037</v>
      </c>
    </row>
    <row r="32" spans="1:33" ht="15.75">
      <c r="A32" s="40">
        <f t="shared" si="7"/>
        <v>2035</v>
      </c>
      <c r="B32" s="10"/>
      <c r="C32" s="50">
        <v>187</v>
      </c>
      <c r="D32" s="9">
        <v>4</v>
      </c>
      <c r="E32" s="9">
        <f t="shared" si="0"/>
        <v>191</v>
      </c>
      <c r="F32" s="9"/>
      <c r="G32" s="9">
        <v>12472</v>
      </c>
      <c r="H32" s="9">
        <v>321</v>
      </c>
      <c r="I32" s="9">
        <f t="shared" si="1"/>
        <v>12793</v>
      </c>
      <c r="J32" s="9"/>
      <c r="K32" s="9"/>
      <c r="L32" s="9"/>
      <c r="M32" s="9"/>
      <c r="N32" s="9"/>
      <c r="O32" s="9">
        <v>0</v>
      </c>
      <c r="P32" s="9">
        <v>0</v>
      </c>
      <c r="Q32" s="9">
        <f t="shared" si="2"/>
        <v>0</v>
      </c>
      <c r="R32" s="9"/>
      <c r="S32" s="9"/>
      <c r="T32" s="9"/>
      <c r="U32" s="9"/>
      <c r="V32" s="9"/>
      <c r="W32" s="9"/>
      <c r="X32" s="9"/>
      <c r="Y32" s="9"/>
      <c r="Z32" s="9"/>
      <c r="AA32" s="9">
        <v>400556</v>
      </c>
      <c r="AB32" s="9">
        <v>149966</v>
      </c>
      <c r="AC32" s="41">
        <f t="shared" si="4"/>
        <v>550522</v>
      </c>
      <c r="AD32" s="9"/>
      <c r="AE32" s="9">
        <f t="shared" si="5"/>
        <v>413215</v>
      </c>
      <c r="AF32" s="9">
        <f t="shared" si="5"/>
        <v>150291</v>
      </c>
      <c r="AG32" s="41">
        <f t="shared" si="6"/>
        <v>563506</v>
      </c>
    </row>
    <row r="33" spans="1:33" ht="15.75" customHeight="1">
      <c r="A33" s="40">
        <f t="shared" si="7"/>
        <v>2036</v>
      </c>
      <c r="B33" s="10"/>
      <c r="C33" s="50">
        <v>0</v>
      </c>
      <c r="D33" s="9">
        <v>0</v>
      </c>
      <c r="E33" s="9">
        <f t="shared" si="0"/>
        <v>0</v>
      </c>
      <c r="F33" s="9"/>
      <c r="G33" s="9">
        <v>9032</v>
      </c>
      <c r="H33" s="9">
        <v>222</v>
      </c>
      <c r="I33" s="9">
        <f t="shared" si="1"/>
        <v>9254</v>
      </c>
      <c r="J33" s="9"/>
      <c r="K33" s="9"/>
      <c r="L33" s="9"/>
      <c r="M33" s="9"/>
      <c r="N33" s="9"/>
      <c r="O33" s="9">
        <v>0</v>
      </c>
      <c r="P33" s="9">
        <v>0</v>
      </c>
      <c r="Q33" s="9">
        <f t="shared" si="2"/>
        <v>0</v>
      </c>
      <c r="R33" s="9"/>
      <c r="S33" s="9"/>
      <c r="T33" s="9"/>
      <c r="U33" s="9"/>
      <c r="V33" s="9"/>
      <c r="W33" s="9"/>
      <c r="X33" s="9"/>
      <c r="Y33" s="9"/>
      <c r="Z33" s="9"/>
      <c r="AA33" s="9">
        <v>400556</v>
      </c>
      <c r="AB33" s="9">
        <v>123730</v>
      </c>
      <c r="AC33" s="41">
        <f t="shared" si="4"/>
        <v>524286</v>
      </c>
      <c r="AD33" s="9"/>
      <c r="AE33" s="9">
        <f t="shared" si="5"/>
        <v>409588</v>
      </c>
      <c r="AF33" s="9">
        <f t="shared" si="5"/>
        <v>123952</v>
      </c>
      <c r="AG33" s="41">
        <f t="shared" si="6"/>
        <v>533540</v>
      </c>
    </row>
    <row r="34" spans="1:33" ht="15.75">
      <c r="A34" s="40">
        <f t="shared" si="7"/>
        <v>2037</v>
      </c>
      <c r="B34" s="10"/>
      <c r="C34" s="50">
        <v>0</v>
      </c>
      <c r="D34" s="9">
        <v>0</v>
      </c>
      <c r="E34" s="9">
        <f t="shared" si="0"/>
        <v>0</v>
      </c>
      <c r="F34" s="9"/>
      <c r="G34" s="9">
        <v>7533</v>
      </c>
      <c r="H34" s="9">
        <v>152</v>
      </c>
      <c r="I34" s="9">
        <f t="shared" si="1"/>
        <v>7685</v>
      </c>
      <c r="J34" s="9"/>
      <c r="K34" s="9"/>
      <c r="L34" s="9"/>
      <c r="M34" s="9"/>
      <c r="N34" s="9"/>
      <c r="O34" s="9">
        <v>0</v>
      </c>
      <c r="P34" s="9">
        <v>0</v>
      </c>
      <c r="Q34" s="9">
        <f t="shared" si="2"/>
        <v>0</v>
      </c>
      <c r="R34" s="9"/>
      <c r="S34" s="9"/>
      <c r="T34" s="9"/>
      <c r="U34" s="9"/>
      <c r="V34" s="9"/>
      <c r="W34" s="9"/>
      <c r="X34" s="9"/>
      <c r="Y34" s="9"/>
      <c r="Z34" s="9"/>
      <c r="AA34" s="9">
        <v>400556</v>
      </c>
      <c r="AB34" s="9">
        <v>97493</v>
      </c>
      <c r="AC34" s="41">
        <f t="shared" si="4"/>
        <v>498049</v>
      </c>
      <c r="AD34" s="9"/>
      <c r="AE34" s="9">
        <f t="shared" si="5"/>
        <v>408089</v>
      </c>
      <c r="AF34" s="9">
        <f t="shared" si="5"/>
        <v>97645</v>
      </c>
      <c r="AG34" s="41">
        <f t="shared" si="6"/>
        <v>505734</v>
      </c>
    </row>
    <row r="35" spans="1:33" ht="15.75">
      <c r="A35" s="40">
        <f t="shared" si="7"/>
        <v>2038</v>
      </c>
      <c r="B35" s="10"/>
      <c r="C35" s="50">
        <v>0</v>
      </c>
      <c r="D35" s="9">
        <v>0</v>
      </c>
      <c r="E35" s="9">
        <f t="shared" si="0"/>
        <v>0</v>
      </c>
      <c r="F35" s="9"/>
      <c r="G35" s="9">
        <v>7088</v>
      </c>
      <c r="H35" s="9">
        <v>94</v>
      </c>
      <c r="I35" s="9">
        <f t="shared" si="1"/>
        <v>7182</v>
      </c>
      <c r="J35" s="9"/>
      <c r="K35" s="9"/>
      <c r="L35" s="9"/>
      <c r="M35" s="9"/>
      <c r="N35" s="9"/>
      <c r="O35" s="9">
        <v>0</v>
      </c>
      <c r="P35" s="9">
        <v>0</v>
      </c>
      <c r="Q35" s="9">
        <f t="shared" si="2"/>
        <v>0</v>
      </c>
      <c r="R35" s="9"/>
      <c r="S35" s="9"/>
      <c r="T35" s="9"/>
      <c r="U35" s="9"/>
      <c r="V35" s="9"/>
      <c r="W35" s="9"/>
      <c r="X35" s="9"/>
      <c r="Y35" s="9"/>
      <c r="Z35" s="9"/>
      <c r="AA35" s="9">
        <v>0</v>
      </c>
      <c r="AB35" s="9">
        <v>84375</v>
      </c>
      <c r="AC35" s="41">
        <f t="shared" si="4"/>
        <v>84375</v>
      </c>
      <c r="AD35" s="9"/>
      <c r="AE35" s="9">
        <f t="shared" si="5"/>
        <v>7088</v>
      </c>
      <c r="AF35" s="9">
        <f t="shared" si="5"/>
        <v>84469</v>
      </c>
      <c r="AG35" s="41">
        <f t="shared" si="6"/>
        <v>91557</v>
      </c>
    </row>
    <row r="36" spans="1:33" ht="15.75">
      <c r="A36" s="40">
        <f t="shared" si="7"/>
        <v>2039</v>
      </c>
      <c r="B36" s="10"/>
      <c r="C36" s="50">
        <v>0</v>
      </c>
      <c r="D36" s="9">
        <v>0</v>
      </c>
      <c r="E36" s="9">
        <f t="shared" si="0"/>
        <v>0</v>
      </c>
      <c r="F36" s="9"/>
      <c r="G36" s="9">
        <v>4808</v>
      </c>
      <c r="H36" s="9">
        <v>41</v>
      </c>
      <c r="I36" s="9">
        <f t="shared" si="1"/>
        <v>4849</v>
      </c>
      <c r="J36" s="9"/>
      <c r="K36" s="9"/>
      <c r="L36" s="9"/>
      <c r="M36" s="9"/>
      <c r="N36" s="9"/>
      <c r="O36" s="9">
        <v>0</v>
      </c>
      <c r="P36" s="9">
        <v>0</v>
      </c>
      <c r="Q36" s="9">
        <f t="shared" si="2"/>
        <v>0</v>
      </c>
      <c r="R36" s="9"/>
      <c r="S36" s="9"/>
      <c r="T36" s="9"/>
      <c r="U36" s="9"/>
      <c r="V36" s="9"/>
      <c r="W36" s="9"/>
      <c r="X36" s="9"/>
      <c r="Y36" s="9"/>
      <c r="Z36" s="9"/>
      <c r="AA36" s="9">
        <v>0</v>
      </c>
      <c r="AB36" s="9">
        <v>84375</v>
      </c>
      <c r="AC36" s="41">
        <f t="shared" si="4"/>
        <v>84375</v>
      </c>
      <c r="AD36" s="9"/>
      <c r="AE36" s="9">
        <f t="shared" si="5"/>
        <v>4808</v>
      </c>
      <c r="AF36" s="9">
        <f t="shared" si="5"/>
        <v>84416</v>
      </c>
      <c r="AG36" s="41">
        <f t="shared" si="6"/>
        <v>89224</v>
      </c>
    </row>
    <row r="37" spans="1:33" ht="15.75">
      <c r="A37" s="40">
        <f t="shared" si="7"/>
        <v>2040</v>
      </c>
      <c r="B37" s="10"/>
      <c r="C37" s="50">
        <v>0</v>
      </c>
      <c r="D37" s="9">
        <v>0</v>
      </c>
      <c r="E37" s="9">
        <f t="shared" si="0"/>
        <v>0</v>
      </c>
      <c r="F37" s="9"/>
      <c r="G37" s="9">
        <v>2395</v>
      </c>
      <c r="H37" s="9">
        <v>14</v>
      </c>
      <c r="I37" s="9">
        <f t="shared" si="1"/>
        <v>2409</v>
      </c>
      <c r="J37" s="9"/>
      <c r="K37" s="9"/>
      <c r="L37" s="9"/>
      <c r="M37" s="9"/>
      <c r="N37" s="9"/>
      <c r="O37" s="9">
        <v>0</v>
      </c>
      <c r="P37" s="9">
        <v>0</v>
      </c>
      <c r="Q37" s="9">
        <f t="shared" si="2"/>
        <v>0</v>
      </c>
      <c r="R37" s="9"/>
      <c r="S37" s="9"/>
      <c r="T37" s="9"/>
      <c r="U37" s="9"/>
      <c r="V37" s="9"/>
      <c r="W37" s="9"/>
      <c r="X37" s="9"/>
      <c r="Y37" s="9"/>
      <c r="Z37" s="9"/>
      <c r="AA37" s="9">
        <v>0</v>
      </c>
      <c r="AB37" s="9">
        <v>84375</v>
      </c>
      <c r="AC37" s="41">
        <f t="shared" si="4"/>
        <v>84375</v>
      </c>
      <c r="AD37" s="9"/>
      <c r="AE37" s="9">
        <f t="shared" si="5"/>
        <v>2395</v>
      </c>
      <c r="AF37" s="9">
        <f t="shared" si="5"/>
        <v>84389</v>
      </c>
      <c r="AG37" s="41">
        <f t="shared" si="6"/>
        <v>86784</v>
      </c>
    </row>
    <row r="38" spans="1:33" ht="15.75">
      <c r="A38" s="40">
        <f t="shared" si="7"/>
        <v>2041</v>
      </c>
      <c r="B38" s="10"/>
      <c r="C38" s="50">
        <v>0</v>
      </c>
      <c r="D38" s="9">
        <v>0</v>
      </c>
      <c r="E38" s="9">
        <f t="shared" si="0"/>
        <v>0</v>
      </c>
      <c r="F38" s="9"/>
      <c r="G38" s="9">
        <v>0</v>
      </c>
      <c r="H38" s="9">
        <v>0</v>
      </c>
      <c r="I38" s="9">
        <f t="shared" si="1"/>
        <v>0</v>
      </c>
      <c r="J38" s="9"/>
      <c r="K38" s="9"/>
      <c r="L38" s="9"/>
      <c r="M38" s="9"/>
      <c r="N38" s="9"/>
      <c r="O38" s="9">
        <v>0</v>
      </c>
      <c r="P38" s="9">
        <v>0</v>
      </c>
      <c r="Q38" s="9">
        <f t="shared" si="2"/>
        <v>0</v>
      </c>
      <c r="R38" s="9"/>
      <c r="S38" s="9"/>
      <c r="T38" s="9"/>
      <c r="U38" s="9"/>
      <c r="V38" s="9"/>
      <c r="W38" s="9"/>
      <c r="X38" s="9"/>
      <c r="Y38" s="9"/>
      <c r="Z38" s="9"/>
      <c r="AA38" s="9">
        <v>0</v>
      </c>
      <c r="AB38" s="9">
        <v>84375</v>
      </c>
      <c r="AC38" s="41">
        <f t="shared" si="4"/>
        <v>84375</v>
      </c>
      <c r="AD38" s="9"/>
      <c r="AE38" s="9">
        <f aca="true" t="shared" si="8" ref="AE38:AF47">+C38+G38+K38+O38+S38+W38+AA38</f>
        <v>0</v>
      </c>
      <c r="AF38" s="9">
        <f t="shared" si="8"/>
        <v>84375</v>
      </c>
      <c r="AG38" s="41">
        <f t="shared" si="6"/>
        <v>84375</v>
      </c>
    </row>
    <row r="39" spans="1:33" ht="15.75">
      <c r="A39" s="40">
        <f t="shared" si="7"/>
        <v>2042</v>
      </c>
      <c r="B39" s="10"/>
      <c r="C39" s="50">
        <v>0</v>
      </c>
      <c r="D39" s="9">
        <v>0</v>
      </c>
      <c r="E39" s="9">
        <f t="shared" si="0"/>
        <v>0</v>
      </c>
      <c r="F39" s="9"/>
      <c r="G39" s="9">
        <v>0</v>
      </c>
      <c r="H39" s="9">
        <v>0</v>
      </c>
      <c r="I39" s="9">
        <f t="shared" si="1"/>
        <v>0</v>
      </c>
      <c r="J39" s="9"/>
      <c r="K39" s="9"/>
      <c r="L39" s="9"/>
      <c r="M39" s="9"/>
      <c r="N39" s="9"/>
      <c r="O39" s="9">
        <v>0</v>
      </c>
      <c r="P39" s="9">
        <v>0</v>
      </c>
      <c r="Q39" s="9">
        <f t="shared" si="2"/>
        <v>0</v>
      </c>
      <c r="R39" s="9"/>
      <c r="S39" s="9"/>
      <c r="T39" s="9"/>
      <c r="U39" s="9"/>
      <c r="V39" s="9"/>
      <c r="W39" s="9"/>
      <c r="X39" s="9"/>
      <c r="Y39" s="9"/>
      <c r="Z39" s="9"/>
      <c r="AA39" s="9">
        <v>0</v>
      </c>
      <c r="AB39" s="9">
        <v>84375</v>
      </c>
      <c r="AC39" s="41">
        <f t="shared" si="4"/>
        <v>84375</v>
      </c>
      <c r="AD39" s="9"/>
      <c r="AE39" s="9">
        <f t="shared" si="8"/>
        <v>0</v>
      </c>
      <c r="AF39" s="9">
        <f t="shared" si="8"/>
        <v>84375</v>
      </c>
      <c r="AG39" s="41">
        <f t="shared" si="6"/>
        <v>84375</v>
      </c>
    </row>
    <row r="40" spans="1:33" ht="15.75">
      <c r="A40" s="40">
        <f t="shared" si="7"/>
        <v>2043</v>
      </c>
      <c r="B40" s="10"/>
      <c r="C40" s="50">
        <v>0</v>
      </c>
      <c r="D40" s="9">
        <v>0</v>
      </c>
      <c r="E40" s="9">
        <f t="shared" si="0"/>
        <v>0</v>
      </c>
      <c r="F40" s="9"/>
      <c r="G40" s="9">
        <v>0</v>
      </c>
      <c r="H40" s="9">
        <v>0</v>
      </c>
      <c r="I40" s="9">
        <f t="shared" si="1"/>
        <v>0</v>
      </c>
      <c r="J40" s="9"/>
      <c r="K40" s="9"/>
      <c r="L40" s="9"/>
      <c r="M40" s="9"/>
      <c r="N40" s="9"/>
      <c r="O40" s="9">
        <v>0</v>
      </c>
      <c r="P40" s="9">
        <v>0</v>
      </c>
      <c r="Q40" s="9">
        <f t="shared" si="2"/>
        <v>0</v>
      </c>
      <c r="R40" s="9"/>
      <c r="S40" s="9"/>
      <c r="T40" s="9"/>
      <c r="U40" s="9"/>
      <c r="V40" s="9"/>
      <c r="W40" s="9"/>
      <c r="X40" s="9"/>
      <c r="Y40" s="9"/>
      <c r="Z40" s="9"/>
      <c r="AA40" s="9">
        <v>0</v>
      </c>
      <c r="AB40" s="9">
        <v>84375</v>
      </c>
      <c r="AC40" s="41">
        <f t="shared" si="4"/>
        <v>84375</v>
      </c>
      <c r="AD40" s="9"/>
      <c r="AE40" s="9">
        <f t="shared" si="8"/>
        <v>0</v>
      </c>
      <c r="AF40" s="9">
        <f t="shared" si="8"/>
        <v>84375</v>
      </c>
      <c r="AG40" s="41">
        <f t="shared" si="6"/>
        <v>84375</v>
      </c>
    </row>
    <row r="41" spans="1:33" ht="15.75">
      <c r="A41" s="40">
        <f t="shared" si="7"/>
        <v>2044</v>
      </c>
      <c r="B41" s="10"/>
      <c r="C41" s="50">
        <v>0</v>
      </c>
      <c r="D41" s="9">
        <v>0</v>
      </c>
      <c r="E41" s="9">
        <f t="shared" si="0"/>
        <v>0</v>
      </c>
      <c r="F41" s="9"/>
      <c r="G41" s="9">
        <v>0</v>
      </c>
      <c r="H41" s="9">
        <v>0</v>
      </c>
      <c r="I41" s="9">
        <f t="shared" si="1"/>
        <v>0</v>
      </c>
      <c r="J41" s="9"/>
      <c r="K41" s="9"/>
      <c r="L41" s="9"/>
      <c r="M41" s="9"/>
      <c r="N41" s="9"/>
      <c r="O41" s="9">
        <v>0</v>
      </c>
      <c r="P41" s="9">
        <v>0</v>
      </c>
      <c r="Q41" s="9">
        <f t="shared" si="2"/>
        <v>0</v>
      </c>
      <c r="R41" s="9"/>
      <c r="S41" s="9"/>
      <c r="T41" s="9"/>
      <c r="U41" s="9"/>
      <c r="V41" s="9"/>
      <c r="W41" s="9"/>
      <c r="X41" s="9"/>
      <c r="Y41" s="9"/>
      <c r="Z41" s="9"/>
      <c r="AA41" s="9">
        <v>0</v>
      </c>
      <c r="AB41" s="9">
        <v>84375</v>
      </c>
      <c r="AC41" s="41">
        <f t="shared" si="4"/>
        <v>84375</v>
      </c>
      <c r="AD41" s="9"/>
      <c r="AE41" s="9">
        <f t="shared" si="8"/>
        <v>0</v>
      </c>
      <c r="AF41" s="9">
        <f t="shared" si="8"/>
        <v>84375</v>
      </c>
      <c r="AG41" s="41">
        <f t="shared" si="6"/>
        <v>84375</v>
      </c>
    </row>
    <row r="42" spans="1:33" ht="15.75">
      <c r="A42" s="40">
        <f t="shared" si="7"/>
        <v>2045</v>
      </c>
      <c r="B42" s="10"/>
      <c r="C42" s="50">
        <v>0</v>
      </c>
      <c r="D42" s="9">
        <v>0</v>
      </c>
      <c r="E42" s="9">
        <f t="shared" si="0"/>
        <v>0</v>
      </c>
      <c r="F42" s="9"/>
      <c r="G42" s="9">
        <v>0</v>
      </c>
      <c r="H42" s="9">
        <v>0</v>
      </c>
      <c r="I42" s="9">
        <f t="shared" si="1"/>
        <v>0</v>
      </c>
      <c r="J42" s="9"/>
      <c r="K42" s="9"/>
      <c r="L42" s="9"/>
      <c r="M42" s="9"/>
      <c r="N42" s="9"/>
      <c r="O42" s="9">
        <v>0</v>
      </c>
      <c r="P42" s="9">
        <v>0</v>
      </c>
      <c r="Q42" s="9">
        <f t="shared" si="2"/>
        <v>0</v>
      </c>
      <c r="R42" s="9"/>
      <c r="S42" s="9"/>
      <c r="T42" s="9"/>
      <c r="U42" s="9"/>
      <c r="V42" s="9"/>
      <c r="W42" s="9"/>
      <c r="X42" s="9"/>
      <c r="Y42" s="9"/>
      <c r="Z42" s="9"/>
      <c r="AA42" s="9">
        <v>0</v>
      </c>
      <c r="AB42" s="9">
        <v>84375</v>
      </c>
      <c r="AC42" s="41">
        <f t="shared" si="4"/>
        <v>84375</v>
      </c>
      <c r="AD42" s="9"/>
      <c r="AE42" s="9">
        <f t="shared" si="8"/>
        <v>0</v>
      </c>
      <c r="AF42" s="9">
        <f t="shared" si="8"/>
        <v>84375</v>
      </c>
      <c r="AG42" s="41">
        <f t="shared" si="6"/>
        <v>84375</v>
      </c>
    </row>
    <row r="43" spans="1:33" ht="15.75">
      <c r="A43" s="40">
        <f t="shared" si="7"/>
        <v>2046</v>
      </c>
      <c r="B43" s="10"/>
      <c r="C43" s="50">
        <v>0</v>
      </c>
      <c r="D43" s="9">
        <v>0</v>
      </c>
      <c r="E43" s="9">
        <f t="shared" si="0"/>
        <v>0</v>
      </c>
      <c r="F43" s="9"/>
      <c r="G43" s="9">
        <v>0</v>
      </c>
      <c r="H43" s="9">
        <v>0</v>
      </c>
      <c r="I43" s="9">
        <f t="shared" si="1"/>
        <v>0</v>
      </c>
      <c r="J43" s="9"/>
      <c r="K43" s="9"/>
      <c r="L43" s="9"/>
      <c r="M43" s="9"/>
      <c r="N43" s="9"/>
      <c r="O43" s="9">
        <v>0</v>
      </c>
      <c r="P43" s="9">
        <v>0</v>
      </c>
      <c r="Q43" s="9">
        <f t="shared" si="2"/>
        <v>0</v>
      </c>
      <c r="R43" s="9"/>
      <c r="S43" s="9"/>
      <c r="T43" s="9"/>
      <c r="U43" s="9"/>
      <c r="V43" s="9"/>
      <c r="W43" s="9"/>
      <c r="X43" s="9"/>
      <c r="Y43" s="9"/>
      <c r="Z43" s="9"/>
      <c r="AA43" s="9">
        <v>0</v>
      </c>
      <c r="AB43" s="9">
        <v>84375</v>
      </c>
      <c r="AC43" s="41">
        <f t="shared" si="4"/>
        <v>84375</v>
      </c>
      <c r="AD43" s="9"/>
      <c r="AE43" s="9">
        <f t="shared" si="8"/>
        <v>0</v>
      </c>
      <c r="AF43" s="9">
        <f t="shared" si="8"/>
        <v>84375</v>
      </c>
      <c r="AG43" s="41">
        <f t="shared" si="6"/>
        <v>84375</v>
      </c>
    </row>
    <row r="44" spans="1:33" ht="15.75">
      <c r="A44" s="40">
        <f t="shared" si="7"/>
        <v>2047</v>
      </c>
      <c r="B44" s="10"/>
      <c r="C44" s="50">
        <v>0</v>
      </c>
      <c r="D44" s="9">
        <v>0</v>
      </c>
      <c r="E44" s="9">
        <f t="shared" si="0"/>
        <v>0</v>
      </c>
      <c r="F44" s="9"/>
      <c r="G44" s="9">
        <v>0</v>
      </c>
      <c r="H44" s="9">
        <v>0</v>
      </c>
      <c r="I44" s="9">
        <f t="shared" si="1"/>
        <v>0</v>
      </c>
      <c r="J44" s="9"/>
      <c r="K44" s="9"/>
      <c r="L44" s="9"/>
      <c r="M44" s="9"/>
      <c r="N44" s="9"/>
      <c r="O44" s="9">
        <v>0</v>
      </c>
      <c r="P44" s="9">
        <v>0</v>
      </c>
      <c r="Q44" s="9">
        <f t="shared" si="2"/>
        <v>0</v>
      </c>
      <c r="R44" s="9"/>
      <c r="S44" s="9"/>
      <c r="T44" s="9"/>
      <c r="U44" s="9"/>
      <c r="V44" s="9"/>
      <c r="W44" s="9"/>
      <c r="X44" s="9"/>
      <c r="Y44" s="9"/>
      <c r="Z44" s="9"/>
      <c r="AA44" s="9">
        <v>0</v>
      </c>
      <c r="AB44" s="9">
        <v>84375</v>
      </c>
      <c r="AC44" s="41">
        <f t="shared" si="4"/>
        <v>84375</v>
      </c>
      <c r="AD44" s="9"/>
      <c r="AE44" s="9">
        <f t="shared" si="8"/>
        <v>0</v>
      </c>
      <c r="AF44" s="9">
        <f t="shared" si="8"/>
        <v>84375</v>
      </c>
      <c r="AG44" s="41">
        <f t="shared" si="6"/>
        <v>84375</v>
      </c>
    </row>
    <row r="45" spans="1:33" ht="15.75">
      <c r="A45" s="40">
        <f t="shared" si="7"/>
        <v>2048</v>
      </c>
      <c r="B45" s="10"/>
      <c r="C45" s="50">
        <v>0</v>
      </c>
      <c r="D45" s="9">
        <v>0</v>
      </c>
      <c r="E45" s="9">
        <f t="shared" si="0"/>
        <v>0</v>
      </c>
      <c r="F45" s="9"/>
      <c r="G45" s="9">
        <v>0</v>
      </c>
      <c r="H45" s="9">
        <v>0</v>
      </c>
      <c r="I45" s="9">
        <f t="shared" si="1"/>
        <v>0</v>
      </c>
      <c r="J45" s="9"/>
      <c r="K45" s="9"/>
      <c r="L45" s="9"/>
      <c r="M45" s="9"/>
      <c r="N45" s="9"/>
      <c r="O45" s="9">
        <v>0</v>
      </c>
      <c r="P45" s="9">
        <v>0</v>
      </c>
      <c r="Q45" s="9">
        <f t="shared" si="2"/>
        <v>0</v>
      </c>
      <c r="R45" s="9"/>
      <c r="S45" s="9"/>
      <c r="T45" s="9"/>
      <c r="U45" s="9"/>
      <c r="V45" s="9"/>
      <c r="W45" s="9"/>
      <c r="X45" s="9"/>
      <c r="Y45" s="9"/>
      <c r="Z45" s="9"/>
      <c r="AA45" s="9">
        <v>0</v>
      </c>
      <c r="AB45" s="9">
        <v>84375</v>
      </c>
      <c r="AC45" s="41">
        <f t="shared" si="4"/>
        <v>84375</v>
      </c>
      <c r="AD45" s="9"/>
      <c r="AE45" s="9">
        <f t="shared" si="8"/>
        <v>0</v>
      </c>
      <c r="AF45" s="9">
        <f t="shared" si="8"/>
        <v>84375</v>
      </c>
      <c r="AG45" s="41">
        <f t="shared" si="6"/>
        <v>84375</v>
      </c>
    </row>
    <row r="46" spans="1:33" ht="15.75">
      <c r="A46" s="40">
        <f t="shared" si="7"/>
        <v>2049</v>
      </c>
      <c r="B46" s="10"/>
      <c r="C46" s="50">
        <v>0</v>
      </c>
      <c r="D46" s="9">
        <v>0</v>
      </c>
      <c r="E46" s="9">
        <f t="shared" si="0"/>
        <v>0</v>
      </c>
      <c r="F46" s="9"/>
      <c r="G46" s="9">
        <v>0</v>
      </c>
      <c r="H46" s="9">
        <v>0</v>
      </c>
      <c r="I46" s="9">
        <f t="shared" si="1"/>
        <v>0</v>
      </c>
      <c r="J46" s="9"/>
      <c r="K46" s="9"/>
      <c r="L46" s="9"/>
      <c r="M46" s="9"/>
      <c r="N46" s="9"/>
      <c r="O46" s="9">
        <v>0</v>
      </c>
      <c r="P46" s="9">
        <v>0</v>
      </c>
      <c r="Q46" s="9">
        <f t="shared" si="2"/>
        <v>0</v>
      </c>
      <c r="R46" s="9"/>
      <c r="S46" s="9"/>
      <c r="T46" s="9"/>
      <c r="U46" s="9"/>
      <c r="V46" s="9"/>
      <c r="W46" s="9"/>
      <c r="X46" s="9"/>
      <c r="Y46" s="9"/>
      <c r="Z46" s="9"/>
      <c r="AA46" s="9">
        <v>0</v>
      </c>
      <c r="AB46" s="9">
        <v>84375</v>
      </c>
      <c r="AC46" s="41">
        <f t="shared" si="4"/>
        <v>84375</v>
      </c>
      <c r="AD46" s="9"/>
      <c r="AE46" s="9">
        <f t="shared" si="8"/>
        <v>0</v>
      </c>
      <c r="AF46" s="9">
        <f t="shared" si="8"/>
        <v>84375</v>
      </c>
      <c r="AG46" s="41">
        <f t="shared" si="6"/>
        <v>84375</v>
      </c>
    </row>
    <row r="47" spans="1:33" ht="15.75">
      <c r="A47" s="40">
        <f t="shared" si="7"/>
        <v>2050</v>
      </c>
      <c r="B47" s="10"/>
      <c r="C47" s="50">
        <v>0</v>
      </c>
      <c r="D47" s="9">
        <v>0</v>
      </c>
      <c r="E47" s="9">
        <f t="shared" si="0"/>
        <v>0</v>
      </c>
      <c r="F47" s="9"/>
      <c r="G47" s="9">
        <v>0</v>
      </c>
      <c r="H47" s="9">
        <v>0</v>
      </c>
      <c r="I47" s="9">
        <f t="shared" si="1"/>
        <v>0</v>
      </c>
      <c r="J47" s="9"/>
      <c r="K47" s="9"/>
      <c r="L47" s="9"/>
      <c r="M47" s="9"/>
      <c r="N47" s="9"/>
      <c r="O47" s="9">
        <v>0</v>
      </c>
      <c r="P47" s="9">
        <v>0</v>
      </c>
      <c r="Q47" s="9">
        <f t="shared" si="2"/>
        <v>0</v>
      </c>
      <c r="R47" s="9"/>
      <c r="S47" s="9"/>
      <c r="T47" s="9"/>
      <c r="U47" s="9"/>
      <c r="V47" s="9"/>
      <c r="W47" s="9"/>
      <c r="X47" s="9"/>
      <c r="Y47" s="9"/>
      <c r="Z47" s="9"/>
      <c r="AA47" s="9">
        <v>1500000</v>
      </c>
      <c r="AB47" s="9">
        <v>70313</v>
      </c>
      <c r="AC47" s="41">
        <f t="shared" si="4"/>
        <v>1570313</v>
      </c>
      <c r="AD47" s="9"/>
      <c r="AE47" s="9">
        <f t="shared" si="8"/>
        <v>1500000</v>
      </c>
      <c r="AF47" s="9">
        <f t="shared" si="8"/>
        <v>70313</v>
      </c>
      <c r="AG47" s="41">
        <f t="shared" si="6"/>
        <v>1570313</v>
      </c>
    </row>
    <row r="48" spans="1:33" ht="9" customHeight="1" thickBot="1">
      <c r="A48" s="42"/>
      <c r="B48" s="11"/>
      <c r="C48" s="51"/>
      <c r="D48" s="12"/>
      <c r="E48" s="12"/>
      <c r="F48" s="12"/>
      <c r="G48" s="12"/>
      <c r="H48" s="12"/>
      <c r="I48" s="12"/>
      <c r="J48" s="12"/>
      <c r="K48" s="13"/>
      <c r="L48" s="13"/>
      <c r="M48" s="12"/>
      <c r="N48" s="12"/>
      <c r="O48" s="13"/>
      <c r="P48" s="13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3"/>
      <c r="AB48" s="13"/>
      <c r="AC48" s="43"/>
      <c r="AD48" s="12"/>
      <c r="AE48" s="12"/>
      <c r="AF48" s="12"/>
      <c r="AG48" s="43"/>
    </row>
    <row r="49" spans="1:33" ht="9.75" customHeight="1">
      <c r="A49" s="44"/>
      <c r="B49" s="28"/>
      <c r="C49" s="44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45"/>
      <c r="AD49" s="28"/>
      <c r="AE49" s="28"/>
      <c r="AF49" s="28"/>
      <c r="AG49" s="45"/>
    </row>
    <row r="50" spans="1:33" ht="16.5">
      <c r="A50" s="46" t="s">
        <v>6</v>
      </c>
      <c r="B50" s="29"/>
      <c r="C50" s="52">
        <f>SUM(C10:C47)</f>
        <v>7354242</v>
      </c>
      <c r="D50" s="29">
        <f>SUM(D10:D47)</f>
        <v>1645167</v>
      </c>
      <c r="E50" s="29">
        <f>SUM(E10:E47)</f>
        <v>8999409</v>
      </c>
      <c r="F50" s="29"/>
      <c r="G50" s="29">
        <f>SUM(G10:G47)</f>
        <v>2450867</v>
      </c>
      <c r="H50" s="29">
        <f>SUM(H10:H47)</f>
        <v>329523</v>
      </c>
      <c r="I50" s="29">
        <f>SUM(I10:I47)</f>
        <v>2780390</v>
      </c>
      <c r="J50" s="29"/>
      <c r="K50" s="29">
        <f>SUM(K10:K47)</f>
        <v>5372</v>
      </c>
      <c r="L50" s="29">
        <f>SUM(L10:L47)</f>
        <v>191</v>
      </c>
      <c r="M50" s="29">
        <f>SUM(M10:M47)</f>
        <v>5563</v>
      </c>
      <c r="N50" s="29"/>
      <c r="O50" s="29">
        <f>SUM(O10:O47)</f>
        <v>294564</v>
      </c>
      <c r="P50" s="29">
        <f>SUM(P10:P47)</f>
        <v>83194</v>
      </c>
      <c r="Q50" s="29">
        <f>SUM(Q10:Q47)</f>
        <v>377758</v>
      </c>
      <c r="R50" s="29"/>
      <c r="S50" s="29">
        <f>SUM(S10:S47)</f>
        <v>26196</v>
      </c>
      <c r="T50" s="29">
        <f>SUM(T10:T47)</f>
        <v>4962</v>
      </c>
      <c r="U50" s="29">
        <f>SUM(U10:U47)</f>
        <v>31158</v>
      </c>
      <c r="V50" s="29"/>
      <c r="W50" s="29">
        <f>SUM(W10:W47)</f>
        <v>8000</v>
      </c>
      <c r="X50" s="29">
        <f>SUM(X10:X47)</f>
        <v>329</v>
      </c>
      <c r="Y50" s="29">
        <f>SUM(Y10:Y47)</f>
        <v>8329</v>
      </c>
      <c r="Z50" s="29"/>
      <c r="AA50" s="29">
        <f>SUM(AA10:AA47)</f>
        <v>9890576</v>
      </c>
      <c r="AB50" s="29">
        <f>SUM(AB10:AB47)</f>
        <v>12292041</v>
      </c>
      <c r="AC50" s="47">
        <f>SUM(AC10:AC47)</f>
        <v>22182617</v>
      </c>
      <c r="AD50" s="29"/>
      <c r="AE50" s="29">
        <f>SUM(AE10:AE47)</f>
        <v>20029817</v>
      </c>
      <c r="AF50" s="29">
        <f>SUM(AF10:AF47)</f>
        <v>14355407</v>
      </c>
      <c r="AG50" s="47">
        <f>SUM(AG10:AG47)</f>
        <v>34385224</v>
      </c>
    </row>
    <row r="51" spans="1:33" ht="9.75" customHeight="1" thickBot="1">
      <c r="A51" s="48"/>
      <c r="B51" s="30"/>
      <c r="C51" s="48"/>
      <c r="D51" s="31"/>
      <c r="E51" s="31"/>
      <c r="F51" s="30"/>
      <c r="G51" s="30"/>
      <c r="H51" s="31"/>
      <c r="I51" s="31"/>
      <c r="J51" s="30"/>
      <c r="K51" s="30"/>
      <c r="L51" s="31"/>
      <c r="M51" s="31"/>
      <c r="N51" s="30"/>
      <c r="O51" s="30"/>
      <c r="P51" s="31"/>
      <c r="Q51" s="31"/>
      <c r="R51" s="30"/>
      <c r="S51" s="30"/>
      <c r="T51" s="31"/>
      <c r="U51" s="31"/>
      <c r="V51" s="31"/>
      <c r="W51" s="30"/>
      <c r="X51" s="31"/>
      <c r="Y51" s="31"/>
      <c r="Z51" s="30"/>
      <c r="AA51" s="30"/>
      <c r="AB51" s="31"/>
      <c r="AC51" s="49"/>
      <c r="AD51" s="30"/>
      <c r="AE51" s="30"/>
      <c r="AF51" s="31"/>
      <c r="AG51" s="49"/>
    </row>
    <row r="52" spans="23:33" ht="9.75" customHeight="1">
      <c r="W52" s="7"/>
      <c r="X52" s="7"/>
      <c r="Y52" s="7"/>
      <c r="AE52" s="7"/>
      <c r="AF52" s="7"/>
      <c r="AG52" s="7"/>
    </row>
    <row r="53" spans="1:7" ht="15.75" customHeight="1">
      <c r="A53" s="53" t="s">
        <v>21</v>
      </c>
      <c r="B53" s="14"/>
      <c r="C53" s="15"/>
      <c r="D53" s="15"/>
      <c r="E53" s="15"/>
      <c r="F53" s="15"/>
      <c r="G53" s="15"/>
    </row>
    <row r="54" spans="1:7" ht="15.75" customHeight="1">
      <c r="A54" s="18" t="s">
        <v>20</v>
      </c>
      <c r="B54" s="14"/>
      <c r="C54" s="15"/>
      <c r="D54" s="15"/>
      <c r="E54" s="15"/>
      <c r="F54" s="15"/>
      <c r="G54" s="15"/>
    </row>
    <row r="55" spans="1:7" ht="15.75" customHeight="1">
      <c r="A55" s="19" t="s">
        <v>19</v>
      </c>
      <c r="B55" s="14"/>
      <c r="C55" s="15"/>
      <c r="D55" s="15"/>
      <c r="E55" s="15"/>
      <c r="F55" s="15"/>
      <c r="G55" s="15"/>
    </row>
    <row r="56" spans="2:7" ht="12" customHeight="1">
      <c r="B56" s="15"/>
      <c r="C56" s="15"/>
      <c r="D56" s="15"/>
      <c r="E56" s="15"/>
      <c r="F56" s="15"/>
      <c r="G56" s="15"/>
    </row>
    <row r="57" spans="1:7" ht="15.75">
      <c r="A57" s="20" t="s">
        <v>13</v>
      </c>
      <c r="B57" s="15"/>
      <c r="C57" s="15"/>
      <c r="D57" s="15"/>
      <c r="E57" s="15"/>
      <c r="F57" s="15"/>
      <c r="G57" s="15"/>
    </row>
    <row r="58" spans="1:7" ht="15.75">
      <c r="A58" s="20" t="s">
        <v>14</v>
      </c>
      <c r="B58" s="14"/>
      <c r="C58" s="15"/>
      <c r="D58" s="15"/>
      <c r="E58" s="15"/>
      <c r="F58" s="15"/>
      <c r="G58" s="15"/>
    </row>
    <row r="59" spans="1:28" ht="16.5">
      <c r="A59" s="16"/>
      <c r="B59" s="15"/>
      <c r="C59" s="21"/>
      <c r="D59" s="21"/>
      <c r="E59" s="15"/>
      <c r="F59" s="15"/>
      <c r="G59" s="21"/>
      <c r="H59" s="21"/>
      <c r="K59" s="21"/>
      <c r="L59" s="21"/>
      <c r="O59" s="21"/>
      <c r="P59" s="21"/>
      <c r="S59" s="21"/>
      <c r="T59" s="21"/>
      <c r="W59" s="22"/>
      <c r="X59" s="22"/>
      <c r="AA59" s="21"/>
      <c r="AB59" s="21"/>
    </row>
    <row r="60" spans="3:28" ht="15">
      <c r="C60" s="3"/>
      <c r="D60" s="3"/>
      <c r="G60" s="3"/>
      <c r="H60" s="3"/>
      <c r="K60" s="3"/>
      <c r="L60" s="3"/>
      <c r="O60" s="3"/>
      <c r="P60" s="3"/>
      <c r="S60" s="3"/>
      <c r="T60" s="3"/>
      <c r="W60" s="3"/>
      <c r="X60" s="3"/>
      <c r="AA60" s="3"/>
      <c r="AB60" s="3"/>
    </row>
    <row r="65" ht="15">
      <c r="I65" s="17"/>
    </row>
    <row r="67" ht="15">
      <c r="I67" s="17"/>
    </row>
    <row r="72" ht="15">
      <c r="I72" s="17"/>
    </row>
  </sheetData>
  <sheetProtection/>
  <mergeCells count="8">
    <mergeCell ref="AA7:AC7"/>
    <mergeCell ref="S7:U7"/>
    <mergeCell ref="O7:Q7"/>
    <mergeCell ref="AE7:AG7"/>
    <mergeCell ref="G7:I7"/>
    <mergeCell ref="C7:E7"/>
    <mergeCell ref="K7:M7"/>
    <mergeCell ref="W7:Y7"/>
  </mergeCells>
  <printOptions horizontalCentered="1"/>
  <pageMargins left="0.3937007874015748" right="0.3937007874015748" top="0.7874015748031497" bottom="0.35" header="0.16" footer="0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Lenovo User</cp:lastModifiedBy>
  <cp:lastPrinted>2003-05-03T01:38:40Z</cp:lastPrinted>
  <dcterms:created xsi:type="dcterms:W3CDTF">1998-01-19T23:13:12Z</dcterms:created>
  <dcterms:modified xsi:type="dcterms:W3CDTF">2012-08-17T21:55:51Z</dcterms:modified>
  <cp:category/>
  <cp:version/>
  <cp:contentType/>
  <cp:contentStatus/>
</cp:coreProperties>
</file>