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Jun 2012" sheetId="1" r:id="rId1"/>
  </sheets>
  <externalReferences>
    <externalReference r:id="rId4"/>
  </externalReferences>
  <definedNames>
    <definedName name="A_impresión_IM">#REF!</definedName>
    <definedName name="_xlnm.Print_Area" localSheetId="0">'Jun 2012'!$A$2:$O$80</definedName>
    <definedName name="Imprimir_área_IM">#REF!</definedName>
    <definedName name="_xlnm.Print_Titles" localSheetId="0">'Jun 2012'!$2:$8</definedName>
  </definedNames>
  <calcPr fullCalcOnLoad="1"/>
</workbook>
</file>

<file path=xl/sharedStrings.xml><?xml version="1.0" encoding="utf-8"?>
<sst xmlns="http://schemas.openxmlformats.org/spreadsheetml/2006/main" count="74" uniqueCount="51">
  <si>
    <t>(Miles de US dólares)</t>
  </si>
  <si>
    <t>TOTAL</t>
  </si>
  <si>
    <t>SECTOR  INSTITUCIONAL</t>
  </si>
  <si>
    <t xml:space="preserve">  Principal</t>
  </si>
  <si>
    <t xml:space="preserve">   Principal</t>
  </si>
  <si>
    <t>GOBIERNOS REGIONALES</t>
  </si>
  <si>
    <t xml:space="preserve">   DEUDA DIRECTA</t>
  </si>
  <si>
    <t xml:space="preserve">         Principal</t>
  </si>
  <si>
    <t>GOBIERNOS LOCALES</t>
  </si>
  <si>
    <t>EMPRESAS PÚBLICAS</t>
  </si>
  <si>
    <t xml:space="preserve">               Principal</t>
  </si>
  <si>
    <t>TOTALES</t>
  </si>
  <si>
    <t>OCT</t>
  </si>
  <si>
    <t>NOV</t>
  </si>
  <si>
    <t>DIC</t>
  </si>
  <si>
    <t xml:space="preserve">  Intereses y Comisiones</t>
  </si>
  <si>
    <t xml:space="preserve">   Intereses y Comisiones</t>
  </si>
  <si>
    <t xml:space="preserve">         Intereses y Comisiones</t>
  </si>
  <si>
    <t xml:space="preserve">               Intereses y Comisiones</t>
  </si>
  <si>
    <t xml:space="preserve">         Intereses y comisiones</t>
  </si>
  <si>
    <t xml:space="preserve">               Intereses y comisiones</t>
  </si>
  <si>
    <t xml:space="preserve">   No Financiera</t>
  </si>
  <si>
    <t xml:space="preserve">   Financiera</t>
  </si>
  <si>
    <t>DEUDA PÚBLICA EXTERNA DE MEDIANO Y LARGO PLAZO</t>
  </si>
  <si>
    <t xml:space="preserve">   Deuda Traspaso de Recursos</t>
  </si>
  <si>
    <t xml:space="preserve">         Deuda Traspaso de Recursos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</si>
  <si>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</si>
  <si>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</si>
  <si>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</si>
  <si>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</si>
  <si>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</si>
  <si>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</si>
  <si>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</si>
  <si>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</si>
  <si>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</si>
  <si>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PROYECCIÓN DEL SERVICIO MENSUAL - POR SECTOR INSTITUCIONAL</t>
  </si>
  <si>
    <t xml:space="preserve">  A.</t>
  </si>
  <si>
    <t xml:space="preserve">  B.</t>
  </si>
  <si>
    <t xml:space="preserve">  C.</t>
  </si>
  <si>
    <r>
      <t xml:space="preserve"> Fuente: </t>
    </r>
    <r>
      <rPr>
        <sz val="10"/>
        <color indexed="18"/>
        <rFont val="Arial"/>
        <family val="2"/>
      </rPr>
      <t>Perú - Ministerio de Economía y Finanzas.</t>
    </r>
  </si>
  <si>
    <r>
      <t xml:space="preserve"> Elaboración: </t>
    </r>
    <r>
      <rPr>
        <sz val="10"/>
        <color indexed="18"/>
        <rFont val="Arial"/>
        <family val="2"/>
      </rPr>
      <t>Dirección General de Endeudamiento y Tesoro Público.</t>
    </r>
  </si>
  <si>
    <t>PERÍODO: DE JULIO A DICIEMBRE 2012</t>
  </si>
  <si>
    <t xml:space="preserve">           - Tipo de Cambio utilizado es del 30 de junio de 2012.</t>
  </si>
  <si>
    <r>
      <t>Nota:</t>
    </r>
    <r>
      <rPr>
        <sz val="10"/>
        <color indexed="18"/>
        <rFont val="Arial"/>
        <family val="2"/>
      </rPr>
      <t xml:space="preserve">  - Evolución Pasiva: corresponde a desembolsos de créditos concertados y colocación de bonos, al 30 de junio de 2012. </t>
    </r>
  </si>
  <si>
    <r>
      <t>GOBIERNO NACIONAL</t>
    </r>
    <r>
      <rPr>
        <b/>
        <sz val="11"/>
        <rFont val="Arial"/>
        <family val="2"/>
      </rPr>
      <t xml:space="preserve"> 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1/</t>
    </r>
  </si>
  <si>
    <r>
      <t xml:space="preserve">   Deuda Directa    </t>
    </r>
    <r>
      <rPr>
        <sz val="8"/>
        <rFont val="Arial"/>
        <family val="2"/>
      </rPr>
      <t>2/</t>
    </r>
  </si>
  <si>
    <r>
      <t xml:space="preserve">         Deuda Directa   </t>
    </r>
    <r>
      <rPr>
        <sz val="8"/>
        <rFont val="Arial"/>
        <family val="2"/>
      </rPr>
      <t xml:space="preserve"> 2/</t>
    </r>
  </si>
  <si>
    <r>
      <t xml:space="preserve">         Deuda Directa   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3/</t>
    </r>
  </si>
  <si>
    <r>
      <t xml:space="preserve"> </t>
    </r>
    <r>
      <rPr>
        <sz val="10"/>
        <color indexed="18"/>
        <rFont val="Arial"/>
        <family val="2"/>
      </rPr>
      <t>1/  Incluye deuda del Gobierno Nacional con Traspaso de Recursos a los Gobiernos Regionales, Gobiernos Locales y Empresas Públicas.</t>
    </r>
  </si>
  <si>
    <r>
      <t xml:space="preserve"> 2</t>
    </r>
    <r>
      <rPr>
        <sz val="10"/>
        <color indexed="18"/>
        <rFont val="Arial"/>
        <family val="2"/>
      </rPr>
      <t>/  Deuda con Garantía del Gobierno Nacional.</t>
    </r>
  </si>
  <si>
    <r>
      <t xml:space="preserve"> 3</t>
    </r>
    <r>
      <rPr>
        <sz val="10"/>
        <color indexed="18"/>
        <rFont val="Arial"/>
        <family val="2"/>
      </rPr>
      <t>/  Se considera servicio de deuda de COFIDE sin Garantía del Gobierno Nacional.</t>
    </r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</si>
</sst>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0_)"/>
    <numFmt numFmtId="165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13"/>
      <name val="Arial"/>
      <family val="2"/>
    </font>
    <font>
      <sz val="13"/>
      <name val="Arial"/>
      <family val="2"/>
    </font>
    <font>
      <b/>
      <u val="double"/>
      <sz val="13"/>
      <name val="Arial"/>
      <family val="2"/>
    </font>
    <font>
      <b/>
      <u val="double"/>
      <sz val="12"/>
      <name val="Arial"/>
      <family val="2"/>
    </font>
    <font>
      <b/>
      <u val="single"/>
      <sz val="11"/>
      <name val="Arial"/>
      <family val="2"/>
    </font>
    <font>
      <sz val="12"/>
      <name val="Times New Roman"/>
      <family val="1"/>
    </font>
    <font>
      <b/>
      <i/>
      <sz val="11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>
        <color indexed="63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0" fillId="0" borderId="0" xfId="52">
      <alignment/>
      <protection/>
    </xf>
    <xf numFmtId="0" fontId="2" fillId="33" borderId="0" xfId="52" applyFont="1" applyFill="1" applyAlignment="1" applyProtection="1">
      <alignment/>
      <protection/>
    </xf>
    <xf numFmtId="0" fontId="3" fillId="33" borderId="0" xfId="52" applyFont="1" applyFill="1" applyAlignment="1" applyProtection="1">
      <alignment/>
      <protection/>
    </xf>
    <xf numFmtId="0" fontId="9" fillId="34" borderId="10" xfId="52" applyFont="1" applyFill="1" applyBorder="1" applyAlignment="1">
      <alignment vertical="center"/>
      <protection/>
    </xf>
    <xf numFmtId="0" fontId="5" fillId="33" borderId="0" xfId="52" applyFont="1" applyFill="1" applyBorder="1" applyAlignment="1">
      <alignment horizontal="left" vertical="center"/>
      <protection/>
    </xf>
    <xf numFmtId="0" fontId="6" fillId="33" borderId="0" xfId="52" applyFont="1" applyFill="1" applyBorder="1" applyAlignment="1">
      <alignment vertical="center"/>
      <protection/>
    </xf>
    <xf numFmtId="3" fontId="12" fillId="33" borderId="0" xfId="52" applyNumberFormat="1" applyFont="1" applyFill="1" applyBorder="1" applyAlignment="1" applyProtection="1">
      <alignment vertical="center"/>
      <protection/>
    </xf>
    <xf numFmtId="3" fontId="3" fillId="33" borderId="0" xfId="52" applyNumberFormat="1" applyFont="1" applyFill="1" applyBorder="1" applyAlignment="1" applyProtection="1">
      <alignment vertical="center"/>
      <protection/>
    </xf>
    <xf numFmtId="0" fontId="36" fillId="0" borderId="0" xfId="52" applyFont="1">
      <alignment/>
      <protection/>
    </xf>
    <xf numFmtId="3" fontId="6" fillId="33" borderId="11" xfId="52" applyNumberFormat="1" applyFont="1" applyFill="1" applyBorder="1" applyAlignment="1" applyProtection="1">
      <alignment vertical="center"/>
      <protection/>
    </xf>
    <xf numFmtId="3" fontId="6" fillId="33" borderId="10" xfId="52" applyNumberFormat="1" applyFont="1" applyFill="1" applyBorder="1" applyAlignment="1" applyProtection="1">
      <alignment vertical="center"/>
      <protection/>
    </xf>
    <xf numFmtId="3" fontId="8" fillId="33" borderId="0" xfId="52" applyNumberFormat="1" applyFont="1" applyFill="1" applyBorder="1" applyAlignment="1" applyProtection="1">
      <alignment vertical="center"/>
      <protection/>
    </xf>
    <xf numFmtId="3" fontId="4" fillId="33" borderId="0" xfId="52" applyNumberFormat="1" applyFont="1" applyFill="1" applyBorder="1" applyAlignment="1">
      <alignment vertical="center"/>
      <protection/>
    </xf>
    <xf numFmtId="3" fontId="4" fillId="33" borderId="11" xfId="52" applyNumberFormat="1" applyFont="1" applyFill="1" applyBorder="1" applyAlignment="1">
      <alignment vertical="center"/>
      <protection/>
    </xf>
    <xf numFmtId="0" fontId="10" fillId="34" borderId="0" xfId="52" applyFont="1" applyFill="1" applyBorder="1" applyAlignment="1" applyProtection="1">
      <alignment horizontal="left" vertical="center"/>
      <protection/>
    </xf>
    <xf numFmtId="3" fontId="11" fillId="33" borderId="0" xfId="52" applyNumberFormat="1" applyFont="1" applyFill="1" applyBorder="1" applyAlignment="1" applyProtection="1">
      <alignment vertical="center"/>
      <protection/>
    </xf>
    <xf numFmtId="3" fontId="5" fillId="33" borderId="0" xfId="52" applyNumberFormat="1" applyFont="1" applyFill="1" applyBorder="1" applyAlignment="1" applyProtection="1">
      <alignment vertical="center"/>
      <protection/>
    </xf>
    <xf numFmtId="0" fontId="2" fillId="33" borderId="0" xfId="52" applyFont="1" applyFill="1" applyAlignment="1" applyProtection="1">
      <alignment vertical="center"/>
      <protection/>
    </xf>
    <xf numFmtId="3" fontId="7" fillId="33" borderId="0" xfId="52" applyNumberFormat="1" applyFont="1" applyFill="1" applyBorder="1" applyAlignment="1">
      <alignment vertical="center"/>
      <protection/>
    </xf>
    <xf numFmtId="3" fontId="7" fillId="33" borderId="0" xfId="52" applyNumberFormat="1" applyFont="1" applyFill="1" applyBorder="1" applyAlignment="1" applyProtection="1">
      <alignment vertical="center"/>
      <protection/>
    </xf>
    <xf numFmtId="3" fontId="7" fillId="33" borderId="0" xfId="52" applyNumberFormat="1" applyFont="1" applyFill="1" applyBorder="1" applyAlignment="1" applyProtection="1">
      <alignment horizontal="right" vertical="center"/>
      <protection/>
    </xf>
    <xf numFmtId="0" fontId="4" fillId="34" borderId="12" xfId="52" applyFont="1" applyFill="1" applyBorder="1" applyAlignment="1" applyProtection="1">
      <alignment horizontal="left" vertical="center"/>
      <protection/>
    </xf>
    <xf numFmtId="0" fontId="9" fillId="34" borderId="13" xfId="52" applyFont="1" applyFill="1" applyBorder="1" applyAlignment="1">
      <alignment vertical="center"/>
      <protection/>
    </xf>
    <xf numFmtId="0" fontId="5" fillId="33" borderId="14" xfId="52" applyFont="1" applyFill="1" applyBorder="1" applyAlignment="1">
      <alignment horizontal="left"/>
      <protection/>
    </xf>
    <xf numFmtId="0" fontId="6" fillId="33" borderId="15" xfId="52" applyFont="1" applyFill="1" applyBorder="1" applyAlignment="1">
      <alignment vertical="center"/>
      <protection/>
    </xf>
    <xf numFmtId="0" fontId="3" fillId="33" borderId="14" xfId="52" applyFont="1" applyFill="1" applyBorder="1" applyAlignment="1">
      <alignment horizontal="center"/>
      <protection/>
    </xf>
    <xf numFmtId="3" fontId="12" fillId="33" borderId="15" xfId="52" applyNumberFormat="1" applyFont="1" applyFill="1" applyBorder="1" applyAlignment="1" applyProtection="1">
      <alignment vertical="center"/>
      <protection/>
    </xf>
    <xf numFmtId="3" fontId="3" fillId="33" borderId="15" xfId="52" applyNumberFormat="1" applyFont="1" applyFill="1" applyBorder="1" applyAlignment="1" applyProtection="1">
      <alignment vertical="center"/>
      <protection/>
    </xf>
    <xf numFmtId="3" fontId="7" fillId="33" borderId="15" xfId="52" applyNumberFormat="1" applyFont="1" applyFill="1" applyBorder="1" applyAlignment="1">
      <alignment vertical="center"/>
      <protection/>
    </xf>
    <xf numFmtId="0" fontId="7" fillId="33" borderId="14" xfId="52" applyFont="1" applyFill="1" applyBorder="1" applyAlignment="1">
      <alignment horizontal="center"/>
      <protection/>
    </xf>
    <xf numFmtId="0" fontId="14" fillId="33" borderId="14" xfId="52" applyFont="1" applyFill="1" applyBorder="1" applyAlignment="1">
      <alignment horizontal="center"/>
      <protection/>
    </xf>
    <xf numFmtId="3" fontId="7" fillId="33" borderId="15" xfId="52" applyNumberFormat="1" applyFont="1" applyFill="1" applyBorder="1" applyAlignment="1" applyProtection="1">
      <alignment vertical="center"/>
      <protection/>
    </xf>
    <xf numFmtId="0" fontId="3" fillId="33" borderId="14" xfId="52" applyFont="1" applyFill="1" applyBorder="1" applyAlignment="1">
      <alignment horizontal="left"/>
      <protection/>
    </xf>
    <xf numFmtId="0" fontId="7" fillId="33" borderId="14" xfId="52" applyFont="1" applyFill="1" applyBorder="1">
      <alignment/>
      <protection/>
    </xf>
    <xf numFmtId="0" fontId="5" fillId="33" borderId="16" xfId="52" applyFont="1" applyFill="1" applyBorder="1" applyAlignment="1">
      <alignment horizontal="left"/>
      <protection/>
    </xf>
    <xf numFmtId="3" fontId="6" fillId="33" borderId="17" xfId="52" applyNumberFormat="1" applyFont="1" applyFill="1" applyBorder="1" applyAlignment="1" applyProtection="1">
      <alignment vertical="center"/>
      <protection/>
    </xf>
    <xf numFmtId="0" fontId="5" fillId="33" borderId="12" xfId="52" applyFont="1" applyFill="1" applyBorder="1" applyAlignment="1">
      <alignment horizontal="left"/>
      <protection/>
    </xf>
    <xf numFmtId="0" fontId="8" fillId="34" borderId="14" xfId="52" applyFont="1" applyFill="1" applyBorder="1" applyAlignment="1" applyProtection="1">
      <alignment horizontal="left" vertical="center"/>
      <protection/>
    </xf>
    <xf numFmtId="0" fontId="4" fillId="33" borderId="14" xfId="52" applyFont="1" applyFill="1" applyBorder="1" applyAlignment="1" applyProtection="1">
      <alignment horizontal="left" vertical="center"/>
      <protection/>
    </xf>
    <xf numFmtId="0" fontId="4" fillId="33" borderId="16" xfId="52" applyFont="1" applyFill="1" applyBorder="1" applyAlignment="1" applyProtection="1">
      <alignment horizontal="left" vertical="center"/>
      <protection/>
    </xf>
    <xf numFmtId="0" fontId="9" fillId="34" borderId="12" xfId="52" applyFont="1" applyFill="1" applyBorder="1" applyAlignment="1">
      <alignment vertical="center"/>
      <protection/>
    </xf>
    <xf numFmtId="0" fontId="6" fillId="33" borderId="14" xfId="52" applyFont="1" applyFill="1" applyBorder="1" applyAlignment="1">
      <alignment vertical="center"/>
      <protection/>
    </xf>
    <xf numFmtId="3" fontId="12" fillId="33" borderId="14" xfId="52" applyNumberFormat="1" applyFont="1" applyFill="1" applyBorder="1" applyAlignment="1" applyProtection="1">
      <alignment vertical="center"/>
      <protection/>
    </xf>
    <xf numFmtId="3" fontId="3" fillId="33" borderId="14" xfId="52" applyNumberFormat="1" applyFont="1" applyFill="1" applyBorder="1" applyAlignment="1" applyProtection="1">
      <alignment vertical="center"/>
      <protection/>
    </xf>
    <xf numFmtId="3" fontId="7" fillId="33" borderId="14" xfId="52" applyNumberFormat="1" applyFont="1" applyFill="1" applyBorder="1" applyAlignment="1">
      <alignment vertical="center"/>
      <protection/>
    </xf>
    <xf numFmtId="3" fontId="7" fillId="33" borderId="14" xfId="52" applyNumberFormat="1" applyFont="1" applyFill="1" applyBorder="1" applyAlignment="1" applyProtection="1">
      <alignment vertical="center"/>
      <protection/>
    </xf>
    <xf numFmtId="3" fontId="7" fillId="33" borderId="14" xfId="52" applyNumberFormat="1" applyFont="1" applyFill="1" applyBorder="1" applyAlignment="1" applyProtection="1">
      <alignment horizontal="right" vertical="center"/>
      <protection/>
    </xf>
    <xf numFmtId="3" fontId="7" fillId="33" borderId="15" xfId="52" applyNumberFormat="1" applyFont="1" applyFill="1" applyBorder="1" applyAlignment="1" applyProtection="1">
      <alignment horizontal="right" vertical="center"/>
      <protection/>
    </xf>
    <xf numFmtId="3" fontId="6" fillId="33" borderId="16" xfId="52" applyNumberFormat="1" applyFont="1" applyFill="1" applyBorder="1" applyAlignment="1" applyProtection="1">
      <alignment vertical="center"/>
      <protection/>
    </xf>
    <xf numFmtId="3" fontId="6" fillId="33" borderId="12" xfId="52" applyNumberFormat="1" applyFont="1" applyFill="1" applyBorder="1" applyAlignment="1" applyProtection="1">
      <alignment vertical="center"/>
      <protection/>
    </xf>
    <xf numFmtId="3" fontId="8" fillId="33" borderId="14" xfId="52" applyNumberFormat="1" applyFont="1" applyFill="1" applyBorder="1" applyAlignment="1" applyProtection="1">
      <alignment vertical="center"/>
      <protection/>
    </xf>
    <xf numFmtId="3" fontId="4" fillId="33" borderId="14" xfId="52" applyNumberFormat="1" applyFont="1" applyFill="1" applyBorder="1" applyAlignment="1">
      <alignment vertical="center"/>
      <protection/>
    </xf>
    <xf numFmtId="3" fontId="4" fillId="33" borderId="16" xfId="52" applyNumberFormat="1" applyFont="1" applyFill="1" applyBorder="1" applyAlignment="1">
      <alignment vertical="center"/>
      <protection/>
    </xf>
    <xf numFmtId="0" fontId="16" fillId="33" borderId="0" xfId="0" applyFont="1" applyFill="1" applyAlignment="1">
      <alignment/>
    </xf>
    <xf numFmtId="0" fontId="53" fillId="33" borderId="0" xfId="52" applyFont="1" applyFill="1" applyBorder="1" applyAlignment="1" applyProtection="1">
      <alignment horizontal="left" vertical="center"/>
      <protection/>
    </xf>
    <xf numFmtId="0" fontId="17" fillId="33" borderId="0" xfId="52" applyFont="1" applyFill="1" applyAlignment="1" applyProtection="1">
      <alignment/>
      <protection/>
    </xf>
    <xf numFmtId="0" fontId="54" fillId="33" borderId="0" xfId="52" applyFont="1" applyFill="1" applyAlignment="1" applyProtection="1">
      <alignment/>
      <protection/>
    </xf>
    <xf numFmtId="0" fontId="17" fillId="33" borderId="0" xfId="52" applyFont="1" applyFill="1" applyBorder="1" applyAlignment="1" applyProtection="1">
      <alignment vertical="center"/>
      <protection/>
    </xf>
    <xf numFmtId="0" fontId="18" fillId="33" borderId="0" xfId="52" applyFont="1" applyFill="1" applyBorder="1" applyAlignment="1" applyProtection="1">
      <alignment vertical="center"/>
      <protection/>
    </xf>
    <xf numFmtId="0" fontId="16" fillId="33" borderId="0" xfId="52" applyFont="1" applyFill="1" applyAlignment="1">
      <alignment vertical="center"/>
      <protection/>
    </xf>
    <xf numFmtId="0" fontId="4" fillId="34" borderId="0" xfId="52" applyFont="1" applyFill="1" applyBorder="1" applyAlignment="1">
      <alignment horizontal="right"/>
      <protection/>
    </xf>
    <xf numFmtId="0" fontId="4" fillId="34" borderId="14" xfId="52" applyFont="1" applyFill="1" applyBorder="1" applyAlignment="1">
      <alignment horizontal="right"/>
      <protection/>
    </xf>
    <xf numFmtId="0" fontId="4" fillId="34" borderId="15" xfId="52" applyFont="1" applyFill="1" applyBorder="1" applyAlignment="1">
      <alignment horizontal="right"/>
      <protection/>
    </xf>
    <xf numFmtId="0" fontId="6" fillId="33" borderId="11" xfId="52" applyFont="1" applyFill="1" applyBorder="1" applyAlignment="1">
      <alignment vertical="center"/>
      <protection/>
    </xf>
    <xf numFmtId="0" fontId="6" fillId="33" borderId="16" xfId="52" applyFont="1" applyFill="1" applyBorder="1" applyAlignment="1">
      <alignment vertical="center"/>
      <protection/>
    </xf>
    <xf numFmtId="0" fontId="6" fillId="33" borderId="17" xfId="52" applyFont="1" applyFill="1" applyBorder="1" applyAlignment="1">
      <alignment vertical="center"/>
      <protection/>
    </xf>
    <xf numFmtId="0" fontId="4" fillId="34" borderId="13" xfId="52" applyFont="1" applyFill="1" applyBorder="1" applyAlignment="1">
      <alignment horizontal="center" vertical="center"/>
      <protection/>
    </xf>
    <xf numFmtId="0" fontId="5" fillId="33" borderId="17" xfId="52" applyFont="1" applyFill="1" applyBorder="1" applyAlignment="1">
      <alignment horizontal="left" vertical="center"/>
      <protection/>
    </xf>
    <xf numFmtId="0" fontId="5" fillId="33" borderId="15" xfId="52" applyFont="1" applyFill="1" applyBorder="1" applyAlignment="1">
      <alignment horizontal="left" vertical="center"/>
      <protection/>
    </xf>
    <xf numFmtId="0" fontId="12" fillId="33" borderId="15" xfId="52" applyFont="1" applyFill="1" applyBorder="1" applyAlignment="1" applyProtection="1">
      <alignment horizontal="left" vertical="center"/>
      <protection/>
    </xf>
    <xf numFmtId="0" fontId="3" fillId="33" borderId="15" xfId="52" applyFont="1" applyFill="1" applyBorder="1" applyAlignment="1" applyProtection="1">
      <alignment horizontal="left" vertical="center"/>
      <protection/>
    </xf>
    <xf numFmtId="0" fontId="14" fillId="33" borderId="15" xfId="52" applyFont="1" applyFill="1" applyBorder="1" applyAlignment="1">
      <alignment horizontal="left" vertical="center"/>
      <protection/>
    </xf>
    <xf numFmtId="0" fontId="7" fillId="33" borderId="15" xfId="52" applyFont="1" applyFill="1" applyBorder="1" applyAlignment="1" applyProtection="1">
      <alignment horizontal="left" vertical="center"/>
      <protection/>
    </xf>
    <xf numFmtId="0" fontId="14" fillId="33" borderId="15" xfId="52" applyFont="1" applyFill="1" applyBorder="1" applyAlignment="1" applyProtection="1">
      <alignment horizontal="left" vertical="center"/>
      <protection/>
    </xf>
    <xf numFmtId="0" fontId="3" fillId="33" borderId="15" xfId="52" applyFont="1" applyFill="1" applyBorder="1" applyAlignment="1">
      <alignment horizontal="left" vertical="center"/>
      <protection/>
    </xf>
    <xf numFmtId="0" fontId="5" fillId="33" borderId="17" xfId="52" applyFont="1" applyFill="1" applyBorder="1" applyAlignment="1" applyProtection="1">
      <alignment horizontal="left" vertical="center"/>
      <protection/>
    </xf>
    <xf numFmtId="0" fontId="5" fillId="33" borderId="13" xfId="52" applyFont="1" applyFill="1" applyBorder="1" applyAlignment="1" applyProtection="1">
      <alignment horizontal="left" vertical="center"/>
      <protection/>
    </xf>
    <xf numFmtId="0" fontId="8" fillId="33" borderId="15" xfId="52" applyFont="1" applyFill="1" applyBorder="1" applyAlignment="1">
      <alignment horizontal="left" vertical="center"/>
      <protection/>
    </xf>
    <xf numFmtId="0" fontId="4" fillId="33" borderId="15" xfId="52" applyFont="1" applyFill="1" applyBorder="1" applyAlignment="1">
      <alignment horizontal="left" vertical="center"/>
      <protection/>
    </xf>
    <xf numFmtId="0" fontId="4" fillId="33" borderId="17" xfId="52" applyFont="1" applyFill="1" applyBorder="1" applyAlignment="1">
      <alignment horizontal="left" vertical="center"/>
      <protection/>
    </xf>
    <xf numFmtId="3" fontId="12" fillId="33" borderId="15" xfId="52" applyNumberFormat="1" applyFont="1" applyFill="1" applyBorder="1" applyAlignment="1" applyProtection="1">
      <alignment horizontal="right" vertical="center" indent="1"/>
      <protection/>
    </xf>
    <xf numFmtId="3" fontId="3" fillId="33" borderId="15" xfId="52" applyNumberFormat="1" applyFont="1" applyFill="1" applyBorder="1" applyAlignment="1" applyProtection="1">
      <alignment horizontal="right" vertical="center" indent="1"/>
      <protection/>
    </xf>
    <xf numFmtId="3" fontId="7" fillId="33" borderId="15" xfId="52" applyNumberFormat="1" applyFont="1" applyFill="1" applyBorder="1" applyAlignment="1">
      <alignment horizontal="right" vertical="center" indent="1"/>
      <protection/>
    </xf>
    <xf numFmtId="3" fontId="7" fillId="33" borderId="15" xfId="52" applyNumberFormat="1" applyFont="1" applyFill="1" applyBorder="1" applyAlignment="1" applyProtection="1">
      <alignment horizontal="right" vertical="center" indent="1"/>
      <protection/>
    </xf>
    <xf numFmtId="3" fontId="6" fillId="33" borderId="17" xfId="52" applyNumberFormat="1" applyFont="1" applyFill="1" applyBorder="1" applyAlignment="1" applyProtection="1">
      <alignment horizontal="right" vertical="center" indent="1"/>
      <protection/>
    </xf>
    <xf numFmtId="3" fontId="6" fillId="33" borderId="18" xfId="52" applyNumberFormat="1" applyFont="1" applyFill="1" applyBorder="1" applyAlignment="1" applyProtection="1">
      <alignment horizontal="right" vertical="center" indent="1"/>
      <protection/>
    </xf>
    <xf numFmtId="3" fontId="8" fillId="33" borderId="19" xfId="52" applyNumberFormat="1" applyFont="1" applyFill="1" applyBorder="1" applyAlignment="1" applyProtection="1">
      <alignment horizontal="right" vertical="center" indent="1"/>
      <protection/>
    </xf>
    <xf numFmtId="3" fontId="4" fillId="33" borderId="19" xfId="52" applyNumberFormat="1" applyFont="1" applyFill="1" applyBorder="1" applyAlignment="1" applyProtection="1">
      <alignment horizontal="right" vertical="center" indent="1"/>
      <protection/>
    </xf>
    <xf numFmtId="3" fontId="4" fillId="33" borderId="20" xfId="52" applyNumberFormat="1" applyFont="1" applyFill="1" applyBorder="1" applyAlignment="1" applyProtection="1">
      <alignment horizontal="right" vertical="center" indent="1"/>
      <protection/>
    </xf>
    <xf numFmtId="0" fontId="4" fillId="34" borderId="15" xfId="52" applyFont="1" applyFill="1" applyBorder="1" applyAlignment="1">
      <alignment horizontal="right" vertical="center" indent="1"/>
      <protection/>
    </xf>
    <xf numFmtId="0" fontId="4" fillId="34" borderId="14" xfId="52" applyFont="1" applyFill="1" applyBorder="1" applyAlignment="1" applyProtection="1">
      <alignment horizontal="center" vertical="center"/>
      <protection/>
    </xf>
    <xf numFmtId="0" fontId="4" fillId="34" borderId="15" xfId="52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pisconte\Mis%20documentos\Mis%20documentos%20Excel\FLUJOS-ESTADISTICOS\2011\4%20FLUJO%20AL%2031.12.2011\anitaaa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 1"/>
      <sheetName val="FLUJO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5"/>
  <cols>
    <col min="1" max="1" width="4.57421875" style="1" customWidth="1"/>
    <col min="2" max="2" width="38.421875" style="1" customWidth="1"/>
    <col min="3" max="8" width="13.8515625" style="1" hidden="1" customWidth="1"/>
    <col min="9" max="15" width="13.8515625" style="1" customWidth="1"/>
    <col min="16" max="16384" width="11.421875" style="1" customWidth="1"/>
  </cols>
  <sheetData>
    <row r="1" ht="18" customHeight="1"/>
    <row r="2" ht="18">
      <c r="A2" s="18" t="s">
        <v>23</v>
      </c>
    </row>
    <row r="3" ht="18">
      <c r="A3" s="2" t="s">
        <v>35</v>
      </c>
    </row>
    <row r="4" ht="18">
      <c r="A4" s="2" t="s">
        <v>41</v>
      </c>
    </row>
    <row r="5" ht="15">
      <c r="A5" s="3" t="s">
        <v>0</v>
      </c>
    </row>
    <row r="6" ht="7.5" customHeight="1"/>
    <row r="7" spans="1:15" ht="7.5" customHeight="1">
      <c r="A7" s="22"/>
      <c r="B7" s="67"/>
      <c r="C7" s="4"/>
      <c r="D7" s="4"/>
      <c r="E7" s="4"/>
      <c r="F7" s="41"/>
      <c r="G7" s="4"/>
      <c r="H7" s="4"/>
      <c r="I7" s="4"/>
      <c r="J7" s="4"/>
      <c r="K7" s="4"/>
      <c r="L7" s="4"/>
      <c r="M7" s="4"/>
      <c r="N7" s="23"/>
      <c r="O7" s="23"/>
    </row>
    <row r="8" spans="1:15" ht="16.5" customHeight="1">
      <c r="A8" s="91" t="s">
        <v>2</v>
      </c>
      <c r="B8" s="92"/>
      <c r="C8" s="61" t="s">
        <v>26</v>
      </c>
      <c r="D8" s="61" t="s">
        <v>27</v>
      </c>
      <c r="E8" s="61" t="s">
        <v>28</v>
      </c>
      <c r="F8" s="62" t="s">
        <v>29</v>
      </c>
      <c r="G8" s="61" t="s">
        <v>30</v>
      </c>
      <c r="H8" s="61" t="s">
        <v>31</v>
      </c>
      <c r="I8" s="61" t="s">
        <v>32</v>
      </c>
      <c r="J8" s="61" t="s">
        <v>33</v>
      </c>
      <c r="K8" s="61" t="s">
        <v>34</v>
      </c>
      <c r="L8" s="61" t="s">
        <v>12</v>
      </c>
      <c r="M8" s="61" t="s">
        <v>13</v>
      </c>
      <c r="N8" s="63" t="s">
        <v>14</v>
      </c>
      <c r="O8" s="90" t="s">
        <v>1</v>
      </c>
    </row>
    <row r="9" spans="1:15" ht="7.5" customHeight="1">
      <c r="A9" s="35"/>
      <c r="B9" s="68"/>
      <c r="C9" s="64"/>
      <c r="D9" s="64"/>
      <c r="E9" s="64"/>
      <c r="F9" s="65"/>
      <c r="G9" s="64"/>
      <c r="H9" s="64"/>
      <c r="I9" s="64"/>
      <c r="J9" s="64"/>
      <c r="K9" s="64"/>
      <c r="L9" s="64"/>
      <c r="M9" s="64"/>
      <c r="N9" s="66"/>
      <c r="O9" s="66"/>
    </row>
    <row r="10" spans="1:15" ht="7.5" customHeight="1">
      <c r="A10" s="24"/>
      <c r="B10" s="69"/>
      <c r="C10" s="6"/>
      <c r="D10" s="6"/>
      <c r="E10" s="6"/>
      <c r="F10" s="42"/>
      <c r="G10" s="6"/>
      <c r="H10" s="6"/>
      <c r="I10" s="6"/>
      <c r="J10" s="6"/>
      <c r="K10" s="6"/>
      <c r="L10" s="6"/>
      <c r="M10" s="6"/>
      <c r="N10" s="25"/>
      <c r="O10" s="25"/>
    </row>
    <row r="11" spans="1:15" s="9" customFormat="1" ht="15">
      <c r="A11" s="26" t="s">
        <v>36</v>
      </c>
      <c r="B11" s="70" t="s">
        <v>44</v>
      </c>
      <c r="C11" s="7">
        <f>C12+C13</f>
        <v>0</v>
      </c>
      <c r="D11" s="7">
        <f aca="true" t="shared" si="0" ref="D11:N11">D12+D13</f>
        <v>0</v>
      </c>
      <c r="E11" s="7">
        <f t="shared" si="0"/>
        <v>0</v>
      </c>
      <c r="F11" s="43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152381</v>
      </c>
      <c r="J11" s="7">
        <f t="shared" si="0"/>
        <v>82228</v>
      </c>
      <c r="K11" s="7">
        <f t="shared" si="0"/>
        <v>170455</v>
      </c>
      <c r="L11" s="7">
        <f t="shared" si="0"/>
        <v>195532</v>
      </c>
      <c r="M11" s="7">
        <f t="shared" si="0"/>
        <v>226049</v>
      </c>
      <c r="N11" s="27">
        <f t="shared" si="0"/>
        <v>140892</v>
      </c>
      <c r="O11" s="81">
        <f>O12+O13</f>
        <v>967537</v>
      </c>
    </row>
    <row r="12" spans="1:15" s="9" customFormat="1" ht="15">
      <c r="A12" s="26"/>
      <c r="B12" s="71" t="s">
        <v>4</v>
      </c>
      <c r="C12" s="8"/>
      <c r="D12" s="8"/>
      <c r="E12" s="8"/>
      <c r="F12" s="44"/>
      <c r="G12" s="8"/>
      <c r="H12" s="8"/>
      <c r="I12" s="8">
        <v>43889</v>
      </c>
      <c r="J12" s="8">
        <f>45576+1000+14530</f>
        <v>61106</v>
      </c>
      <c r="K12" s="8">
        <f>55032+16792</f>
        <v>71824</v>
      </c>
      <c r="L12" s="8">
        <f>123261+481+849</f>
        <v>124591</v>
      </c>
      <c r="M12" s="8">
        <f>41326+6787+357</f>
        <v>48470</v>
      </c>
      <c r="N12" s="28">
        <f>107502+134+946+710</f>
        <v>109292</v>
      </c>
      <c r="O12" s="82">
        <f>SUM(C12:N12)</f>
        <v>459172</v>
      </c>
    </row>
    <row r="13" spans="1:15" s="9" customFormat="1" ht="15">
      <c r="A13" s="26"/>
      <c r="B13" s="71" t="s">
        <v>16</v>
      </c>
      <c r="C13" s="8"/>
      <c r="D13" s="8"/>
      <c r="E13" s="8"/>
      <c r="F13" s="44"/>
      <c r="G13" s="8"/>
      <c r="H13" s="8"/>
      <c r="I13" s="8">
        <f>108337+155</f>
        <v>108492</v>
      </c>
      <c r="J13" s="8">
        <f>18272+1290+1560</f>
        <v>21122</v>
      </c>
      <c r="K13" s="8">
        <f>94414+4217</f>
        <v>98631</v>
      </c>
      <c r="L13" s="8">
        <f>69978+268+443+252</f>
        <v>70941</v>
      </c>
      <c r="M13" s="8">
        <f>177333+231+15</f>
        <v>177579</v>
      </c>
      <c r="N13" s="28">
        <f>29574+25+6+1723+272</f>
        <v>31600</v>
      </c>
      <c r="O13" s="82">
        <f>SUM(C13:N13)</f>
        <v>508365</v>
      </c>
    </row>
    <row r="14" spans="1:15" s="9" customFormat="1" ht="12" customHeight="1" hidden="1">
      <c r="A14" s="26"/>
      <c r="B14" s="72"/>
      <c r="C14" s="19"/>
      <c r="D14" s="19"/>
      <c r="E14" s="19"/>
      <c r="F14" s="45"/>
      <c r="G14" s="19"/>
      <c r="H14" s="19"/>
      <c r="I14" s="19"/>
      <c r="J14" s="19"/>
      <c r="K14" s="19"/>
      <c r="L14" s="19"/>
      <c r="M14" s="19"/>
      <c r="N14" s="29"/>
      <c r="O14" s="83"/>
    </row>
    <row r="15" spans="1:15" s="9" customFormat="1" ht="15" hidden="1">
      <c r="A15" s="26" t="s">
        <v>37</v>
      </c>
      <c r="B15" s="70" t="s">
        <v>5</v>
      </c>
      <c r="C15" s="7">
        <f>C16+C17</f>
        <v>0</v>
      </c>
      <c r="D15" s="7">
        <f aca="true" t="shared" si="1" ref="D15:N15">D16+D17</f>
        <v>0</v>
      </c>
      <c r="E15" s="7">
        <f t="shared" si="1"/>
        <v>0</v>
      </c>
      <c r="F15" s="43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  <c r="M15" s="7">
        <f t="shared" si="1"/>
        <v>0</v>
      </c>
      <c r="N15" s="27">
        <f t="shared" si="1"/>
        <v>0</v>
      </c>
      <c r="O15" s="81">
        <f>O16+O17</f>
        <v>0</v>
      </c>
    </row>
    <row r="16" spans="1:15" s="9" customFormat="1" ht="15" hidden="1">
      <c r="A16" s="26"/>
      <c r="B16" s="71" t="s">
        <v>4</v>
      </c>
      <c r="C16" s="8">
        <f aca="true" t="shared" si="2" ref="C16:N17">+C20+C24</f>
        <v>0</v>
      </c>
      <c r="D16" s="8">
        <f t="shared" si="2"/>
        <v>0</v>
      </c>
      <c r="E16" s="8">
        <f t="shared" si="2"/>
        <v>0</v>
      </c>
      <c r="F16" s="44">
        <f t="shared" si="2"/>
        <v>0</v>
      </c>
      <c r="G16" s="8">
        <f t="shared" si="2"/>
        <v>0</v>
      </c>
      <c r="H16" s="8">
        <f t="shared" si="2"/>
        <v>0</v>
      </c>
      <c r="I16" s="8">
        <f t="shared" si="2"/>
        <v>0</v>
      </c>
      <c r="J16" s="8">
        <f t="shared" si="2"/>
        <v>0</v>
      </c>
      <c r="K16" s="8">
        <f t="shared" si="2"/>
        <v>0</v>
      </c>
      <c r="L16" s="8">
        <f t="shared" si="2"/>
        <v>0</v>
      </c>
      <c r="M16" s="8">
        <f t="shared" si="2"/>
        <v>0</v>
      </c>
      <c r="N16" s="28">
        <f t="shared" si="2"/>
        <v>0</v>
      </c>
      <c r="O16" s="82">
        <f>SUM(C16:N16)</f>
        <v>0</v>
      </c>
    </row>
    <row r="17" spans="1:15" s="9" customFormat="1" ht="15" hidden="1">
      <c r="A17" s="26"/>
      <c r="B17" s="71" t="s">
        <v>16</v>
      </c>
      <c r="C17" s="8">
        <f t="shared" si="2"/>
        <v>0</v>
      </c>
      <c r="D17" s="8">
        <f t="shared" si="2"/>
        <v>0</v>
      </c>
      <c r="E17" s="8">
        <f t="shared" si="2"/>
        <v>0</v>
      </c>
      <c r="F17" s="44">
        <f t="shared" si="2"/>
        <v>0</v>
      </c>
      <c r="G17" s="8">
        <f t="shared" si="2"/>
        <v>0</v>
      </c>
      <c r="H17" s="8">
        <f t="shared" si="2"/>
        <v>0</v>
      </c>
      <c r="I17" s="8">
        <f t="shared" si="2"/>
        <v>0</v>
      </c>
      <c r="J17" s="8">
        <f t="shared" si="2"/>
        <v>0</v>
      </c>
      <c r="K17" s="8">
        <f t="shared" si="2"/>
        <v>0</v>
      </c>
      <c r="L17" s="8">
        <f t="shared" si="2"/>
        <v>0</v>
      </c>
      <c r="M17" s="8">
        <f t="shared" si="2"/>
        <v>0</v>
      </c>
      <c r="N17" s="28">
        <f t="shared" si="2"/>
        <v>0</v>
      </c>
      <c r="O17" s="82">
        <f>SUM(C17:N17)</f>
        <v>0</v>
      </c>
    </row>
    <row r="18" spans="1:15" s="9" customFormat="1" ht="9.75" customHeight="1" hidden="1">
      <c r="A18" s="30"/>
      <c r="B18" s="72"/>
      <c r="C18" s="19"/>
      <c r="D18" s="19"/>
      <c r="E18" s="19"/>
      <c r="F18" s="45"/>
      <c r="G18" s="19"/>
      <c r="H18" s="19"/>
      <c r="I18" s="19"/>
      <c r="J18" s="19"/>
      <c r="K18" s="19"/>
      <c r="L18" s="19"/>
      <c r="M18" s="19"/>
      <c r="N18" s="29"/>
      <c r="O18" s="83"/>
    </row>
    <row r="19" spans="1:15" s="9" customFormat="1" ht="15" hidden="1">
      <c r="A19" s="31"/>
      <c r="B19" s="71" t="s">
        <v>6</v>
      </c>
      <c r="C19" s="8">
        <f>C20+C21</f>
        <v>0</v>
      </c>
      <c r="D19" s="8">
        <f aca="true" t="shared" si="3" ref="D19:N19">D20+D21</f>
        <v>0</v>
      </c>
      <c r="E19" s="8">
        <f t="shared" si="3"/>
        <v>0</v>
      </c>
      <c r="F19" s="44">
        <f t="shared" si="3"/>
        <v>0</v>
      </c>
      <c r="G19" s="8">
        <f t="shared" si="3"/>
        <v>0</v>
      </c>
      <c r="H19" s="8">
        <f t="shared" si="3"/>
        <v>0</v>
      </c>
      <c r="I19" s="8">
        <f t="shared" si="3"/>
        <v>0</v>
      </c>
      <c r="J19" s="8">
        <f t="shared" si="3"/>
        <v>0</v>
      </c>
      <c r="K19" s="8">
        <f t="shared" si="3"/>
        <v>0</v>
      </c>
      <c r="L19" s="8">
        <f t="shared" si="3"/>
        <v>0</v>
      </c>
      <c r="M19" s="8">
        <f t="shared" si="3"/>
        <v>0</v>
      </c>
      <c r="N19" s="28">
        <f t="shared" si="3"/>
        <v>0</v>
      </c>
      <c r="O19" s="82">
        <f>O20+O21</f>
        <v>0</v>
      </c>
    </row>
    <row r="20" spans="1:15" s="9" customFormat="1" ht="15" hidden="1">
      <c r="A20" s="30"/>
      <c r="B20" s="73" t="s">
        <v>7</v>
      </c>
      <c r="C20" s="20">
        <v>0</v>
      </c>
      <c r="D20" s="20">
        <v>0</v>
      </c>
      <c r="E20" s="20">
        <v>0</v>
      </c>
      <c r="F20" s="46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32">
        <v>0</v>
      </c>
      <c r="O20" s="84">
        <f>SUM(C20:N20)</f>
        <v>0</v>
      </c>
    </row>
    <row r="21" spans="1:15" s="9" customFormat="1" ht="15" hidden="1">
      <c r="A21" s="31"/>
      <c r="B21" s="73" t="s">
        <v>17</v>
      </c>
      <c r="C21" s="20">
        <v>0</v>
      </c>
      <c r="D21" s="20">
        <v>0</v>
      </c>
      <c r="E21" s="20">
        <v>0</v>
      </c>
      <c r="F21" s="46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32">
        <v>0</v>
      </c>
      <c r="O21" s="84">
        <f>SUM(C21:N21)</f>
        <v>0</v>
      </c>
    </row>
    <row r="22" spans="1:15" s="9" customFormat="1" ht="9.75" customHeight="1" hidden="1">
      <c r="A22" s="30"/>
      <c r="B22" s="74"/>
      <c r="C22" s="20"/>
      <c r="D22" s="20"/>
      <c r="E22" s="20"/>
      <c r="F22" s="46"/>
      <c r="G22" s="20"/>
      <c r="H22" s="20"/>
      <c r="I22" s="20"/>
      <c r="J22" s="20"/>
      <c r="K22" s="20"/>
      <c r="L22" s="20"/>
      <c r="M22" s="20"/>
      <c r="N22" s="32"/>
      <c r="O22" s="84"/>
    </row>
    <row r="23" spans="1:15" s="9" customFormat="1" ht="15" hidden="1">
      <c r="A23" s="31"/>
      <c r="B23" s="71" t="s">
        <v>24</v>
      </c>
      <c r="C23" s="8">
        <f>C24+C25</f>
        <v>0</v>
      </c>
      <c r="D23" s="8">
        <f aca="true" t="shared" si="4" ref="D23:N23">D24+D25</f>
        <v>0</v>
      </c>
      <c r="E23" s="8">
        <f t="shared" si="4"/>
        <v>0</v>
      </c>
      <c r="F23" s="44">
        <f t="shared" si="4"/>
        <v>0</v>
      </c>
      <c r="G23" s="8">
        <f t="shared" si="4"/>
        <v>0</v>
      </c>
      <c r="H23" s="8">
        <f t="shared" si="4"/>
        <v>0</v>
      </c>
      <c r="I23" s="8">
        <f t="shared" si="4"/>
        <v>0</v>
      </c>
      <c r="J23" s="8">
        <f t="shared" si="4"/>
        <v>0</v>
      </c>
      <c r="K23" s="8">
        <f t="shared" si="4"/>
        <v>0</v>
      </c>
      <c r="L23" s="8">
        <f t="shared" si="4"/>
        <v>0</v>
      </c>
      <c r="M23" s="8">
        <f t="shared" si="4"/>
        <v>0</v>
      </c>
      <c r="N23" s="28">
        <f t="shared" si="4"/>
        <v>0</v>
      </c>
      <c r="O23" s="82">
        <f>O24+O25</f>
        <v>0</v>
      </c>
    </row>
    <row r="24" spans="1:15" s="9" customFormat="1" ht="15" hidden="1">
      <c r="A24" s="30"/>
      <c r="B24" s="73" t="s">
        <v>7</v>
      </c>
      <c r="C24" s="20"/>
      <c r="D24" s="20"/>
      <c r="E24" s="20"/>
      <c r="F24" s="46"/>
      <c r="G24" s="20"/>
      <c r="H24" s="20"/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32">
        <v>0</v>
      </c>
      <c r="O24" s="84">
        <f>SUM(C24:N24)</f>
        <v>0</v>
      </c>
    </row>
    <row r="25" spans="1:15" s="9" customFormat="1" ht="15" hidden="1">
      <c r="A25" s="31"/>
      <c r="B25" s="73" t="s">
        <v>17</v>
      </c>
      <c r="C25" s="20"/>
      <c r="D25" s="20"/>
      <c r="E25" s="20"/>
      <c r="F25" s="46"/>
      <c r="G25" s="20"/>
      <c r="H25" s="20"/>
      <c r="I25" s="20"/>
      <c r="J25" s="20">
        <v>0</v>
      </c>
      <c r="K25" s="20">
        <v>0</v>
      </c>
      <c r="L25" s="20"/>
      <c r="M25" s="20">
        <v>0</v>
      </c>
      <c r="N25" s="32"/>
      <c r="O25" s="84">
        <f>SUM(C25:N25)</f>
        <v>0</v>
      </c>
    </row>
    <row r="26" spans="1:15" s="9" customFormat="1" ht="12" customHeight="1">
      <c r="A26" s="31"/>
      <c r="B26" s="72"/>
      <c r="C26" s="19"/>
      <c r="D26" s="19"/>
      <c r="E26" s="19"/>
      <c r="F26" s="45"/>
      <c r="G26" s="19"/>
      <c r="H26" s="19"/>
      <c r="I26" s="19"/>
      <c r="J26" s="19"/>
      <c r="K26" s="19"/>
      <c r="L26" s="19"/>
      <c r="M26" s="19"/>
      <c r="N26" s="29"/>
      <c r="O26" s="83"/>
    </row>
    <row r="27" spans="1:15" s="9" customFormat="1" ht="15">
      <c r="A27" s="26" t="s">
        <v>37</v>
      </c>
      <c r="B27" s="70" t="s">
        <v>8</v>
      </c>
      <c r="C27" s="7">
        <f>C28+C29</f>
        <v>0</v>
      </c>
      <c r="D27" s="7">
        <f aca="true" t="shared" si="5" ref="D27:N27">D28+D29</f>
        <v>0</v>
      </c>
      <c r="E27" s="7">
        <f t="shared" si="5"/>
        <v>0</v>
      </c>
      <c r="F27" s="43">
        <f t="shared" si="5"/>
        <v>0</v>
      </c>
      <c r="G27" s="7">
        <f t="shared" si="5"/>
        <v>0</v>
      </c>
      <c r="H27" s="7">
        <f t="shared" si="5"/>
        <v>0</v>
      </c>
      <c r="I27" s="7">
        <f t="shared" si="5"/>
        <v>0</v>
      </c>
      <c r="J27" s="7">
        <f t="shared" si="5"/>
        <v>1369</v>
      </c>
      <c r="K27" s="7">
        <f t="shared" si="5"/>
        <v>0</v>
      </c>
      <c r="L27" s="7">
        <f t="shared" si="5"/>
        <v>0</v>
      </c>
      <c r="M27" s="7">
        <f t="shared" si="5"/>
        <v>2548</v>
      </c>
      <c r="N27" s="27">
        <f t="shared" si="5"/>
        <v>0</v>
      </c>
      <c r="O27" s="81">
        <f>O28+O29</f>
        <v>3917</v>
      </c>
    </row>
    <row r="28" spans="1:15" s="9" customFormat="1" ht="15" hidden="1">
      <c r="A28" s="31"/>
      <c r="B28" s="71" t="s">
        <v>4</v>
      </c>
      <c r="C28" s="8">
        <f aca="true" t="shared" si="6" ref="C28:N29">+C32+C36</f>
        <v>0</v>
      </c>
      <c r="D28" s="8">
        <f t="shared" si="6"/>
        <v>0</v>
      </c>
      <c r="E28" s="8">
        <f t="shared" si="6"/>
        <v>0</v>
      </c>
      <c r="F28" s="44">
        <f t="shared" si="6"/>
        <v>0</v>
      </c>
      <c r="G28" s="8">
        <f t="shared" si="6"/>
        <v>0</v>
      </c>
      <c r="H28" s="8">
        <f t="shared" si="6"/>
        <v>0</v>
      </c>
      <c r="I28" s="8">
        <f>+I32+I36</f>
        <v>0</v>
      </c>
      <c r="J28" s="8">
        <f t="shared" si="6"/>
        <v>1127</v>
      </c>
      <c r="K28" s="8">
        <f t="shared" si="6"/>
        <v>0</v>
      </c>
      <c r="L28" s="8">
        <f t="shared" si="6"/>
        <v>0</v>
      </c>
      <c r="M28" s="8">
        <f t="shared" si="6"/>
        <v>2370</v>
      </c>
      <c r="N28" s="28">
        <f t="shared" si="6"/>
        <v>0</v>
      </c>
      <c r="O28" s="82">
        <f>SUM(C28:N28)</f>
        <v>3497</v>
      </c>
    </row>
    <row r="29" spans="1:15" s="9" customFormat="1" ht="15" hidden="1">
      <c r="A29" s="31"/>
      <c r="B29" s="71" t="s">
        <v>16</v>
      </c>
      <c r="C29" s="8">
        <f t="shared" si="6"/>
        <v>0</v>
      </c>
      <c r="D29" s="8">
        <f t="shared" si="6"/>
        <v>0</v>
      </c>
      <c r="E29" s="8">
        <f t="shared" si="6"/>
        <v>0</v>
      </c>
      <c r="F29" s="44">
        <f t="shared" si="6"/>
        <v>0</v>
      </c>
      <c r="G29" s="8">
        <f t="shared" si="6"/>
        <v>0</v>
      </c>
      <c r="H29" s="8">
        <f t="shared" si="6"/>
        <v>0</v>
      </c>
      <c r="I29" s="8">
        <f t="shared" si="6"/>
        <v>0</v>
      </c>
      <c r="J29" s="8">
        <f t="shared" si="6"/>
        <v>242</v>
      </c>
      <c r="K29" s="8">
        <f t="shared" si="6"/>
        <v>0</v>
      </c>
      <c r="L29" s="8">
        <f t="shared" si="6"/>
        <v>0</v>
      </c>
      <c r="M29" s="8">
        <f t="shared" si="6"/>
        <v>178</v>
      </c>
      <c r="N29" s="28">
        <f t="shared" si="6"/>
        <v>0</v>
      </c>
      <c r="O29" s="82">
        <f>SUM(C29:N29)</f>
        <v>420</v>
      </c>
    </row>
    <row r="30" spans="1:15" s="9" customFormat="1" ht="9.75" customHeight="1">
      <c r="A30" s="31"/>
      <c r="B30" s="72"/>
      <c r="C30" s="20"/>
      <c r="D30" s="20"/>
      <c r="E30" s="20"/>
      <c r="F30" s="46"/>
      <c r="G30" s="20"/>
      <c r="H30" s="20"/>
      <c r="I30" s="20"/>
      <c r="J30" s="20"/>
      <c r="K30" s="20"/>
      <c r="L30" s="20"/>
      <c r="M30" s="20"/>
      <c r="N30" s="32"/>
      <c r="O30" s="84"/>
    </row>
    <row r="31" spans="1:15" s="9" customFormat="1" ht="15">
      <c r="A31" s="31"/>
      <c r="B31" s="71" t="s">
        <v>45</v>
      </c>
      <c r="C31" s="8">
        <f>C32+C33</f>
        <v>0</v>
      </c>
      <c r="D31" s="8">
        <f aca="true" t="shared" si="7" ref="D31:N31">D32+D33</f>
        <v>0</v>
      </c>
      <c r="E31" s="8">
        <f t="shared" si="7"/>
        <v>0</v>
      </c>
      <c r="F31" s="44">
        <f t="shared" si="7"/>
        <v>0</v>
      </c>
      <c r="G31" s="8">
        <f t="shared" si="7"/>
        <v>0</v>
      </c>
      <c r="H31" s="8">
        <f t="shared" si="7"/>
        <v>0</v>
      </c>
      <c r="I31" s="8">
        <f t="shared" si="7"/>
        <v>0</v>
      </c>
      <c r="J31" s="8">
        <f t="shared" si="7"/>
        <v>1369</v>
      </c>
      <c r="K31" s="8">
        <f t="shared" si="7"/>
        <v>0</v>
      </c>
      <c r="L31" s="8">
        <f t="shared" si="7"/>
        <v>0</v>
      </c>
      <c r="M31" s="8">
        <f t="shared" si="7"/>
        <v>2548</v>
      </c>
      <c r="N31" s="28">
        <f t="shared" si="7"/>
        <v>0</v>
      </c>
      <c r="O31" s="82">
        <f>O32+O33</f>
        <v>3917</v>
      </c>
    </row>
    <row r="32" spans="1:15" s="9" customFormat="1" ht="15">
      <c r="A32" s="31"/>
      <c r="B32" s="73" t="s">
        <v>7</v>
      </c>
      <c r="C32" s="20"/>
      <c r="D32" s="20"/>
      <c r="E32" s="20"/>
      <c r="F32" s="46"/>
      <c r="G32" s="20"/>
      <c r="H32" s="20"/>
      <c r="I32" s="20">
        <f>+I36</f>
        <v>0</v>
      </c>
      <c r="J32" s="20">
        <v>1127</v>
      </c>
      <c r="K32" s="20">
        <v>0</v>
      </c>
      <c r="L32" s="20">
        <v>0</v>
      </c>
      <c r="M32" s="20">
        <v>2370</v>
      </c>
      <c r="N32" s="32">
        <v>0</v>
      </c>
      <c r="O32" s="82">
        <f>SUM(C32:N32)</f>
        <v>3497</v>
      </c>
    </row>
    <row r="33" spans="1:15" s="9" customFormat="1" ht="15">
      <c r="A33" s="31"/>
      <c r="B33" s="73" t="s">
        <v>17</v>
      </c>
      <c r="C33" s="20"/>
      <c r="D33" s="20"/>
      <c r="E33" s="20"/>
      <c r="F33" s="46"/>
      <c r="G33" s="20"/>
      <c r="H33" s="20"/>
      <c r="I33" s="20">
        <f>+I37</f>
        <v>0</v>
      </c>
      <c r="J33" s="20">
        <v>242</v>
      </c>
      <c r="K33" s="20">
        <v>0</v>
      </c>
      <c r="L33" s="20">
        <v>0</v>
      </c>
      <c r="M33" s="20">
        <v>178</v>
      </c>
      <c r="N33" s="32">
        <v>0</v>
      </c>
      <c r="O33" s="82">
        <f>SUM(C33:N33)</f>
        <v>420</v>
      </c>
    </row>
    <row r="34" spans="1:15" s="9" customFormat="1" ht="9.75" customHeight="1">
      <c r="A34" s="31"/>
      <c r="B34" s="71"/>
      <c r="C34" s="19"/>
      <c r="D34" s="19"/>
      <c r="E34" s="19"/>
      <c r="F34" s="45"/>
      <c r="G34" s="19"/>
      <c r="H34" s="19"/>
      <c r="I34" s="19"/>
      <c r="J34" s="19"/>
      <c r="K34" s="19"/>
      <c r="L34" s="19"/>
      <c r="M34" s="19"/>
      <c r="N34" s="29"/>
      <c r="O34" s="83"/>
    </row>
    <row r="35" spans="1:15" s="9" customFormat="1" ht="15" hidden="1">
      <c r="A35" s="31"/>
      <c r="B35" s="71" t="s">
        <v>24</v>
      </c>
      <c r="C35" s="8">
        <f>C36+C37</f>
        <v>0</v>
      </c>
      <c r="D35" s="8">
        <f aca="true" t="shared" si="8" ref="D35:N35">D36+D37</f>
        <v>0</v>
      </c>
      <c r="E35" s="8">
        <f t="shared" si="8"/>
        <v>0</v>
      </c>
      <c r="F35" s="44">
        <f t="shared" si="8"/>
        <v>0</v>
      </c>
      <c r="G35" s="8">
        <f t="shared" si="8"/>
        <v>0</v>
      </c>
      <c r="H35" s="8">
        <f t="shared" si="8"/>
        <v>0</v>
      </c>
      <c r="I35" s="8">
        <f t="shared" si="8"/>
        <v>0</v>
      </c>
      <c r="J35" s="8">
        <f t="shared" si="8"/>
        <v>0</v>
      </c>
      <c r="K35" s="8">
        <f t="shared" si="8"/>
        <v>0</v>
      </c>
      <c r="L35" s="8">
        <f t="shared" si="8"/>
        <v>0</v>
      </c>
      <c r="M35" s="8">
        <f t="shared" si="8"/>
        <v>0</v>
      </c>
      <c r="N35" s="28">
        <f t="shared" si="8"/>
        <v>0</v>
      </c>
      <c r="O35" s="82">
        <f>O36+O37</f>
        <v>0</v>
      </c>
    </row>
    <row r="36" spans="1:15" s="9" customFormat="1" ht="15" customHeight="1" hidden="1">
      <c r="A36" s="31"/>
      <c r="B36" s="73" t="s">
        <v>7</v>
      </c>
      <c r="C36" s="20">
        <v>0</v>
      </c>
      <c r="D36" s="20">
        <v>0</v>
      </c>
      <c r="E36" s="20">
        <v>0</v>
      </c>
      <c r="F36" s="46"/>
      <c r="G36" s="20"/>
      <c r="H36" s="20"/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32"/>
      <c r="O36" s="82">
        <f>SUM(C36:N36)</f>
        <v>0</v>
      </c>
    </row>
    <row r="37" spans="1:15" s="9" customFormat="1" ht="15" customHeight="1" hidden="1">
      <c r="A37" s="31"/>
      <c r="B37" s="73" t="s">
        <v>17</v>
      </c>
      <c r="C37" s="20">
        <v>0</v>
      </c>
      <c r="D37" s="20">
        <v>0</v>
      </c>
      <c r="E37" s="20">
        <v>0</v>
      </c>
      <c r="F37" s="46"/>
      <c r="G37" s="20"/>
      <c r="H37" s="20"/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32"/>
      <c r="O37" s="82">
        <f>SUM(C37:N37)</f>
        <v>0</v>
      </c>
    </row>
    <row r="38" spans="1:15" s="9" customFormat="1" ht="12" customHeight="1" hidden="1">
      <c r="A38" s="31"/>
      <c r="B38" s="72"/>
      <c r="C38" s="20"/>
      <c r="D38" s="20"/>
      <c r="E38" s="20"/>
      <c r="F38" s="46"/>
      <c r="G38" s="20"/>
      <c r="H38" s="20"/>
      <c r="I38" s="20"/>
      <c r="J38" s="20"/>
      <c r="K38" s="20"/>
      <c r="L38" s="20"/>
      <c r="M38" s="20"/>
      <c r="N38" s="32"/>
      <c r="O38" s="83"/>
    </row>
    <row r="39" spans="1:15" s="9" customFormat="1" ht="15">
      <c r="A39" s="26" t="s">
        <v>38</v>
      </c>
      <c r="B39" s="70" t="s">
        <v>9</v>
      </c>
      <c r="C39" s="7">
        <f>C40+C41</f>
        <v>0</v>
      </c>
      <c r="D39" s="7">
        <f aca="true" t="shared" si="9" ref="D39:N39">D40+D41</f>
        <v>0</v>
      </c>
      <c r="E39" s="7">
        <f t="shared" si="9"/>
        <v>0</v>
      </c>
      <c r="F39" s="43">
        <f t="shared" si="9"/>
        <v>0</v>
      </c>
      <c r="G39" s="7">
        <f t="shared" si="9"/>
        <v>0</v>
      </c>
      <c r="H39" s="7">
        <f t="shared" si="9"/>
        <v>0</v>
      </c>
      <c r="I39" s="7">
        <f t="shared" si="9"/>
        <v>24</v>
      </c>
      <c r="J39" s="7">
        <f t="shared" si="9"/>
        <v>9500</v>
      </c>
      <c r="K39" s="7">
        <f t="shared" si="9"/>
        <v>3078</v>
      </c>
      <c r="L39" s="7">
        <f t="shared" si="9"/>
        <v>6562</v>
      </c>
      <c r="M39" s="7">
        <f t="shared" si="9"/>
        <v>0</v>
      </c>
      <c r="N39" s="27">
        <f t="shared" si="9"/>
        <v>916</v>
      </c>
      <c r="O39" s="81">
        <f>O40+O41</f>
        <v>20080</v>
      </c>
    </row>
    <row r="40" spans="1:15" s="9" customFormat="1" ht="15" hidden="1">
      <c r="A40" s="31"/>
      <c r="B40" s="71" t="s">
        <v>4</v>
      </c>
      <c r="C40" s="8">
        <f aca="true" t="shared" si="10" ref="C40:H41">+C44+C56</f>
        <v>0</v>
      </c>
      <c r="D40" s="8">
        <f t="shared" si="10"/>
        <v>0</v>
      </c>
      <c r="E40" s="8">
        <f t="shared" si="10"/>
        <v>0</v>
      </c>
      <c r="F40" s="44">
        <f t="shared" si="10"/>
        <v>0</v>
      </c>
      <c r="G40" s="8">
        <f t="shared" si="10"/>
        <v>0</v>
      </c>
      <c r="H40" s="8">
        <f t="shared" si="10"/>
        <v>0</v>
      </c>
      <c r="I40" s="8">
        <f aca="true" t="shared" si="11" ref="I40:N41">+I48+I60</f>
        <v>0</v>
      </c>
      <c r="J40" s="8">
        <f t="shared" si="11"/>
        <v>0</v>
      </c>
      <c r="K40" s="8">
        <f t="shared" si="11"/>
        <v>0</v>
      </c>
      <c r="L40" s="8">
        <f t="shared" si="11"/>
        <v>5792</v>
      </c>
      <c r="M40" s="8">
        <f t="shared" si="11"/>
        <v>0</v>
      </c>
      <c r="N40" s="8">
        <f t="shared" si="11"/>
        <v>117</v>
      </c>
      <c r="O40" s="82">
        <f>SUM(C40:N40)</f>
        <v>5909</v>
      </c>
    </row>
    <row r="41" spans="1:15" s="9" customFormat="1" ht="15" hidden="1">
      <c r="A41" s="31"/>
      <c r="B41" s="71" t="s">
        <v>16</v>
      </c>
      <c r="C41" s="8">
        <f t="shared" si="10"/>
        <v>0</v>
      </c>
      <c r="D41" s="8">
        <f t="shared" si="10"/>
        <v>0</v>
      </c>
      <c r="E41" s="8">
        <f t="shared" si="10"/>
        <v>0</v>
      </c>
      <c r="F41" s="44">
        <f t="shared" si="10"/>
        <v>0</v>
      </c>
      <c r="G41" s="8">
        <f t="shared" si="10"/>
        <v>0</v>
      </c>
      <c r="H41" s="8">
        <f t="shared" si="10"/>
        <v>0</v>
      </c>
      <c r="I41" s="8">
        <f t="shared" si="11"/>
        <v>24</v>
      </c>
      <c r="J41" s="8">
        <f t="shared" si="11"/>
        <v>9500</v>
      </c>
      <c r="K41" s="8">
        <f t="shared" si="11"/>
        <v>3078</v>
      </c>
      <c r="L41" s="8">
        <f t="shared" si="11"/>
        <v>770</v>
      </c>
      <c r="M41" s="8">
        <f t="shared" si="11"/>
        <v>0</v>
      </c>
      <c r="N41" s="8">
        <f t="shared" si="11"/>
        <v>799</v>
      </c>
      <c r="O41" s="82">
        <f>SUM(C41:N41)</f>
        <v>14171</v>
      </c>
    </row>
    <row r="42" spans="1:15" s="9" customFormat="1" ht="9.75" customHeight="1">
      <c r="A42" s="33"/>
      <c r="B42" s="71"/>
      <c r="C42" s="20"/>
      <c r="D42" s="20"/>
      <c r="E42" s="20"/>
      <c r="F42" s="46"/>
      <c r="G42" s="20"/>
      <c r="H42" s="20"/>
      <c r="I42" s="20"/>
      <c r="J42" s="20"/>
      <c r="K42" s="20"/>
      <c r="L42" s="20"/>
      <c r="M42" s="20"/>
      <c r="N42" s="32"/>
      <c r="O42" s="84"/>
    </row>
    <row r="43" spans="1:15" s="9" customFormat="1" ht="15">
      <c r="A43" s="31"/>
      <c r="B43" s="71" t="s">
        <v>21</v>
      </c>
      <c r="C43" s="8">
        <f>C44+C45</f>
        <v>0</v>
      </c>
      <c r="D43" s="8">
        <f aca="true" t="shared" si="12" ref="D43:N43">D44+D45</f>
        <v>0</v>
      </c>
      <c r="E43" s="8">
        <f t="shared" si="12"/>
        <v>0</v>
      </c>
      <c r="F43" s="44">
        <f t="shared" si="12"/>
        <v>0</v>
      </c>
      <c r="G43" s="8">
        <f t="shared" si="12"/>
        <v>0</v>
      </c>
      <c r="H43" s="8">
        <f t="shared" si="12"/>
        <v>0</v>
      </c>
      <c r="I43" s="8">
        <f t="shared" si="12"/>
        <v>24</v>
      </c>
      <c r="J43" s="8">
        <f t="shared" si="12"/>
        <v>0</v>
      </c>
      <c r="K43" s="8">
        <f t="shared" si="12"/>
        <v>0</v>
      </c>
      <c r="L43" s="8">
        <f t="shared" si="12"/>
        <v>0</v>
      </c>
      <c r="M43" s="8">
        <f t="shared" si="12"/>
        <v>0</v>
      </c>
      <c r="N43" s="28">
        <f t="shared" si="12"/>
        <v>0</v>
      </c>
      <c r="O43" s="82">
        <f>O44+O45</f>
        <v>24</v>
      </c>
    </row>
    <row r="44" spans="1:15" s="9" customFormat="1" ht="15" hidden="1">
      <c r="A44" s="31"/>
      <c r="B44" s="73" t="s">
        <v>7</v>
      </c>
      <c r="C44" s="20"/>
      <c r="D44" s="20"/>
      <c r="E44" s="20"/>
      <c r="F44" s="46">
        <f aca="true" t="shared" si="13" ref="F44:O45">+F48+F52</f>
        <v>0</v>
      </c>
      <c r="G44" s="20">
        <f t="shared" si="13"/>
        <v>0</v>
      </c>
      <c r="H44" s="20">
        <f t="shared" si="13"/>
        <v>0</v>
      </c>
      <c r="I44" s="20">
        <f t="shared" si="13"/>
        <v>0</v>
      </c>
      <c r="J44" s="20">
        <f t="shared" si="13"/>
        <v>0</v>
      </c>
      <c r="K44" s="20">
        <f t="shared" si="13"/>
        <v>0</v>
      </c>
      <c r="L44" s="20">
        <f t="shared" si="13"/>
        <v>0</v>
      </c>
      <c r="M44" s="20">
        <f t="shared" si="13"/>
        <v>0</v>
      </c>
      <c r="N44" s="32">
        <f t="shared" si="13"/>
        <v>0</v>
      </c>
      <c r="O44" s="84">
        <f>+O48+O52</f>
        <v>0</v>
      </c>
    </row>
    <row r="45" spans="1:15" s="9" customFormat="1" ht="15" hidden="1">
      <c r="A45" s="34"/>
      <c r="B45" s="73" t="s">
        <v>17</v>
      </c>
      <c r="C45" s="20"/>
      <c r="D45" s="20"/>
      <c r="E45" s="20"/>
      <c r="F45" s="46">
        <f t="shared" si="13"/>
        <v>0</v>
      </c>
      <c r="G45" s="20">
        <f t="shared" si="13"/>
        <v>0</v>
      </c>
      <c r="H45" s="20">
        <f t="shared" si="13"/>
        <v>0</v>
      </c>
      <c r="I45" s="20">
        <f t="shared" si="13"/>
        <v>24</v>
      </c>
      <c r="J45" s="20">
        <f t="shared" si="13"/>
        <v>0</v>
      </c>
      <c r="K45" s="20">
        <f t="shared" si="13"/>
        <v>0</v>
      </c>
      <c r="L45" s="20">
        <f t="shared" si="13"/>
        <v>0</v>
      </c>
      <c r="M45" s="20">
        <f t="shared" si="13"/>
        <v>0</v>
      </c>
      <c r="N45" s="32">
        <f t="shared" si="13"/>
        <v>0</v>
      </c>
      <c r="O45" s="84">
        <f t="shared" si="13"/>
        <v>24</v>
      </c>
    </row>
    <row r="46" spans="1:15" s="9" customFormat="1" ht="9.75" customHeight="1">
      <c r="A46" s="34"/>
      <c r="B46" s="75"/>
      <c r="C46" s="19"/>
      <c r="D46" s="19"/>
      <c r="E46" s="19"/>
      <c r="F46" s="45"/>
      <c r="G46" s="19"/>
      <c r="H46" s="19"/>
      <c r="I46" s="19"/>
      <c r="J46" s="19"/>
      <c r="K46" s="19"/>
      <c r="L46" s="19"/>
      <c r="M46" s="19"/>
      <c r="N46" s="29"/>
      <c r="O46" s="83"/>
    </row>
    <row r="47" spans="1:15" s="9" customFormat="1" ht="15">
      <c r="A47" s="31"/>
      <c r="B47" s="71" t="s">
        <v>46</v>
      </c>
      <c r="C47" s="8">
        <f>C48+C49</f>
        <v>0</v>
      </c>
      <c r="D47" s="8">
        <f aca="true" t="shared" si="14" ref="D47:N47">D48+D49</f>
        <v>0</v>
      </c>
      <c r="E47" s="8">
        <f t="shared" si="14"/>
        <v>0</v>
      </c>
      <c r="F47" s="44">
        <f t="shared" si="14"/>
        <v>0</v>
      </c>
      <c r="G47" s="8">
        <f t="shared" si="14"/>
        <v>0</v>
      </c>
      <c r="H47" s="8">
        <f t="shared" si="14"/>
        <v>0</v>
      </c>
      <c r="I47" s="8">
        <f t="shared" si="14"/>
        <v>24</v>
      </c>
      <c r="J47" s="8">
        <f t="shared" si="14"/>
        <v>0</v>
      </c>
      <c r="K47" s="8">
        <f t="shared" si="14"/>
        <v>0</v>
      </c>
      <c r="L47" s="8">
        <f t="shared" si="14"/>
        <v>0</v>
      </c>
      <c r="M47" s="8">
        <f t="shared" si="14"/>
        <v>0</v>
      </c>
      <c r="N47" s="28">
        <f t="shared" si="14"/>
        <v>0</v>
      </c>
      <c r="O47" s="82">
        <f>O48+O49</f>
        <v>24</v>
      </c>
    </row>
    <row r="48" spans="1:15" s="9" customFormat="1" ht="15">
      <c r="A48" s="34"/>
      <c r="B48" s="73" t="s">
        <v>10</v>
      </c>
      <c r="C48" s="20"/>
      <c r="D48" s="20"/>
      <c r="E48" s="20"/>
      <c r="F48" s="46"/>
      <c r="G48" s="20"/>
      <c r="H48" s="20"/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32">
        <v>0</v>
      </c>
      <c r="O48" s="84">
        <f>SUM(C48:N48)</f>
        <v>0</v>
      </c>
    </row>
    <row r="49" spans="1:15" s="9" customFormat="1" ht="15">
      <c r="A49" s="34"/>
      <c r="B49" s="73" t="s">
        <v>18</v>
      </c>
      <c r="C49" s="20"/>
      <c r="D49" s="20"/>
      <c r="E49" s="20"/>
      <c r="F49" s="46"/>
      <c r="G49" s="20"/>
      <c r="H49" s="20"/>
      <c r="I49" s="20">
        <v>24</v>
      </c>
      <c r="J49" s="20">
        <v>0</v>
      </c>
      <c r="K49" s="20">
        <v>0</v>
      </c>
      <c r="L49" s="20">
        <v>0</v>
      </c>
      <c r="M49" s="20">
        <v>0</v>
      </c>
      <c r="N49" s="32">
        <v>0</v>
      </c>
      <c r="O49" s="84">
        <f>SUM(C49:N49)</f>
        <v>24</v>
      </c>
    </row>
    <row r="50" spans="1:15" s="9" customFormat="1" ht="9.75" customHeight="1">
      <c r="A50" s="33"/>
      <c r="B50" s="73"/>
      <c r="C50" s="20"/>
      <c r="D50" s="20"/>
      <c r="E50" s="20"/>
      <c r="F50" s="46"/>
      <c r="G50" s="20"/>
      <c r="H50" s="20"/>
      <c r="I50" s="20"/>
      <c r="J50" s="20"/>
      <c r="K50" s="20"/>
      <c r="L50" s="20"/>
      <c r="M50" s="20"/>
      <c r="N50" s="32"/>
      <c r="O50" s="84"/>
    </row>
    <row r="51" spans="1:15" s="9" customFormat="1" ht="15" hidden="1">
      <c r="A51" s="33"/>
      <c r="B51" s="71" t="s">
        <v>25</v>
      </c>
      <c r="C51" s="8">
        <f>C52+C53</f>
        <v>0</v>
      </c>
      <c r="D51" s="8">
        <f aca="true" t="shared" si="15" ref="D51:N51">D52+D53</f>
        <v>0</v>
      </c>
      <c r="E51" s="8">
        <f t="shared" si="15"/>
        <v>0</v>
      </c>
      <c r="F51" s="44">
        <f t="shared" si="15"/>
        <v>0</v>
      </c>
      <c r="G51" s="8">
        <f t="shared" si="15"/>
        <v>0</v>
      </c>
      <c r="H51" s="8">
        <f t="shared" si="15"/>
        <v>0</v>
      </c>
      <c r="I51" s="8">
        <f t="shared" si="15"/>
        <v>0</v>
      </c>
      <c r="J51" s="8">
        <f t="shared" si="15"/>
        <v>0</v>
      </c>
      <c r="K51" s="8">
        <f t="shared" si="15"/>
        <v>0</v>
      </c>
      <c r="L51" s="8">
        <f t="shared" si="15"/>
        <v>0</v>
      </c>
      <c r="M51" s="8">
        <f t="shared" si="15"/>
        <v>0</v>
      </c>
      <c r="N51" s="28">
        <f t="shared" si="15"/>
        <v>0</v>
      </c>
      <c r="O51" s="82">
        <f>O52+O53</f>
        <v>0</v>
      </c>
    </row>
    <row r="52" spans="1:15" s="9" customFormat="1" ht="15" hidden="1">
      <c r="A52" s="33"/>
      <c r="B52" s="73" t="s">
        <v>10</v>
      </c>
      <c r="C52" s="20"/>
      <c r="D52" s="20"/>
      <c r="E52" s="20"/>
      <c r="F52" s="46"/>
      <c r="G52" s="20"/>
      <c r="H52" s="20"/>
      <c r="I52" s="20">
        <v>0</v>
      </c>
      <c r="J52" s="20"/>
      <c r="K52" s="20"/>
      <c r="L52" s="20"/>
      <c r="M52" s="20"/>
      <c r="N52" s="32"/>
      <c r="O52" s="84">
        <f>SUM(C52:N52)</f>
        <v>0</v>
      </c>
    </row>
    <row r="53" spans="1:15" s="9" customFormat="1" ht="15" hidden="1">
      <c r="A53" s="33"/>
      <c r="B53" s="73" t="s">
        <v>18</v>
      </c>
      <c r="C53" s="21"/>
      <c r="D53" s="21"/>
      <c r="E53" s="21"/>
      <c r="F53" s="47"/>
      <c r="G53" s="21"/>
      <c r="H53" s="21"/>
      <c r="I53" s="21">
        <v>0</v>
      </c>
      <c r="J53" s="21"/>
      <c r="K53" s="21"/>
      <c r="L53" s="21"/>
      <c r="M53" s="21"/>
      <c r="N53" s="48"/>
      <c r="O53" s="84">
        <f>SUM(C53:N53)</f>
        <v>0</v>
      </c>
    </row>
    <row r="54" spans="1:15" s="9" customFormat="1" ht="9.75" customHeight="1" hidden="1">
      <c r="A54" s="33"/>
      <c r="B54" s="73"/>
      <c r="C54" s="20"/>
      <c r="D54" s="20"/>
      <c r="E54" s="20"/>
      <c r="F54" s="46"/>
      <c r="G54" s="20"/>
      <c r="H54" s="20"/>
      <c r="I54" s="20"/>
      <c r="J54" s="20"/>
      <c r="K54" s="20"/>
      <c r="L54" s="20"/>
      <c r="M54" s="20"/>
      <c r="N54" s="32"/>
      <c r="O54" s="84"/>
    </row>
    <row r="55" spans="1:15" s="9" customFormat="1" ht="15">
      <c r="A55" s="33"/>
      <c r="B55" s="71" t="s">
        <v>22</v>
      </c>
      <c r="C55" s="8">
        <f>C56+C57</f>
        <v>0</v>
      </c>
      <c r="D55" s="8">
        <f aca="true" t="shared" si="16" ref="D55:N55">D56+D57</f>
        <v>0</v>
      </c>
      <c r="E55" s="8">
        <f t="shared" si="16"/>
        <v>0</v>
      </c>
      <c r="F55" s="44">
        <f t="shared" si="16"/>
        <v>0</v>
      </c>
      <c r="G55" s="8">
        <f t="shared" si="16"/>
        <v>0</v>
      </c>
      <c r="H55" s="8">
        <f t="shared" si="16"/>
        <v>0</v>
      </c>
      <c r="I55" s="8">
        <f t="shared" si="16"/>
        <v>0</v>
      </c>
      <c r="J55" s="8">
        <f t="shared" si="16"/>
        <v>9500</v>
      </c>
      <c r="K55" s="8">
        <f t="shared" si="16"/>
        <v>3078</v>
      </c>
      <c r="L55" s="8">
        <f t="shared" si="16"/>
        <v>6562</v>
      </c>
      <c r="M55" s="8">
        <f t="shared" si="16"/>
        <v>0</v>
      </c>
      <c r="N55" s="28">
        <f t="shared" si="16"/>
        <v>916</v>
      </c>
      <c r="O55" s="82">
        <f>O56+O57</f>
        <v>20056</v>
      </c>
    </row>
    <row r="56" spans="1:15" s="9" customFormat="1" ht="15" hidden="1">
      <c r="A56" s="33"/>
      <c r="B56" s="73" t="s">
        <v>7</v>
      </c>
      <c r="C56" s="20"/>
      <c r="D56" s="20"/>
      <c r="E56" s="20"/>
      <c r="F56" s="46">
        <f aca="true" t="shared" si="17" ref="F56:N57">+F60+F64</f>
        <v>0</v>
      </c>
      <c r="G56" s="20">
        <f t="shared" si="17"/>
        <v>0</v>
      </c>
      <c r="H56" s="20">
        <f t="shared" si="17"/>
        <v>0</v>
      </c>
      <c r="I56" s="20">
        <f t="shared" si="17"/>
        <v>0</v>
      </c>
      <c r="J56" s="20">
        <f t="shared" si="17"/>
        <v>0</v>
      </c>
      <c r="K56" s="20">
        <f t="shared" si="17"/>
        <v>0</v>
      </c>
      <c r="L56" s="20">
        <f t="shared" si="17"/>
        <v>5792</v>
      </c>
      <c r="M56" s="20">
        <f t="shared" si="17"/>
        <v>0</v>
      </c>
      <c r="N56" s="32">
        <f t="shared" si="17"/>
        <v>117</v>
      </c>
      <c r="O56" s="84">
        <f>SUM(C56:N56)</f>
        <v>5909</v>
      </c>
    </row>
    <row r="57" spans="1:15" s="9" customFormat="1" ht="15" hidden="1">
      <c r="A57" s="33"/>
      <c r="B57" s="73" t="s">
        <v>19</v>
      </c>
      <c r="C57" s="20"/>
      <c r="D57" s="20"/>
      <c r="E57" s="20"/>
      <c r="F57" s="46">
        <f t="shared" si="17"/>
        <v>0</v>
      </c>
      <c r="G57" s="20">
        <f t="shared" si="17"/>
        <v>0</v>
      </c>
      <c r="H57" s="20">
        <f t="shared" si="17"/>
        <v>0</v>
      </c>
      <c r="I57" s="20">
        <f t="shared" si="17"/>
        <v>0</v>
      </c>
      <c r="J57" s="20">
        <f t="shared" si="17"/>
        <v>9500</v>
      </c>
      <c r="K57" s="20">
        <f t="shared" si="17"/>
        <v>3078</v>
      </c>
      <c r="L57" s="20">
        <f t="shared" si="17"/>
        <v>770</v>
      </c>
      <c r="M57" s="20">
        <f t="shared" si="17"/>
        <v>0</v>
      </c>
      <c r="N57" s="32">
        <f t="shared" si="17"/>
        <v>799</v>
      </c>
      <c r="O57" s="84">
        <f>SUM(C57:N57)</f>
        <v>14147</v>
      </c>
    </row>
    <row r="58" spans="1:15" s="9" customFormat="1" ht="9.75" customHeight="1">
      <c r="A58" s="33"/>
      <c r="B58" s="75"/>
      <c r="C58" s="19"/>
      <c r="D58" s="19"/>
      <c r="E58" s="19"/>
      <c r="F58" s="45"/>
      <c r="G58" s="19"/>
      <c r="H58" s="19"/>
      <c r="I58" s="19"/>
      <c r="J58" s="19"/>
      <c r="K58" s="19"/>
      <c r="L58" s="19"/>
      <c r="M58" s="19"/>
      <c r="N58" s="29"/>
      <c r="O58" s="83"/>
    </row>
    <row r="59" spans="1:15" s="9" customFormat="1" ht="15">
      <c r="A59" s="33"/>
      <c r="B59" s="71" t="s">
        <v>47</v>
      </c>
      <c r="C59" s="8">
        <f>C60+C61</f>
        <v>0</v>
      </c>
      <c r="D59" s="8">
        <f aca="true" t="shared" si="18" ref="D59:N59">D60+D61</f>
        <v>0</v>
      </c>
      <c r="E59" s="8">
        <f t="shared" si="18"/>
        <v>0</v>
      </c>
      <c r="F59" s="44">
        <f t="shared" si="18"/>
        <v>0</v>
      </c>
      <c r="G59" s="8">
        <f t="shared" si="18"/>
        <v>0</v>
      </c>
      <c r="H59" s="8">
        <f t="shared" si="18"/>
        <v>0</v>
      </c>
      <c r="I59" s="8">
        <f t="shared" si="18"/>
        <v>0</v>
      </c>
      <c r="J59" s="8">
        <f t="shared" si="18"/>
        <v>9500</v>
      </c>
      <c r="K59" s="8">
        <f t="shared" si="18"/>
        <v>3078</v>
      </c>
      <c r="L59" s="8">
        <f t="shared" si="18"/>
        <v>6562</v>
      </c>
      <c r="M59" s="8">
        <f t="shared" si="18"/>
        <v>0</v>
      </c>
      <c r="N59" s="28">
        <f t="shared" si="18"/>
        <v>916</v>
      </c>
      <c r="O59" s="82">
        <f>O60+O61</f>
        <v>20056</v>
      </c>
    </row>
    <row r="60" spans="1:15" s="9" customFormat="1" ht="15">
      <c r="A60" s="33"/>
      <c r="B60" s="73" t="s">
        <v>10</v>
      </c>
      <c r="C60" s="20"/>
      <c r="D60" s="20"/>
      <c r="E60" s="20"/>
      <c r="F60" s="46"/>
      <c r="G60" s="20"/>
      <c r="H60" s="20"/>
      <c r="I60" s="20">
        <v>0</v>
      </c>
      <c r="J60" s="20">
        <v>0</v>
      </c>
      <c r="K60" s="20">
        <v>0</v>
      </c>
      <c r="L60" s="20">
        <v>5792</v>
      </c>
      <c r="M60" s="20">
        <v>0</v>
      </c>
      <c r="N60" s="32">
        <v>117</v>
      </c>
      <c r="O60" s="84">
        <f>SUM(C60:N60)</f>
        <v>5909</v>
      </c>
    </row>
    <row r="61" spans="1:15" s="9" customFormat="1" ht="15">
      <c r="A61" s="33"/>
      <c r="B61" s="73" t="s">
        <v>20</v>
      </c>
      <c r="C61" s="20"/>
      <c r="D61" s="20"/>
      <c r="E61" s="20"/>
      <c r="F61" s="46"/>
      <c r="G61" s="20"/>
      <c r="H61" s="20"/>
      <c r="I61" s="20">
        <v>0</v>
      </c>
      <c r="J61" s="20">
        <v>9500</v>
      </c>
      <c r="K61" s="20">
        <v>3078</v>
      </c>
      <c r="L61" s="20">
        <v>770</v>
      </c>
      <c r="M61" s="20">
        <v>0</v>
      </c>
      <c r="N61" s="32">
        <v>799</v>
      </c>
      <c r="O61" s="84">
        <f>SUM(C61:N61)</f>
        <v>14147</v>
      </c>
    </row>
    <row r="62" spans="1:15" s="9" customFormat="1" ht="9.75" customHeight="1" hidden="1">
      <c r="A62" s="33"/>
      <c r="B62" s="73"/>
      <c r="C62" s="20"/>
      <c r="D62" s="20"/>
      <c r="E62" s="20"/>
      <c r="F62" s="46"/>
      <c r="G62" s="20"/>
      <c r="H62" s="20"/>
      <c r="I62" s="20"/>
      <c r="J62" s="20"/>
      <c r="K62" s="20"/>
      <c r="L62" s="20"/>
      <c r="M62" s="20"/>
      <c r="N62" s="32"/>
      <c r="O62" s="84"/>
    </row>
    <row r="63" spans="1:15" s="9" customFormat="1" ht="15" hidden="1">
      <c r="A63" s="33"/>
      <c r="B63" s="71" t="s">
        <v>25</v>
      </c>
      <c r="C63" s="8">
        <f>C64+C65</f>
        <v>0</v>
      </c>
      <c r="D63" s="8">
        <f aca="true" t="shared" si="19" ref="D63:N63">D64+D65</f>
        <v>0</v>
      </c>
      <c r="E63" s="8">
        <f t="shared" si="19"/>
        <v>0</v>
      </c>
      <c r="F63" s="44">
        <f t="shared" si="19"/>
        <v>0</v>
      </c>
      <c r="G63" s="8">
        <f t="shared" si="19"/>
        <v>0</v>
      </c>
      <c r="H63" s="8">
        <f t="shared" si="19"/>
        <v>0</v>
      </c>
      <c r="I63" s="8">
        <f t="shared" si="19"/>
        <v>0</v>
      </c>
      <c r="J63" s="8">
        <f t="shared" si="19"/>
        <v>0</v>
      </c>
      <c r="K63" s="8">
        <f t="shared" si="19"/>
        <v>0</v>
      </c>
      <c r="L63" s="8">
        <f t="shared" si="19"/>
        <v>0</v>
      </c>
      <c r="M63" s="8">
        <f t="shared" si="19"/>
        <v>0</v>
      </c>
      <c r="N63" s="28">
        <f t="shared" si="19"/>
        <v>0</v>
      </c>
      <c r="O63" s="82">
        <f>O64+O65</f>
        <v>0</v>
      </c>
    </row>
    <row r="64" spans="1:15" s="9" customFormat="1" ht="15" hidden="1">
      <c r="A64" s="33"/>
      <c r="B64" s="73" t="s">
        <v>10</v>
      </c>
      <c r="C64" s="20"/>
      <c r="D64" s="20"/>
      <c r="E64" s="20"/>
      <c r="F64" s="46"/>
      <c r="G64" s="20"/>
      <c r="H64" s="20"/>
      <c r="I64" s="20">
        <v>0</v>
      </c>
      <c r="J64" s="20"/>
      <c r="K64" s="20">
        <v>0</v>
      </c>
      <c r="L64" s="20"/>
      <c r="M64" s="20"/>
      <c r="N64" s="32"/>
      <c r="O64" s="84">
        <f>SUM(C64:N64)</f>
        <v>0</v>
      </c>
    </row>
    <row r="65" spans="1:15" s="9" customFormat="1" ht="15" hidden="1">
      <c r="A65" s="33"/>
      <c r="B65" s="73" t="s">
        <v>20</v>
      </c>
      <c r="C65" s="20"/>
      <c r="D65" s="20"/>
      <c r="E65" s="20"/>
      <c r="F65" s="46"/>
      <c r="G65" s="20"/>
      <c r="H65" s="20"/>
      <c r="I65" s="20">
        <v>0</v>
      </c>
      <c r="J65" s="20"/>
      <c r="K65" s="20">
        <v>0</v>
      </c>
      <c r="L65" s="20"/>
      <c r="M65" s="20"/>
      <c r="N65" s="32"/>
      <c r="O65" s="84">
        <f>SUM(C65:N65)</f>
        <v>0</v>
      </c>
    </row>
    <row r="66" spans="1:15" ht="7.5" customHeight="1">
      <c r="A66" s="35"/>
      <c r="B66" s="76"/>
      <c r="C66" s="10"/>
      <c r="D66" s="10"/>
      <c r="E66" s="10"/>
      <c r="F66" s="49"/>
      <c r="G66" s="10"/>
      <c r="H66" s="10"/>
      <c r="I66" s="10"/>
      <c r="J66" s="10"/>
      <c r="K66" s="10"/>
      <c r="L66" s="10"/>
      <c r="M66" s="10"/>
      <c r="N66" s="36"/>
      <c r="O66" s="85"/>
    </row>
    <row r="67" spans="1:15" ht="10.5" customHeight="1">
      <c r="A67" s="37"/>
      <c r="B67" s="77"/>
      <c r="C67" s="11"/>
      <c r="D67" s="11"/>
      <c r="E67" s="11"/>
      <c r="F67" s="50"/>
      <c r="G67" s="11"/>
      <c r="H67" s="11"/>
      <c r="I67" s="11"/>
      <c r="J67" s="11"/>
      <c r="K67" s="11"/>
      <c r="L67" s="11"/>
      <c r="M67" s="11"/>
      <c r="N67" s="11"/>
      <c r="O67" s="86"/>
    </row>
    <row r="68" spans="1:15" ht="16.5">
      <c r="A68" s="38" t="s">
        <v>11</v>
      </c>
      <c r="B68" s="78"/>
      <c r="C68" s="12">
        <f>SUM(C69:C70)</f>
        <v>0</v>
      </c>
      <c r="D68" s="12">
        <f aca="true" t="shared" si="20" ref="D68:N68">SUM(D69:D70)</f>
        <v>0</v>
      </c>
      <c r="E68" s="12">
        <f t="shared" si="20"/>
        <v>0</v>
      </c>
      <c r="F68" s="51">
        <f t="shared" si="20"/>
        <v>0</v>
      </c>
      <c r="G68" s="12">
        <f t="shared" si="20"/>
        <v>0</v>
      </c>
      <c r="H68" s="12">
        <f t="shared" si="20"/>
        <v>0</v>
      </c>
      <c r="I68" s="12">
        <f t="shared" si="20"/>
        <v>152405</v>
      </c>
      <c r="J68" s="12">
        <f t="shared" si="20"/>
        <v>93097</v>
      </c>
      <c r="K68" s="12">
        <f t="shared" si="20"/>
        <v>173533</v>
      </c>
      <c r="L68" s="12">
        <f t="shared" si="20"/>
        <v>202094</v>
      </c>
      <c r="M68" s="12">
        <f t="shared" si="20"/>
        <v>228597</v>
      </c>
      <c r="N68" s="12">
        <f t="shared" si="20"/>
        <v>141808</v>
      </c>
      <c r="O68" s="87">
        <f>SUM(O69:O70)</f>
        <v>991534</v>
      </c>
    </row>
    <row r="69" spans="1:15" ht="16.5">
      <c r="A69" s="39" t="s">
        <v>3</v>
      </c>
      <c r="B69" s="79"/>
      <c r="C69" s="13">
        <f aca="true" t="shared" si="21" ref="C69:H70">+C12+C16+C28+C40</f>
        <v>0</v>
      </c>
      <c r="D69" s="13">
        <f t="shared" si="21"/>
        <v>0</v>
      </c>
      <c r="E69" s="13">
        <f t="shared" si="21"/>
        <v>0</v>
      </c>
      <c r="F69" s="52">
        <f t="shared" si="21"/>
        <v>0</v>
      </c>
      <c r="G69" s="13">
        <f t="shared" si="21"/>
        <v>0</v>
      </c>
      <c r="H69" s="13">
        <f t="shared" si="21"/>
        <v>0</v>
      </c>
      <c r="I69" s="13">
        <f aca="true" t="shared" si="22" ref="I69:N70">+I12+I28+I40</f>
        <v>43889</v>
      </c>
      <c r="J69" s="13">
        <f t="shared" si="22"/>
        <v>62233</v>
      </c>
      <c r="K69" s="13">
        <f t="shared" si="22"/>
        <v>71824</v>
      </c>
      <c r="L69" s="13">
        <f t="shared" si="22"/>
        <v>130383</v>
      </c>
      <c r="M69" s="13">
        <f t="shared" si="22"/>
        <v>50840</v>
      </c>
      <c r="N69" s="13">
        <f t="shared" si="22"/>
        <v>109409</v>
      </c>
      <c r="O69" s="88">
        <f>SUM(C69:N69)</f>
        <v>468578</v>
      </c>
    </row>
    <row r="70" spans="1:15" ht="16.5">
      <c r="A70" s="39" t="s">
        <v>15</v>
      </c>
      <c r="B70" s="79"/>
      <c r="C70" s="13">
        <f t="shared" si="21"/>
        <v>0</v>
      </c>
      <c r="D70" s="13">
        <f t="shared" si="21"/>
        <v>0</v>
      </c>
      <c r="E70" s="13">
        <f t="shared" si="21"/>
        <v>0</v>
      </c>
      <c r="F70" s="52">
        <f t="shared" si="21"/>
        <v>0</v>
      </c>
      <c r="G70" s="13">
        <f t="shared" si="21"/>
        <v>0</v>
      </c>
      <c r="H70" s="13">
        <f t="shared" si="21"/>
        <v>0</v>
      </c>
      <c r="I70" s="13">
        <f t="shared" si="22"/>
        <v>108516</v>
      </c>
      <c r="J70" s="13">
        <f t="shared" si="22"/>
        <v>30864</v>
      </c>
      <c r="K70" s="13">
        <f t="shared" si="22"/>
        <v>101709</v>
      </c>
      <c r="L70" s="13">
        <f t="shared" si="22"/>
        <v>71711</v>
      </c>
      <c r="M70" s="13">
        <f t="shared" si="22"/>
        <v>177757</v>
      </c>
      <c r="N70" s="13">
        <f t="shared" si="22"/>
        <v>32399</v>
      </c>
      <c r="O70" s="88">
        <f>SUM(C70:N70)</f>
        <v>522956</v>
      </c>
    </row>
    <row r="71" spans="1:15" ht="10.5" customHeight="1">
      <c r="A71" s="40"/>
      <c r="B71" s="80"/>
      <c r="C71" s="14"/>
      <c r="D71" s="14"/>
      <c r="E71" s="14"/>
      <c r="F71" s="53"/>
      <c r="G71" s="14"/>
      <c r="H71" s="14"/>
      <c r="I71" s="14"/>
      <c r="J71" s="14"/>
      <c r="K71" s="14"/>
      <c r="L71" s="14"/>
      <c r="M71" s="14"/>
      <c r="N71" s="14"/>
      <c r="O71" s="89"/>
    </row>
    <row r="72" spans="1:15" ht="9.75" customHeight="1">
      <c r="A72" s="15"/>
      <c r="B72" s="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1:15" ht="16.5">
      <c r="A73" s="54" t="s">
        <v>43</v>
      </c>
      <c r="B73" s="55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7"/>
    </row>
    <row r="74" spans="1:15" ht="16.5">
      <c r="A74" s="56" t="s">
        <v>42</v>
      </c>
      <c r="B74" s="55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7"/>
    </row>
    <row r="75" spans="1:15" ht="16.5">
      <c r="A75" s="57" t="s">
        <v>48</v>
      </c>
      <c r="B75" s="5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7"/>
    </row>
    <row r="76" spans="1:15" ht="16.5">
      <c r="A76" s="57" t="s">
        <v>49</v>
      </c>
      <c r="B76" s="55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7"/>
    </row>
    <row r="77" spans="1:15" ht="16.5">
      <c r="A77" s="57" t="s">
        <v>50</v>
      </c>
      <c r="B77" s="55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7"/>
    </row>
    <row r="78" spans="1:2" ht="15">
      <c r="A78" s="58"/>
      <c r="B78" s="59"/>
    </row>
    <row r="79" spans="1:2" ht="15">
      <c r="A79" s="60" t="s">
        <v>39</v>
      </c>
      <c r="B79" s="59"/>
    </row>
    <row r="80" spans="1:2" ht="15">
      <c r="A80" s="60" t="s">
        <v>40</v>
      </c>
      <c r="B80" s="59"/>
    </row>
  </sheetData>
  <sheetProtection/>
  <mergeCells count="1">
    <mergeCell ref="A8:B8"/>
  </mergeCells>
  <printOptions horizontalCentered="1"/>
  <pageMargins left="0.1968503937007874" right="0.5905511811023623" top="0.984251968503937" bottom="0.6692913385826772" header="0.31496062992125984" footer="0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cmaguina</dc:creator>
  <cp:keywords/>
  <dc:description/>
  <cp:lastModifiedBy>Lenovo User</cp:lastModifiedBy>
  <cp:lastPrinted>2012-08-08T15:04:49Z</cp:lastPrinted>
  <dcterms:created xsi:type="dcterms:W3CDTF">2011-11-16T16:21:25Z</dcterms:created>
  <dcterms:modified xsi:type="dcterms:W3CDTF">2012-08-17T21:54:19Z</dcterms:modified>
  <cp:category/>
  <cp:version/>
  <cp:contentType/>
  <cp:contentStatus/>
</cp:coreProperties>
</file>